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MANJU\Desktop\2.6.2\2.6.2 WEB\ME\3RD YEAR\"/>
    </mc:Choice>
  </mc:AlternateContent>
  <bookViews>
    <workbookView xWindow="0" yWindow="0" windowWidth="20400" windowHeight="7830" firstSheet="2" activeTab="9"/>
  </bookViews>
  <sheets>
    <sheet name="ATTLEVEL" sheetId="17" r:id="rId1"/>
    <sheet name="TEST MARKS " sheetId="1" r:id="rId2"/>
    <sheet name="TEST -CO " sheetId="12" r:id="rId3"/>
    <sheet name="Assignment CO " sheetId="14" state="hidden" r:id="rId4"/>
    <sheet name="SEE-final exam CO" sheetId="16" r:id="rId5"/>
    <sheet name="TOTAL CO " sheetId="13" r:id="rId6"/>
    <sheet name="CO SURVEY" sheetId="19" state="hidden" r:id="rId7"/>
    <sheet name="final assesment" sheetId="20" state="hidden" r:id="rId8"/>
    <sheet name="CO ATTAINMENT" sheetId="21" state="hidden" r:id="rId9"/>
    <sheet name="CO PO   ATTAINMENT DIRECT ASSME" sheetId="22" r:id="rId10"/>
    <sheet name="CO-PO ATTAINMENT INDIRECT ASSME" sheetId="23" state="hidden" r:id="rId11"/>
    <sheet name="graphs" sheetId="18" state="hidden" r:id="rId12"/>
    <sheet name="C-Sec" sheetId="2" state="hidden" r:id="rId13"/>
    <sheet name="Sheet1" sheetId="3" state="hidden" r:id="rId14"/>
    <sheet name="Sheet2" sheetId="4" state="hidden" r:id="rId15"/>
    <sheet name="Sheet3" sheetId="24" state="hidden" r:id="rId16"/>
  </sheets>
  <calcPr calcId="162913"/>
</workbook>
</file>

<file path=xl/calcChain.xml><?xml version="1.0" encoding="utf-8"?>
<calcChain xmlns="http://schemas.openxmlformats.org/spreadsheetml/2006/main">
  <c r="J96" i="4" l="1"/>
  <c r="J95" i="4"/>
  <c r="F95" i="4"/>
  <c r="F94" i="4"/>
  <c r="B94" i="4"/>
  <c r="B93" i="4"/>
  <c r="J92" i="4"/>
  <c r="M89" i="4"/>
  <c r="L89" i="4"/>
  <c r="K89" i="4"/>
  <c r="J89" i="4"/>
  <c r="I89" i="4"/>
  <c r="H89" i="4"/>
  <c r="G89" i="4"/>
  <c r="F89" i="4"/>
  <c r="E89" i="4"/>
  <c r="D89" i="4"/>
  <c r="C89" i="4"/>
  <c r="B89" i="4"/>
  <c r="M88" i="4"/>
  <c r="M96" i="4" s="1"/>
  <c r="L88" i="4"/>
  <c r="L96" i="4" s="1"/>
  <c r="K88" i="4"/>
  <c r="K96" i="4" s="1"/>
  <c r="J88" i="4"/>
  <c r="I88" i="4"/>
  <c r="I96" i="4" s="1"/>
  <c r="H88" i="4"/>
  <c r="H96" i="4" s="1"/>
  <c r="G88" i="4"/>
  <c r="G96" i="4" s="1"/>
  <c r="F88" i="4"/>
  <c r="F96" i="4" s="1"/>
  <c r="E88" i="4"/>
  <c r="E96" i="4" s="1"/>
  <c r="D88" i="4"/>
  <c r="D96" i="4" s="1"/>
  <c r="C88" i="4"/>
  <c r="C96" i="4" s="1"/>
  <c r="B88" i="4"/>
  <c r="B96" i="4" s="1"/>
  <c r="M87" i="4"/>
  <c r="M95" i="4" s="1"/>
  <c r="L87" i="4"/>
  <c r="L95" i="4" s="1"/>
  <c r="K87" i="4"/>
  <c r="K95" i="4" s="1"/>
  <c r="J87" i="4"/>
  <c r="I87" i="4"/>
  <c r="I95" i="4" s="1"/>
  <c r="H87" i="4"/>
  <c r="H95" i="4" s="1"/>
  <c r="G87" i="4"/>
  <c r="G95" i="4" s="1"/>
  <c r="F87" i="4"/>
  <c r="E87" i="4"/>
  <c r="E95" i="4" s="1"/>
  <c r="D87" i="4"/>
  <c r="D95" i="4" s="1"/>
  <c r="C87" i="4"/>
  <c r="C95" i="4" s="1"/>
  <c r="B87" i="4"/>
  <c r="B95" i="4" s="1"/>
  <c r="M86" i="4"/>
  <c r="M94" i="4" s="1"/>
  <c r="L86" i="4"/>
  <c r="L94" i="4" s="1"/>
  <c r="K86" i="4"/>
  <c r="K94" i="4" s="1"/>
  <c r="J86" i="4"/>
  <c r="J94" i="4" s="1"/>
  <c r="I86" i="4"/>
  <c r="I94" i="4" s="1"/>
  <c r="H86" i="4"/>
  <c r="H94" i="4" s="1"/>
  <c r="G86" i="4"/>
  <c r="G94" i="4" s="1"/>
  <c r="F86" i="4"/>
  <c r="E86" i="4"/>
  <c r="E94" i="4" s="1"/>
  <c r="D86" i="4"/>
  <c r="D94" i="4" s="1"/>
  <c r="C86" i="4"/>
  <c r="C94" i="4" s="1"/>
  <c r="B86" i="4"/>
  <c r="M85" i="4"/>
  <c r="M93" i="4" s="1"/>
  <c r="L85" i="4"/>
  <c r="L93" i="4" s="1"/>
  <c r="K85" i="4"/>
  <c r="K93" i="4" s="1"/>
  <c r="J85" i="4"/>
  <c r="J93" i="4" s="1"/>
  <c r="I85" i="4"/>
  <c r="I93" i="4" s="1"/>
  <c r="H85" i="4"/>
  <c r="H93" i="4" s="1"/>
  <c r="G85" i="4"/>
  <c r="G93" i="4" s="1"/>
  <c r="F85" i="4"/>
  <c r="F93" i="4" s="1"/>
  <c r="E85" i="4"/>
  <c r="E93" i="4" s="1"/>
  <c r="D85" i="4"/>
  <c r="D93" i="4" s="1"/>
  <c r="C85" i="4"/>
  <c r="C93" i="4" s="1"/>
  <c r="B85" i="4"/>
  <c r="M84" i="4"/>
  <c r="M92" i="4" s="1"/>
  <c r="M97" i="4" s="1"/>
  <c r="L84" i="4"/>
  <c r="L92" i="4" s="1"/>
  <c r="L97" i="4" s="1"/>
  <c r="K84" i="4"/>
  <c r="K92" i="4" s="1"/>
  <c r="K97" i="4" s="1"/>
  <c r="J84" i="4"/>
  <c r="I84" i="4"/>
  <c r="I92" i="4" s="1"/>
  <c r="I97" i="4" s="1"/>
  <c r="H84" i="4"/>
  <c r="H92" i="4" s="1"/>
  <c r="H97" i="4" s="1"/>
  <c r="G84" i="4"/>
  <c r="G92" i="4" s="1"/>
  <c r="G97" i="4" s="1"/>
  <c r="F84" i="4"/>
  <c r="F92" i="4" s="1"/>
  <c r="F97" i="4" s="1"/>
  <c r="E84" i="4"/>
  <c r="E92" i="4" s="1"/>
  <c r="E97" i="4" s="1"/>
  <c r="D84" i="4"/>
  <c r="D92" i="4" s="1"/>
  <c r="D97" i="4" s="1"/>
  <c r="C84" i="4"/>
  <c r="C92" i="4" s="1"/>
  <c r="C97" i="4" s="1"/>
  <c r="B84" i="4"/>
  <c r="B92" i="4" s="1"/>
  <c r="B97" i="4" s="1"/>
  <c r="D8" i="3"/>
  <c r="D7" i="3"/>
  <c r="D6" i="3"/>
  <c r="D5" i="3"/>
  <c r="U64" i="2"/>
  <c r="Q64" i="2"/>
  <c r="E64" i="2"/>
  <c r="X62" i="2"/>
  <c r="W62" i="2"/>
  <c r="V62" i="2"/>
  <c r="U62" i="2"/>
  <c r="T62" i="2"/>
  <c r="S62" i="2"/>
  <c r="R62" i="2"/>
  <c r="Q62" i="2"/>
  <c r="P62" i="2"/>
  <c r="O62" i="2"/>
  <c r="N62" i="2"/>
  <c r="M62" i="2"/>
  <c r="L62" i="2"/>
  <c r="K62" i="2"/>
  <c r="J62" i="2"/>
  <c r="I62" i="2"/>
  <c r="H62" i="2"/>
  <c r="G62" i="2"/>
  <c r="F62" i="2"/>
  <c r="E62" i="2"/>
  <c r="D62" i="2"/>
  <c r="X61" i="2"/>
  <c r="W61" i="2"/>
  <c r="V61" i="2"/>
  <c r="U61" i="2"/>
  <c r="T61" i="2"/>
  <c r="S61" i="2"/>
  <c r="R61" i="2"/>
  <c r="Q61" i="2"/>
  <c r="P61" i="2"/>
  <c r="O61" i="2"/>
  <c r="N61" i="2"/>
  <c r="M61" i="2"/>
  <c r="L61" i="2"/>
  <c r="K61" i="2"/>
  <c r="J61" i="2"/>
  <c r="I61" i="2"/>
  <c r="H61" i="2"/>
  <c r="G61" i="2"/>
  <c r="F61" i="2"/>
  <c r="E61" i="2"/>
  <c r="D61" i="2"/>
  <c r="X60" i="2"/>
  <c r="W60" i="2"/>
  <c r="V60" i="2"/>
  <c r="U60" i="2"/>
  <c r="T60" i="2"/>
  <c r="S60" i="2"/>
  <c r="R60" i="2"/>
  <c r="Q60" i="2"/>
  <c r="P60" i="2"/>
  <c r="O60" i="2"/>
  <c r="N60" i="2"/>
  <c r="M60" i="2"/>
  <c r="L60" i="2"/>
  <c r="K60" i="2"/>
  <c r="J60" i="2"/>
  <c r="I60" i="2"/>
  <c r="H60" i="2"/>
  <c r="G60" i="2"/>
  <c r="F60" i="2"/>
  <c r="E60" i="2"/>
  <c r="D60" i="2"/>
  <c r="X59" i="2"/>
  <c r="W59" i="2"/>
  <c r="V59" i="2"/>
  <c r="U59" i="2"/>
  <c r="T59" i="2"/>
  <c r="S59" i="2"/>
  <c r="R59" i="2"/>
  <c r="Q59" i="2"/>
  <c r="P59" i="2"/>
  <c r="O59" i="2"/>
  <c r="N59" i="2"/>
  <c r="M59" i="2"/>
  <c r="L59" i="2"/>
  <c r="K59" i="2"/>
  <c r="J59" i="2"/>
  <c r="I59" i="2"/>
  <c r="H59" i="2"/>
  <c r="G59" i="2"/>
  <c r="F59" i="2"/>
  <c r="E59" i="2"/>
  <c r="D59" i="2"/>
  <c r="X58" i="2"/>
  <c r="W58" i="2"/>
  <c r="V58" i="2"/>
  <c r="U58" i="2"/>
  <c r="T58" i="2"/>
  <c r="S58" i="2"/>
  <c r="R58" i="2"/>
  <c r="Q58" i="2"/>
  <c r="P58" i="2"/>
  <c r="O58" i="2"/>
  <c r="N58" i="2"/>
  <c r="M58" i="2"/>
  <c r="L58" i="2"/>
  <c r="K58" i="2"/>
  <c r="J58" i="2"/>
  <c r="I58" i="2"/>
  <c r="H58" i="2"/>
  <c r="G58" i="2"/>
  <c r="F58" i="2"/>
  <c r="E58" i="2"/>
  <c r="D58" i="2"/>
  <c r="X57" i="2"/>
  <c r="W57" i="2"/>
  <c r="V57" i="2"/>
  <c r="U57" i="2"/>
  <c r="T57" i="2"/>
  <c r="S57" i="2"/>
  <c r="R57" i="2"/>
  <c r="Q57" i="2"/>
  <c r="P57" i="2"/>
  <c r="O57" i="2"/>
  <c r="N57" i="2"/>
  <c r="M57" i="2"/>
  <c r="L57" i="2"/>
  <c r="K57" i="2"/>
  <c r="J57" i="2"/>
  <c r="I57" i="2"/>
  <c r="H57" i="2"/>
  <c r="G57" i="2"/>
  <c r="F57" i="2"/>
  <c r="E57" i="2"/>
  <c r="D57" i="2"/>
  <c r="X56" i="2"/>
  <c r="X64" i="2" s="1"/>
  <c r="W56" i="2"/>
  <c r="W64" i="2" s="1"/>
  <c r="V56" i="2"/>
  <c r="V64" i="2" s="1"/>
  <c r="U56" i="2"/>
  <c r="T56" i="2"/>
  <c r="T64" i="2" s="1"/>
  <c r="S56" i="2"/>
  <c r="S64" i="2" s="1"/>
  <c r="R56" i="2"/>
  <c r="R64" i="2" s="1"/>
  <c r="Q56" i="2"/>
  <c r="P56" i="2"/>
  <c r="P64" i="2" s="1"/>
  <c r="O56" i="2"/>
  <c r="O64" i="2" s="1"/>
  <c r="N56" i="2"/>
  <c r="N64" i="2" s="1"/>
  <c r="M56" i="2"/>
  <c r="M64" i="2" s="1"/>
  <c r="L56" i="2"/>
  <c r="L64" i="2" s="1"/>
  <c r="K56" i="2"/>
  <c r="K64" i="2" s="1"/>
  <c r="J56" i="2"/>
  <c r="J64" i="2" s="1"/>
  <c r="I56" i="2"/>
  <c r="I64" i="2" s="1"/>
  <c r="H56" i="2"/>
  <c r="H64" i="2" s="1"/>
  <c r="G56" i="2"/>
  <c r="G64" i="2" s="1"/>
  <c r="F56" i="2"/>
  <c r="F64" i="2" s="1"/>
  <c r="E56" i="2"/>
  <c r="D56" i="2"/>
  <c r="D64" i="2" s="1"/>
  <c r="L35" i="23"/>
  <c r="K35" i="23"/>
  <c r="P34" i="23"/>
  <c r="O34" i="23"/>
  <c r="F34" i="23"/>
  <c r="E34" i="23"/>
  <c r="P33" i="23"/>
  <c r="L33" i="23"/>
  <c r="K33" i="23"/>
  <c r="J33" i="23"/>
  <c r="F33" i="23"/>
  <c r="E33" i="23"/>
  <c r="P32" i="23"/>
  <c r="O32" i="23"/>
  <c r="O35" i="23" s="1"/>
  <c r="L32" i="23"/>
  <c r="K32" i="23"/>
  <c r="J32" i="23"/>
  <c r="G32" i="23"/>
  <c r="F32" i="23"/>
  <c r="E32" i="23"/>
  <c r="P31" i="23"/>
  <c r="L31" i="23"/>
  <c r="K31" i="23"/>
  <c r="J31" i="23"/>
  <c r="F31" i="23"/>
  <c r="F35" i="23" s="1"/>
  <c r="E31" i="23"/>
  <c r="E35" i="23" s="1"/>
  <c r="P30" i="23"/>
  <c r="P35" i="23" s="1"/>
  <c r="L30" i="23"/>
  <c r="J30" i="23"/>
  <c r="G30" i="23"/>
  <c r="G35" i="23" s="1"/>
  <c r="F30" i="23"/>
  <c r="E30" i="23"/>
  <c r="P22" i="23"/>
  <c r="O22" i="23"/>
  <c r="J22" i="23"/>
  <c r="H22" i="23"/>
  <c r="F22" i="23"/>
  <c r="E22" i="23"/>
  <c r="O34" i="22"/>
  <c r="E34" i="22"/>
  <c r="Q31" i="22"/>
  <c r="P31" i="22"/>
  <c r="O31" i="22"/>
  <c r="N31" i="22"/>
  <c r="K31" i="22"/>
  <c r="J31" i="22"/>
  <c r="J34" i="22" s="1"/>
  <c r="I31" i="22"/>
  <c r="F31" i="22"/>
  <c r="E31" i="22"/>
  <c r="D31" i="22"/>
  <c r="Q30" i="22"/>
  <c r="P30" i="22"/>
  <c r="O30" i="22"/>
  <c r="K30" i="22"/>
  <c r="J30" i="22"/>
  <c r="I30" i="22"/>
  <c r="G30" i="22"/>
  <c r="G34" i="22" s="1"/>
  <c r="F30" i="22"/>
  <c r="E30" i="22"/>
  <c r="D30" i="22"/>
  <c r="Q29" i="22"/>
  <c r="Q34" i="22" s="1"/>
  <c r="P29" i="22"/>
  <c r="P34" i="22" s="1"/>
  <c r="O29" i="22"/>
  <c r="K29" i="22"/>
  <c r="J29" i="22"/>
  <c r="I29" i="22"/>
  <c r="I34" i="22" s="1"/>
  <c r="F29" i="22"/>
  <c r="E29" i="22"/>
  <c r="D29" i="22"/>
  <c r="D34" i="22" s="1"/>
  <c r="Q22" i="22"/>
  <c r="P22" i="22"/>
  <c r="O22" i="22"/>
  <c r="J22" i="22"/>
  <c r="I22" i="22"/>
  <c r="G22" i="22"/>
  <c r="F22" i="22"/>
  <c r="E22" i="22"/>
  <c r="D22" i="22"/>
  <c r="F17" i="21"/>
  <c r="F16" i="21"/>
  <c r="F15" i="21"/>
  <c r="F14" i="21"/>
  <c r="F13" i="21"/>
  <c r="H32" i="20"/>
  <c r="G32" i="20"/>
  <c r="F32" i="20"/>
  <c r="E32" i="20"/>
  <c r="D32" i="20"/>
  <c r="K15" i="20"/>
  <c r="M15" i="20" s="1"/>
  <c r="M14" i="20"/>
  <c r="K14" i="20"/>
  <c r="K13" i="20"/>
  <c r="M13" i="20" s="1"/>
  <c r="M12" i="20"/>
  <c r="K12" i="20"/>
  <c r="K11" i="20"/>
  <c r="M11" i="20" s="1"/>
  <c r="M10" i="20"/>
  <c r="K10" i="20"/>
  <c r="J83" i="19"/>
  <c r="I83" i="19"/>
  <c r="H83" i="19"/>
  <c r="G83" i="19"/>
  <c r="F83" i="19"/>
  <c r="E83" i="19"/>
  <c r="J82" i="19"/>
  <c r="I82" i="19"/>
  <c r="H82" i="19"/>
  <c r="G82" i="19"/>
  <c r="F82" i="19"/>
  <c r="E82" i="19"/>
  <c r="J81" i="19"/>
  <c r="I81" i="19"/>
  <c r="H81" i="19"/>
  <c r="G81" i="19"/>
  <c r="F81" i="19"/>
  <c r="E81" i="19"/>
  <c r="J80" i="19"/>
  <c r="I80" i="19"/>
  <c r="H80" i="19"/>
  <c r="G80" i="19"/>
  <c r="F80" i="19"/>
  <c r="E80" i="19"/>
  <c r="J79" i="19"/>
  <c r="I79" i="19"/>
  <c r="H79" i="19"/>
  <c r="G79" i="19"/>
  <c r="F79" i="19"/>
  <c r="E79" i="19"/>
  <c r="J78" i="19"/>
  <c r="I78" i="19"/>
  <c r="H78" i="19"/>
  <c r="G78" i="19"/>
  <c r="F78" i="19"/>
  <c r="E78" i="19"/>
  <c r="I8" i="13"/>
  <c r="H8" i="13"/>
  <c r="G8" i="13"/>
  <c r="F8" i="13"/>
  <c r="E8" i="13"/>
  <c r="R153" i="16"/>
  <c r="R152" i="16"/>
  <c r="R151" i="16"/>
  <c r="R150" i="16"/>
  <c r="R149" i="16"/>
  <c r="R148" i="16"/>
  <c r="R147" i="16"/>
  <c r="R146" i="16"/>
  <c r="R145" i="16"/>
  <c r="R144" i="16"/>
  <c r="R143" i="16"/>
  <c r="R142" i="16"/>
  <c r="R141" i="16"/>
  <c r="R140" i="16"/>
  <c r="R139" i="16"/>
  <c r="R138" i="16"/>
  <c r="R137" i="16"/>
  <c r="R136" i="16"/>
  <c r="R135" i="16"/>
  <c r="R134" i="16"/>
  <c r="R133" i="16"/>
  <c r="R132" i="16"/>
  <c r="R131" i="16"/>
  <c r="R130" i="16"/>
  <c r="R129" i="16"/>
  <c r="R128" i="16"/>
  <c r="R127" i="16"/>
  <c r="R126" i="16"/>
  <c r="R125" i="16"/>
  <c r="R124" i="16"/>
  <c r="R123" i="16"/>
  <c r="R122" i="16"/>
  <c r="M121" i="16"/>
  <c r="R121" i="16" s="1"/>
  <c r="L121" i="16"/>
  <c r="Q121" i="16" s="1"/>
  <c r="I121" i="16"/>
  <c r="N121" i="16" s="1"/>
  <c r="H121" i="16"/>
  <c r="G121" i="16"/>
  <c r="F121" i="16"/>
  <c r="K121" i="16" s="1"/>
  <c r="P121" i="16" s="1"/>
  <c r="E121" i="16"/>
  <c r="J121" i="16" s="1"/>
  <c r="O121" i="16" s="1"/>
  <c r="D121" i="16"/>
  <c r="C121" i="16"/>
  <c r="B121" i="16"/>
  <c r="Q120" i="16"/>
  <c r="M120" i="16"/>
  <c r="R120" i="16" s="1"/>
  <c r="L120" i="16"/>
  <c r="I120" i="16"/>
  <c r="N120" i="16" s="1"/>
  <c r="H120" i="16"/>
  <c r="G120" i="16"/>
  <c r="F120" i="16"/>
  <c r="K120" i="16" s="1"/>
  <c r="P120" i="16" s="1"/>
  <c r="E120" i="16"/>
  <c r="J120" i="16" s="1"/>
  <c r="O120" i="16" s="1"/>
  <c r="D120" i="16"/>
  <c r="C120" i="16"/>
  <c r="B120" i="16"/>
  <c r="N119" i="16"/>
  <c r="J119" i="16"/>
  <c r="O119" i="16" s="1"/>
  <c r="H119" i="16"/>
  <c r="M119" i="16" s="1"/>
  <c r="R119" i="16" s="1"/>
  <c r="G119" i="16"/>
  <c r="L119" i="16" s="1"/>
  <c r="Q119" i="16" s="1"/>
  <c r="F119" i="16"/>
  <c r="K119" i="16" s="1"/>
  <c r="P119" i="16" s="1"/>
  <c r="E119" i="16"/>
  <c r="D119" i="16"/>
  <c r="I119" i="16" s="1"/>
  <c r="C119" i="16"/>
  <c r="B119" i="16"/>
  <c r="P118" i="16"/>
  <c r="O118" i="16"/>
  <c r="K118" i="16"/>
  <c r="H118" i="16"/>
  <c r="M118" i="16" s="1"/>
  <c r="R118" i="16" s="1"/>
  <c r="G118" i="16"/>
  <c r="L118" i="16" s="1"/>
  <c r="Q118" i="16" s="1"/>
  <c r="F118" i="16"/>
  <c r="E118" i="16"/>
  <c r="J118" i="16" s="1"/>
  <c r="D118" i="16"/>
  <c r="I118" i="16" s="1"/>
  <c r="N118" i="16" s="1"/>
  <c r="C118" i="16"/>
  <c r="B118" i="16"/>
  <c r="P117" i="16"/>
  <c r="L117" i="16"/>
  <c r="Q117" i="16" s="1"/>
  <c r="K117" i="16"/>
  <c r="I117" i="16"/>
  <c r="N117" i="16" s="1"/>
  <c r="H117" i="16"/>
  <c r="M117" i="16" s="1"/>
  <c r="R117" i="16" s="1"/>
  <c r="G117" i="16"/>
  <c r="F117" i="16"/>
  <c r="E117" i="16"/>
  <c r="J117" i="16" s="1"/>
  <c r="O117" i="16" s="1"/>
  <c r="D117" i="16"/>
  <c r="C117" i="16"/>
  <c r="B117" i="16"/>
  <c r="R116" i="16"/>
  <c r="Q116" i="16"/>
  <c r="M116" i="16"/>
  <c r="L116" i="16"/>
  <c r="J116" i="16"/>
  <c r="O116" i="16" s="1"/>
  <c r="I116" i="16"/>
  <c r="N116" i="16" s="1"/>
  <c r="H116" i="16"/>
  <c r="G116" i="16"/>
  <c r="F116" i="16"/>
  <c r="K116" i="16" s="1"/>
  <c r="P116" i="16" s="1"/>
  <c r="E116" i="16"/>
  <c r="D116" i="16"/>
  <c r="C116" i="16"/>
  <c r="B116" i="16"/>
  <c r="R115" i="16"/>
  <c r="N115" i="16"/>
  <c r="L115" i="16"/>
  <c r="Q115" i="16" s="1"/>
  <c r="J115" i="16"/>
  <c r="O115" i="16" s="1"/>
  <c r="H115" i="16"/>
  <c r="M115" i="16" s="1"/>
  <c r="G115" i="16"/>
  <c r="F115" i="16"/>
  <c r="K115" i="16" s="1"/>
  <c r="P115" i="16" s="1"/>
  <c r="E115" i="16"/>
  <c r="D115" i="16"/>
  <c r="I115" i="16" s="1"/>
  <c r="C115" i="16"/>
  <c r="B115" i="16"/>
  <c r="O114" i="16"/>
  <c r="K114" i="16"/>
  <c r="P114" i="16" s="1"/>
  <c r="I114" i="16"/>
  <c r="N114" i="16" s="1"/>
  <c r="H114" i="16"/>
  <c r="M114" i="16" s="1"/>
  <c r="R114" i="16" s="1"/>
  <c r="G114" i="16"/>
  <c r="L114" i="16" s="1"/>
  <c r="Q114" i="16" s="1"/>
  <c r="F114" i="16"/>
  <c r="E114" i="16"/>
  <c r="J114" i="16" s="1"/>
  <c r="D114" i="16"/>
  <c r="C114" i="16"/>
  <c r="B114" i="16"/>
  <c r="P113" i="16"/>
  <c r="N113" i="16"/>
  <c r="L113" i="16"/>
  <c r="Q113" i="16" s="1"/>
  <c r="I113" i="16"/>
  <c r="H113" i="16"/>
  <c r="M113" i="16" s="1"/>
  <c r="R113" i="16" s="1"/>
  <c r="G113" i="16"/>
  <c r="F113" i="16"/>
  <c r="K113" i="16" s="1"/>
  <c r="E113" i="16"/>
  <c r="J113" i="16" s="1"/>
  <c r="O113" i="16" s="1"/>
  <c r="D113" i="16"/>
  <c r="C113" i="16"/>
  <c r="B113" i="16"/>
  <c r="R112" i="16"/>
  <c r="M112" i="16"/>
  <c r="K112" i="16"/>
  <c r="P112" i="16" s="1"/>
  <c r="I112" i="16"/>
  <c r="N112" i="16" s="1"/>
  <c r="H112" i="16"/>
  <c r="G112" i="16"/>
  <c r="L112" i="16" s="1"/>
  <c r="Q112" i="16" s="1"/>
  <c r="F112" i="16"/>
  <c r="E112" i="16"/>
  <c r="J112" i="16" s="1"/>
  <c r="O112" i="16" s="1"/>
  <c r="D112" i="16"/>
  <c r="C112" i="16"/>
  <c r="B112" i="16"/>
  <c r="R111" i="16"/>
  <c r="O111" i="16"/>
  <c r="J111" i="16"/>
  <c r="H111" i="16"/>
  <c r="M111" i="16" s="1"/>
  <c r="G111" i="16"/>
  <c r="L111" i="16" s="1"/>
  <c r="Q111" i="16" s="1"/>
  <c r="F111" i="16"/>
  <c r="K111" i="16" s="1"/>
  <c r="P111" i="16" s="1"/>
  <c r="E111" i="16"/>
  <c r="D111" i="16"/>
  <c r="I111" i="16" s="1"/>
  <c r="N111" i="16" s="1"/>
  <c r="C111" i="16"/>
  <c r="B111" i="16"/>
  <c r="K110" i="16"/>
  <c r="P110" i="16" s="1"/>
  <c r="I110" i="16"/>
  <c r="N110" i="16" s="1"/>
  <c r="H110" i="16"/>
  <c r="M110" i="16" s="1"/>
  <c r="R110" i="16" s="1"/>
  <c r="G110" i="16"/>
  <c r="L110" i="16" s="1"/>
  <c r="Q110" i="16" s="1"/>
  <c r="F110" i="16"/>
  <c r="E110" i="16"/>
  <c r="J110" i="16" s="1"/>
  <c r="O110" i="16" s="1"/>
  <c r="D110" i="16"/>
  <c r="C110" i="16"/>
  <c r="B110" i="16"/>
  <c r="Q109" i="16"/>
  <c r="L109" i="16"/>
  <c r="J109" i="16"/>
  <c r="O109" i="16" s="1"/>
  <c r="H109" i="16"/>
  <c r="M109" i="16" s="1"/>
  <c r="R109" i="16" s="1"/>
  <c r="G109" i="16"/>
  <c r="F109" i="16"/>
  <c r="K109" i="16" s="1"/>
  <c r="P109" i="16" s="1"/>
  <c r="E109" i="16"/>
  <c r="D109" i="16"/>
  <c r="I109" i="16" s="1"/>
  <c r="N109" i="16" s="1"/>
  <c r="C109" i="16"/>
  <c r="B109" i="16"/>
  <c r="Q108" i="16"/>
  <c r="M108" i="16"/>
  <c r="R108" i="16" s="1"/>
  <c r="K108" i="16"/>
  <c r="P108" i="16" s="1"/>
  <c r="J108" i="16"/>
  <c r="O108" i="16" s="1"/>
  <c r="I108" i="16"/>
  <c r="N108" i="16" s="1"/>
  <c r="H108" i="16"/>
  <c r="G108" i="16"/>
  <c r="L108" i="16" s="1"/>
  <c r="F108" i="16"/>
  <c r="E108" i="16"/>
  <c r="D108" i="16"/>
  <c r="C108" i="16"/>
  <c r="B108" i="16"/>
  <c r="O107" i="16"/>
  <c r="N107" i="16"/>
  <c r="J107" i="16"/>
  <c r="H107" i="16"/>
  <c r="M107" i="16" s="1"/>
  <c r="R107" i="16" s="1"/>
  <c r="G107" i="16"/>
  <c r="L107" i="16" s="1"/>
  <c r="Q107" i="16" s="1"/>
  <c r="F107" i="16"/>
  <c r="K107" i="16" s="1"/>
  <c r="P107" i="16" s="1"/>
  <c r="E107" i="16"/>
  <c r="D107" i="16"/>
  <c r="I107" i="16" s="1"/>
  <c r="C107" i="16"/>
  <c r="B107" i="16"/>
  <c r="P106" i="16"/>
  <c r="K106" i="16"/>
  <c r="I106" i="16"/>
  <c r="N106" i="16" s="1"/>
  <c r="H106" i="16"/>
  <c r="M106" i="16" s="1"/>
  <c r="R106" i="16" s="1"/>
  <c r="G106" i="16"/>
  <c r="L106" i="16" s="1"/>
  <c r="Q106" i="16" s="1"/>
  <c r="F106" i="16"/>
  <c r="E106" i="16"/>
  <c r="J106" i="16" s="1"/>
  <c r="O106" i="16" s="1"/>
  <c r="D106" i="16"/>
  <c r="C106" i="16"/>
  <c r="B106" i="16"/>
  <c r="R105" i="16"/>
  <c r="L105" i="16"/>
  <c r="Q105" i="16" s="1"/>
  <c r="J105" i="16"/>
  <c r="O105" i="16" s="1"/>
  <c r="I105" i="16"/>
  <c r="N105" i="16" s="1"/>
  <c r="H105" i="16"/>
  <c r="M105" i="16" s="1"/>
  <c r="G105" i="16"/>
  <c r="F105" i="16"/>
  <c r="K105" i="16" s="1"/>
  <c r="P105" i="16" s="1"/>
  <c r="E105" i="16"/>
  <c r="D105" i="16"/>
  <c r="C105" i="16"/>
  <c r="B105" i="16"/>
  <c r="N104" i="16"/>
  <c r="M104" i="16"/>
  <c r="R104" i="16" s="1"/>
  <c r="K104" i="16"/>
  <c r="P104" i="16" s="1"/>
  <c r="I104" i="16"/>
  <c r="H104" i="16"/>
  <c r="G104" i="16"/>
  <c r="L104" i="16" s="1"/>
  <c r="Q104" i="16" s="1"/>
  <c r="F104" i="16"/>
  <c r="E104" i="16"/>
  <c r="J104" i="16" s="1"/>
  <c r="O104" i="16" s="1"/>
  <c r="D104" i="16"/>
  <c r="C104" i="16"/>
  <c r="B104" i="16"/>
  <c r="P103" i="16"/>
  <c r="O103" i="16"/>
  <c r="K103" i="16"/>
  <c r="I103" i="16"/>
  <c r="N103" i="16" s="1"/>
  <c r="H103" i="16"/>
  <c r="M103" i="16" s="1"/>
  <c r="R103" i="16" s="1"/>
  <c r="G103" i="16"/>
  <c r="L103" i="16" s="1"/>
  <c r="Q103" i="16" s="1"/>
  <c r="F103" i="16"/>
  <c r="E103" i="16"/>
  <c r="J103" i="16" s="1"/>
  <c r="D103" i="16"/>
  <c r="C103" i="16"/>
  <c r="B103" i="16"/>
  <c r="N102" i="16"/>
  <c r="L102" i="16"/>
  <c r="Q102" i="16" s="1"/>
  <c r="H102" i="16"/>
  <c r="M102" i="16" s="1"/>
  <c r="R102" i="16" s="1"/>
  <c r="G102" i="16"/>
  <c r="F102" i="16"/>
  <c r="K102" i="16" s="1"/>
  <c r="P102" i="16" s="1"/>
  <c r="E102" i="16"/>
  <c r="J102" i="16" s="1"/>
  <c r="O102" i="16" s="1"/>
  <c r="D102" i="16"/>
  <c r="I102" i="16" s="1"/>
  <c r="C102" i="16"/>
  <c r="B102" i="16"/>
  <c r="Q101" i="16"/>
  <c r="M101" i="16"/>
  <c r="R101" i="16" s="1"/>
  <c r="K101" i="16"/>
  <c r="P101" i="16" s="1"/>
  <c r="J101" i="16"/>
  <c r="O101" i="16" s="1"/>
  <c r="I101" i="16"/>
  <c r="N101" i="16" s="1"/>
  <c r="H101" i="16"/>
  <c r="G101" i="16"/>
  <c r="L101" i="16" s="1"/>
  <c r="F101" i="16"/>
  <c r="E101" i="16"/>
  <c r="D101" i="16"/>
  <c r="C101" i="16"/>
  <c r="B101" i="16"/>
  <c r="O100" i="16"/>
  <c r="J100" i="16"/>
  <c r="H100" i="16"/>
  <c r="M100" i="16" s="1"/>
  <c r="R100" i="16" s="1"/>
  <c r="G100" i="16"/>
  <c r="L100" i="16" s="1"/>
  <c r="Q100" i="16" s="1"/>
  <c r="F100" i="16"/>
  <c r="K100" i="16" s="1"/>
  <c r="P100" i="16" s="1"/>
  <c r="E100" i="16"/>
  <c r="D100" i="16"/>
  <c r="I100" i="16" s="1"/>
  <c r="N100" i="16" s="1"/>
  <c r="C100" i="16"/>
  <c r="B100" i="16"/>
  <c r="M99" i="16"/>
  <c r="R99" i="16" s="1"/>
  <c r="K99" i="16"/>
  <c r="P99" i="16" s="1"/>
  <c r="H99" i="16"/>
  <c r="G99" i="16"/>
  <c r="L99" i="16" s="1"/>
  <c r="Q99" i="16" s="1"/>
  <c r="F99" i="16"/>
  <c r="E99" i="16"/>
  <c r="J99" i="16" s="1"/>
  <c r="O99" i="16" s="1"/>
  <c r="D99" i="16"/>
  <c r="I99" i="16" s="1"/>
  <c r="N99" i="16" s="1"/>
  <c r="C99" i="16"/>
  <c r="B99" i="16"/>
  <c r="L98" i="16"/>
  <c r="Q98" i="16" s="1"/>
  <c r="J98" i="16"/>
  <c r="O98" i="16" s="1"/>
  <c r="I98" i="16"/>
  <c r="N98" i="16" s="1"/>
  <c r="H98" i="16"/>
  <c r="M98" i="16" s="1"/>
  <c r="R98" i="16" s="1"/>
  <c r="G98" i="16"/>
  <c r="F98" i="16"/>
  <c r="K98" i="16" s="1"/>
  <c r="P98" i="16" s="1"/>
  <c r="E98" i="16"/>
  <c r="D98" i="16"/>
  <c r="C98" i="16"/>
  <c r="B98" i="16"/>
  <c r="M97" i="16"/>
  <c r="R97" i="16" s="1"/>
  <c r="J97" i="16"/>
  <c r="O97" i="16" s="1"/>
  <c r="I97" i="16"/>
  <c r="N97" i="16" s="1"/>
  <c r="H97" i="16"/>
  <c r="G97" i="16"/>
  <c r="L97" i="16" s="1"/>
  <c r="Q97" i="16" s="1"/>
  <c r="F97" i="16"/>
  <c r="K97" i="16" s="1"/>
  <c r="P97" i="16" s="1"/>
  <c r="E97" i="16"/>
  <c r="D97" i="16"/>
  <c r="C97" i="16"/>
  <c r="B97" i="16"/>
  <c r="L96" i="16"/>
  <c r="Q96" i="16" s="1"/>
  <c r="J96" i="16"/>
  <c r="O96" i="16" s="1"/>
  <c r="H96" i="16"/>
  <c r="M96" i="16" s="1"/>
  <c r="R96" i="16" s="1"/>
  <c r="G96" i="16"/>
  <c r="F96" i="16"/>
  <c r="K96" i="16" s="1"/>
  <c r="P96" i="16" s="1"/>
  <c r="E96" i="16"/>
  <c r="D96" i="16"/>
  <c r="I96" i="16" s="1"/>
  <c r="N96" i="16" s="1"/>
  <c r="C96" i="16"/>
  <c r="B96" i="16"/>
  <c r="P95" i="16"/>
  <c r="K95" i="16"/>
  <c r="I95" i="16"/>
  <c r="N95" i="16" s="1"/>
  <c r="H95" i="16"/>
  <c r="M95" i="16" s="1"/>
  <c r="R95" i="16" s="1"/>
  <c r="G95" i="16"/>
  <c r="L95" i="16" s="1"/>
  <c r="Q95" i="16" s="1"/>
  <c r="F95" i="16"/>
  <c r="E95" i="16"/>
  <c r="J95" i="16" s="1"/>
  <c r="O95" i="16" s="1"/>
  <c r="D95" i="16"/>
  <c r="C95" i="16"/>
  <c r="B95" i="16"/>
  <c r="L94" i="16"/>
  <c r="Q94" i="16" s="1"/>
  <c r="I94" i="16"/>
  <c r="N94" i="16" s="1"/>
  <c r="H94" i="16"/>
  <c r="M94" i="16" s="1"/>
  <c r="R94" i="16" s="1"/>
  <c r="G94" i="16"/>
  <c r="F94" i="16"/>
  <c r="K94" i="16" s="1"/>
  <c r="P94" i="16" s="1"/>
  <c r="E94" i="16"/>
  <c r="J94" i="16" s="1"/>
  <c r="O94" i="16" s="1"/>
  <c r="D94" i="16"/>
  <c r="C94" i="16"/>
  <c r="B94" i="16"/>
  <c r="R93" i="16"/>
  <c r="Q93" i="16"/>
  <c r="M93" i="16"/>
  <c r="K93" i="16"/>
  <c r="P93" i="16" s="1"/>
  <c r="J93" i="16"/>
  <c r="O93" i="16" s="1"/>
  <c r="I93" i="16"/>
  <c r="N93" i="16" s="1"/>
  <c r="H93" i="16"/>
  <c r="G93" i="16"/>
  <c r="L93" i="16" s="1"/>
  <c r="F93" i="16"/>
  <c r="E93" i="16"/>
  <c r="D93" i="16"/>
  <c r="C93" i="16"/>
  <c r="B93" i="16"/>
  <c r="J92" i="16"/>
  <c r="O92" i="16" s="1"/>
  <c r="H92" i="16"/>
  <c r="M92" i="16" s="1"/>
  <c r="R92" i="16" s="1"/>
  <c r="G92" i="16"/>
  <c r="L92" i="16" s="1"/>
  <c r="Q92" i="16" s="1"/>
  <c r="F92" i="16"/>
  <c r="K92" i="16" s="1"/>
  <c r="P92" i="16" s="1"/>
  <c r="E92" i="16"/>
  <c r="D92" i="16"/>
  <c r="I92" i="16" s="1"/>
  <c r="N92" i="16" s="1"/>
  <c r="C92" i="16"/>
  <c r="B92" i="16"/>
  <c r="M91" i="16"/>
  <c r="R91" i="16" s="1"/>
  <c r="K91" i="16"/>
  <c r="P91" i="16" s="1"/>
  <c r="H91" i="16"/>
  <c r="G91" i="16"/>
  <c r="L91" i="16" s="1"/>
  <c r="Q91" i="16" s="1"/>
  <c r="F91" i="16"/>
  <c r="E91" i="16"/>
  <c r="J91" i="16" s="1"/>
  <c r="O91" i="16" s="1"/>
  <c r="D91" i="16"/>
  <c r="I91" i="16" s="1"/>
  <c r="N91" i="16" s="1"/>
  <c r="C91" i="16"/>
  <c r="B91" i="16"/>
  <c r="P90" i="16"/>
  <c r="L90" i="16"/>
  <c r="Q90" i="16" s="1"/>
  <c r="J90" i="16"/>
  <c r="O90" i="16" s="1"/>
  <c r="I90" i="16"/>
  <c r="N90" i="16" s="1"/>
  <c r="H90" i="16"/>
  <c r="M90" i="16" s="1"/>
  <c r="R90" i="16" s="1"/>
  <c r="G90" i="16"/>
  <c r="F90" i="16"/>
  <c r="K90" i="16" s="1"/>
  <c r="E90" i="16"/>
  <c r="D90" i="16"/>
  <c r="C90" i="16"/>
  <c r="B90" i="16"/>
  <c r="N89" i="16"/>
  <c r="M89" i="16"/>
  <c r="R89" i="16" s="1"/>
  <c r="J89" i="16"/>
  <c r="O89" i="16" s="1"/>
  <c r="I89" i="16"/>
  <c r="H89" i="16"/>
  <c r="G89" i="16"/>
  <c r="L89" i="16" s="1"/>
  <c r="Q89" i="16" s="1"/>
  <c r="F89" i="16"/>
  <c r="K89" i="16" s="1"/>
  <c r="P89" i="16" s="1"/>
  <c r="E89" i="16"/>
  <c r="D89" i="16"/>
  <c r="C89" i="16"/>
  <c r="B89" i="16"/>
  <c r="N88" i="16"/>
  <c r="L88" i="16"/>
  <c r="Q88" i="16" s="1"/>
  <c r="J88" i="16"/>
  <c r="O88" i="16" s="1"/>
  <c r="H88" i="16"/>
  <c r="M88" i="16" s="1"/>
  <c r="R88" i="16" s="1"/>
  <c r="G88" i="16"/>
  <c r="F88" i="16"/>
  <c r="K88" i="16" s="1"/>
  <c r="P88" i="16" s="1"/>
  <c r="E88" i="16"/>
  <c r="D88" i="16"/>
  <c r="I88" i="16" s="1"/>
  <c r="C88" i="16"/>
  <c r="B88" i="16"/>
  <c r="K87" i="16"/>
  <c r="P87" i="16" s="1"/>
  <c r="I87" i="16"/>
  <c r="N87" i="16" s="1"/>
  <c r="H87" i="16"/>
  <c r="M87" i="16" s="1"/>
  <c r="R87" i="16" s="1"/>
  <c r="G87" i="16"/>
  <c r="L87" i="16" s="1"/>
  <c r="Q87" i="16" s="1"/>
  <c r="F87" i="16"/>
  <c r="E87" i="16"/>
  <c r="J87" i="16" s="1"/>
  <c r="O87" i="16" s="1"/>
  <c r="D87" i="16"/>
  <c r="C87" i="16"/>
  <c r="B87" i="16"/>
  <c r="L86" i="16"/>
  <c r="Q86" i="16" s="1"/>
  <c r="I86" i="16"/>
  <c r="N86" i="16" s="1"/>
  <c r="H86" i="16"/>
  <c r="M86" i="16" s="1"/>
  <c r="R86" i="16" s="1"/>
  <c r="G86" i="16"/>
  <c r="F86" i="16"/>
  <c r="K86" i="16" s="1"/>
  <c r="P86" i="16" s="1"/>
  <c r="E86" i="16"/>
  <c r="J86" i="16" s="1"/>
  <c r="O86" i="16" s="1"/>
  <c r="D86" i="16"/>
  <c r="C86" i="16"/>
  <c r="B86" i="16"/>
  <c r="R85" i="16"/>
  <c r="M85" i="16"/>
  <c r="K85" i="16"/>
  <c r="P85" i="16" s="1"/>
  <c r="J85" i="16"/>
  <c r="O85" i="16" s="1"/>
  <c r="I85" i="16"/>
  <c r="N85" i="16" s="1"/>
  <c r="H85" i="16"/>
  <c r="G85" i="16"/>
  <c r="L85" i="16" s="1"/>
  <c r="Q85" i="16" s="1"/>
  <c r="F85" i="16"/>
  <c r="E85" i="16"/>
  <c r="D85" i="16"/>
  <c r="C85" i="16"/>
  <c r="B85" i="16"/>
  <c r="J84" i="16"/>
  <c r="O84" i="16" s="1"/>
  <c r="H84" i="16"/>
  <c r="M84" i="16" s="1"/>
  <c r="R84" i="16" s="1"/>
  <c r="G84" i="16"/>
  <c r="L84" i="16" s="1"/>
  <c r="Q84" i="16" s="1"/>
  <c r="F84" i="16"/>
  <c r="K84" i="16" s="1"/>
  <c r="P84" i="16" s="1"/>
  <c r="E84" i="16"/>
  <c r="D84" i="16"/>
  <c r="I84" i="16" s="1"/>
  <c r="N84" i="16" s="1"/>
  <c r="C84" i="16"/>
  <c r="B84" i="16"/>
  <c r="Q83" i="16"/>
  <c r="K83" i="16"/>
  <c r="P83" i="16" s="1"/>
  <c r="H83" i="16"/>
  <c r="M83" i="16" s="1"/>
  <c r="R83" i="16" s="1"/>
  <c r="G83" i="16"/>
  <c r="L83" i="16" s="1"/>
  <c r="F83" i="16"/>
  <c r="E83" i="16"/>
  <c r="J83" i="16" s="1"/>
  <c r="O83" i="16" s="1"/>
  <c r="D83" i="16"/>
  <c r="I83" i="16" s="1"/>
  <c r="N83" i="16" s="1"/>
  <c r="C83" i="16"/>
  <c r="B83" i="16"/>
  <c r="Q82" i="16"/>
  <c r="P82" i="16"/>
  <c r="L82" i="16"/>
  <c r="J82" i="16"/>
  <c r="O82" i="16" s="1"/>
  <c r="I82" i="16"/>
  <c r="N82" i="16" s="1"/>
  <c r="H82" i="16"/>
  <c r="M82" i="16" s="1"/>
  <c r="R82" i="16" s="1"/>
  <c r="G82" i="16"/>
  <c r="F82" i="16"/>
  <c r="K82" i="16" s="1"/>
  <c r="E82" i="16"/>
  <c r="D82" i="16"/>
  <c r="C82" i="16"/>
  <c r="B82" i="16"/>
  <c r="M81" i="16"/>
  <c r="R81" i="16" s="1"/>
  <c r="I81" i="16"/>
  <c r="N81" i="16" s="1"/>
  <c r="H81" i="16"/>
  <c r="G81" i="16"/>
  <c r="L81" i="16" s="1"/>
  <c r="Q81" i="16" s="1"/>
  <c r="F81" i="16"/>
  <c r="K81" i="16" s="1"/>
  <c r="P81" i="16" s="1"/>
  <c r="E81" i="16"/>
  <c r="J81" i="16" s="1"/>
  <c r="O81" i="16" s="1"/>
  <c r="D81" i="16"/>
  <c r="C81" i="16"/>
  <c r="B81" i="16"/>
  <c r="J80" i="16"/>
  <c r="O80" i="16" s="1"/>
  <c r="H80" i="16"/>
  <c r="M80" i="16" s="1"/>
  <c r="R80" i="16" s="1"/>
  <c r="G80" i="16"/>
  <c r="L80" i="16" s="1"/>
  <c r="Q80" i="16" s="1"/>
  <c r="F80" i="16"/>
  <c r="K80" i="16" s="1"/>
  <c r="P80" i="16" s="1"/>
  <c r="E80" i="16"/>
  <c r="D80" i="16"/>
  <c r="I80" i="16" s="1"/>
  <c r="N80" i="16" s="1"/>
  <c r="C80" i="16"/>
  <c r="B80" i="16"/>
  <c r="O79" i="16"/>
  <c r="K79" i="16"/>
  <c r="P79" i="16" s="1"/>
  <c r="I79" i="16"/>
  <c r="N79" i="16" s="1"/>
  <c r="H79" i="16"/>
  <c r="M79" i="16" s="1"/>
  <c r="R79" i="16" s="1"/>
  <c r="G79" i="16"/>
  <c r="L79" i="16" s="1"/>
  <c r="Q79" i="16" s="1"/>
  <c r="F79" i="16"/>
  <c r="E79" i="16"/>
  <c r="J79" i="16" s="1"/>
  <c r="D79" i="16"/>
  <c r="C79" i="16"/>
  <c r="B79" i="16"/>
  <c r="A79" i="16"/>
  <c r="N78" i="16"/>
  <c r="M78" i="16"/>
  <c r="R78" i="16" s="1"/>
  <c r="J78" i="16"/>
  <c r="O78" i="16" s="1"/>
  <c r="I78" i="16"/>
  <c r="H78" i="16"/>
  <c r="G78" i="16"/>
  <c r="L78" i="16" s="1"/>
  <c r="Q78" i="16" s="1"/>
  <c r="F78" i="16"/>
  <c r="K78" i="16" s="1"/>
  <c r="P78" i="16" s="1"/>
  <c r="E78" i="16"/>
  <c r="D78" i="16"/>
  <c r="C78" i="16"/>
  <c r="B78" i="16"/>
  <c r="A78" i="16"/>
  <c r="O77" i="16"/>
  <c r="K77" i="16"/>
  <c r="P77" i="16" s="1"/>
  <c r="H77" i="16"/>
  <c r="M77" i="16" s="1"/>
  <c r="R77" i="16" s="1"/>
  <c r="G77" i="16"/>
  <c r="L77" i="16" s="1"/>
  <c r="Q77" i="16" s="1"/>
  <c r="F77" i="16"/>
  <c r="E77" i="16"/>
  <c r="J77" i="16" s="1"/>
  <c r="D77" i="16"/>
  <c r="I77" i="16" s="1"/>
  <c r="N77" i="16" s="1"/>
  <c r="C77" i="16"/>
  <c r="B77" i="16"/>
  <c r="A77" i="16"/>
  <c r="R76" i="16"/>
  <c r="M76" i="16"/>
  <c r="K76" i="16"/>
  <c r="P76" i="16" s="1"/>
  <c r="I76" i="16"/>
  <c r="N76" i="16" s="1"/>
  <c r="H76" i="16"/>
  <c r="G76" i="16"/>
  <c r="L76" i="16" s="1"/>
  <c r="Q76" i="16" s="1"/>
  <c r="F76" i="16"/>
  <c r="E76" i="16"/>
  <c r="J76" i="16" s="1"/>
  <c r="O76" i="16" s="1"/>
  <c r="D76" i="16"/>
  <c r="C76" i="16"/>
  <c r="B76" i="16"/>
  <c r="A76" i="16"/>
  <c r="K75" i="16"/>
  <c r="P75" i="16" s="1"/>
  <c r="H75" i="16"/>
  <c r="M75" i="16" s="1"/>
  <c r="R75" i="16" s="1"/>
  <c r="G75" i="16"/>
  <c r="L75" i="16" s="1"/>
  <c r="Q75" i="16" s="1"/>
  <c r="F75" i="16"/>
  <c r="E75" i="16"/>
  <c r="J75" i="16" s="1"/>
  <c r="O75" i="16" s="1"/>
  <c r="D75" i="16"/>
  <c r="I75" i="16" s="1"/>
  <c r="N75" i="16" s="1"/>
  <c r="C75" i="16"/>
  <c r="B75" i="16"/>
  <c r="A75" i="16"/>
  <c r="R74" i="16"/>
  <c r="M74" i="16"/>
  <c r="K74" i="16"/>
  <c r="P74" i="16" s="1"/>
  <c r="J74" i="16"/>
  <c r="O74" i="16" s="1"/>
  <c r="I74" i="16"/>
  <c r="N74" i="16" s="1"/>
  <c r="H74" i="16"/>
  <c r="G74" i="16"/>
  <c r="L74" i="16" s="1"/>
  <c r="Q74" i="16" s="1"/>
  <c r="F74" i="16"/>
  <c r="E74" i="16"/>
  <c r="D74" i="16"/>
  <c r="C74" i="16"/>
  <c r="B74" i="16"/>
  <c r="A74" i="16"/>
  <c r="Q73" i="16"/>
  <c r="P73" i="16"/>
  <c r="K73" i="16"/>
  <c r="I73" i="16"/>
  <c r="N73" i="16" s="1"/>
  <c r="H73" i="16"/>
  <c r="M73" i="16" s="1"/>
  <c r="R73" i="16" s="1"/>
  <c r="G73" i="16"/>
  <c r="L73" i="16" s="1"/>
  <c r="F73" i="16"/>
  <c r="E73" i="16"/>
  <c r="J73" i="16" s="1"/>
  <c r="O73" i="16" s="1"/>
  <c r="D73" i="16"/>
  <c r="C73" i="16"/>
  <c r="B73" i="16"/>
  <c r="A73" i="16"/>
  <c r="M72" i="16"/>
  <c r="R72" i="16" s="1"/>
  <c r="K72" i="16"/>
  <c r="P72" i="16" s="1"/>
  <c r="I72" i="16"/>
  <c r="N72" i="16" s="1"/>
  <c r="H72" i="16"/>
  <c r="G72" i="16"/>
  <c r="L72" i="16" s="1"/>
  <c r="Q72" i="16" s="1"/>
  <c r="F72" i="16"/>
  <c r="E72" i="16"/>
  <c r="J72" i="16" s="1"/>
  <c r="O72" i="16" s="1"/>
  <c r="D72" i="16"/>
  <c r="C72" i="16"/>
  <c r="B72" i="16"/>
  <c r="A72" i="16"/>
  <c r="P71" i="16"/>
  <c r="K71" i="16"/>
  <c r="I71" i="16"/>
  <c r="N71" i="16" s="1"/>
  <c r="H71" i="16"/>
  <c r="M71" i="16" s="1"/>
  <c r="R71" i="16" s="1"/>
  <c r="G71" i="16"/>
  <c r="L71" i="16" s="1"/>
  <c r="Q71" i="16" s="1"/>
  <c r="F71" i="16"/>
  <c r="E71" i="16"/>
  <c r="J71" i="16" s="1"/>
  <c r="O71" i="16" s="1"/>
  <c r="D71" i="16"/>
  <c r="C71" i="16"/>
  <c r="B71" i="16"/>
  <c r="A71" i="16"/>
  <c r="N70" i="16"/>
  <c r="M70" i="16"/>
  <c r="R70" i="16" s="1"/>
  <c r="J70" i="16"/>
  <c r="O70" i="16" s="1"/>
  <c r="I70" i="16"/>
  <c r="H70" i="16"/>
  <c r="G70" i="16"/>
  <c r="L70" i="16" s="1"/>
  <c r="Q70" i="16" s="1"/>
  <c r="F70" i="16"/>
  <c r="K70" i="16" s="1"/>
  <c r="P70" i="16" s="1"/>
  <c r="E70" i="16"/>
  <c r="D70" i="16"/>
  <c r="C70" i="16"/>
  <c r="B70" i="16"/>
  <c r="A70" i="16"/>
  <c r="O69" i="16"/>
  <c r="K69" i="16"/>
  <c r="P69" i="16" s="1"/>
  <c r="I69" i="16"/>
  <c r="N69" i="16" s="1"/>
  <c r="H69" i="16"/>
  <c r="M69" i="16" s="1"/>
  <c r="R69" i="16" s="1"/>
  <c r="G69" i="16"/>
  <c r="L69" i="16" s="1"/>
  <c r="Q69" i="16" s="1"/>
  <c r="F69" i="16"/>
  <c r="E69" i="16"/>
  <c r="J69" i="16" s="1"/>
  <c r="D69" i="16"/>
  <c r="C69" i="16"/>
  <c r="B69" i="16"/>
  <c r="A69" i="16"/>
  <c r="N68" i="16"/>
  <c r="M68" i="16"/>
  <c r="R68" i="16" s="1"/>
  <c r="K68" i="16"/>
  <c r="P68" i="16" s="1"/>
  <c r="I68" i="16"/>
  <c r="H68" i="16"/>
  <c r="G68" i="16"/>
  <c r="L68" i="16" s="1"/>
  <c r="Q68" i="16" s="1"/>
  <c r="F68" i="16"/>
  <c r="E68" i="16"/>
  <c r="J68" i="16" s="1"/>
  <c r="O68" i="16" s="1"/>
  <c r="D68" i="16"/>
  <c r="C68" i="16"/>
  <c r="B68" i="16"/>
  <c r="A68" i="16"/>
  <c r="P67" i="16"/>
  <c r="K67" i="16"/>
  <c r="H67" i="16"/>
  <c r="M67" i="16" s="1"/>
  <c r="R67" i="16" s="1"/>
  <c r="G67" i="16"/>
  <c r="L67" i="16" s="1"/>
  <c r="Q67" i="16" s="1"/>
  <c r="F67" i="16"/>
  <c r="E67" i="16"/>
  <c r="J67" i="16" s="1"/>
  <c r="O67" i="16" s="1"/>
  <c r="D67" i="16"/>
  <c r="I67" i="16" s="1"/>
  <c r="N67" i="16" s="1"/>
  <c r="C67" i="16"/>
  <c r="B67" i="16"/>
  <c r="A67" i="16"/>
  <c r="N66" i="16"/>
  <c r="M66" i="16"/>
  <c r="R66" i="16" s="1"/>
  <c r="K66" i="16"/>
  <c r="P66" i="16" s="1"/>
  <c r="I66" i="16"/>
  <c r="H66" i="16"/>
  <c r="G66" i="16"/>
  <c r="L66" i="16" s="1"/>
  <c r="Q66" i="16" s="1"/>
  <c r="F66" i="16"/>
  <c r="E66" i="16"/>
  <c r="J66" i="16" s="1"/>
  <c r="O66" i="16" s="1"/>
  <c r="D66" i="16"/>
  <c r="C66" i="16"/>
  <c r="B66" i="16"/>
  <c r="A66" i="16"/>
  <c r="M65" i="16"/>
  <c r="R65" i="16" s="1"/>
  <c r="K65" i="16"/>
  <c r="P65" i="16" s="1"/>
  <c r="H65" i="16"/>
  <c r="G65" i="16"/>
  <c r="L65" i="16" s="1"/>
  <c r="Q65" i="16" s="1"/>
  <c r="F65" i="16"/>
  <c r="E65" i="16"/>
  <c r="J65" i="16" s="1"/>
  <c r="O65" i="16" s="1"/>
  <c r="D65" i="16"/>
  <c r="I65" i="16" s="1"/>
  <c r="N65" i="16" s="1"/>
  <c r="C65" i="16"/>
  <c r="B65" i="16"/>
  <c r="A65" i="16"/>
  <c r="R64" i="16"/>
  <c r="Q64" i="16"/>
  <c r="M64" i="16"/>
  <c r="K64" i="16"/>
  <c r="P64" i="16" s="1"/>
  <c r="J64" i="16"/>
  <c r="O64" i="16" s="1"/>
  <c r="I64" i="16"/>
  <c r="N64" i="16" s="1"/>
  <c r="H64" i="16"/>
  <c r="G64" i="16"/>
  <c r="L64" i="16" s="1"/>
  <c r="F64" i="16"/>
  <c r="E64" i="16"/>
  <c r="D64" i="16"/>
  <c r="C64" i="16"/>
  <c r="B64" i="16"/>
  <c r="A64" i="16"/>
  <c r="K63" i="16"/>
  <c r="P63" i="16" s="1"/>
  <c r="I63" i="16"/>
  <c r="N63" i="16" s="1"/>
  <c r="H63" i="16"/>
  <c r="M63" i="16" s="1"/>
  <c r="R63" i="16" s="1"/>
  <c r="G63" i="16"/>
  <c r="L63" i="16" s="1"/>
  <c r="Q63" i="16" s="1"/>
  <c r="F63" i="16"/>
  <c r="E63" i="16"/>
  <c r="J63" i="16" s="1"/>
  <c r="O63" i="16" s="1"/>
  <c r="D63" i="16"/>
  <c r="C63" i="16"/>
  <c r="B63" i="16"/>
  <c r="A63" i="16"/>
  <c r="O62" i="16"/>
  <c r="M62" i="16"/>
  <c r="R62" i="16" s="1"/>
  <c r="K62" i="16"/>
  <c r="P62" i="16" s="1"/>
  <c r="J62" i="16"/>
  <c r="I62" i="16"/>
  <c r="N62" i="16" s="1"/>
  <c r="H62" i="16"/>
  <c r="G62" i="16"/>
  <c r="L62" i="16" s="1"/>
  <c r="Q62" i="16" s="1"/>
  <c r="F62" i="16"/>
  <c r="E62" i="16"/>
  <c r="D62" i="16"/>
  <c r="C62" i="16"/>
  <c r="B62" i="16"/>
  <c r="A62" i="16"/>
  <c r="P61" i="16"/>
  <c r="K61" i="16"/>
  <c r="I61" i="16"/>
  <c r="N61" i="16" s="1"/>
  <c r="H61" i="16"/>
  <c r="M61" i="16" s="1"/>
  <c r="R61" i="16" s="1"/>
  <c r="G61" i="16"/>
  <c r="L61" i="16" s="1"/>
  <c r="Q61" i="16" s="1"/>
  <c r="F61" i="16"/>
  <c r="E61" i="16"/>
  <c r="J61" i="16" s="1"/>
  <c r="O61" i="16" s="1"/>
  <c r="D61" i="16"/>
  <c r="C61" i="16"/>
  <c r="B61" i="16"/>
  <c r="A61" i="16"/>
  <c r="O60" i="16"/>
  <c r="M60" i="16"/>
  <c r="R60" i="16" s="1"/>
  <c r="J60" i="16"/>
  <c r="I60" i="16"/>
  <c r="N60" i="16" s="1"/>
  <c r="H60" i="16"/>
  <c r="G60" i="16"/>
  <c r="L60" i="16" s="1"/>
  <c r="Q60" i="16" s="1"/>
  <c r="F60" i="16"/>
  <c r="K60" i="16" s="1"/>
  <c r="P60" i="16" s="1"/>
  <c r="E60" i="16"/>
  <c r="D60" i="16"/>
  <c r="C60" i="16"/>
  <c r="B60" i="16"/>
  <c r="A60" i="16"/>
  <c r="K59" i="16"/>
  <c r="P59" i="16" s="1"/>
  <c r="I59" i="16"/>
  <c r="N59" i="16" s="1"/>
  <c r="H59" i="16"/>
  <c r="M59" i="16" s="1"/>
  <c r="R59" i="16" s="1"/>
  <c r="G59" i="16"/>
  <c r="L59" i="16" s="1"/>
  <c r="Q59" i="16" s="1"/>
  <c r="F59" i="16"/>
  <c r="E59" i="16"/>
  <c r="J59" i="16" s="1"/>
  <c r="O59" i="16" s="1"/>
  <c r="D59" i="16"/>
  <c r="C59" i="16"/>
  <c r="B59" i="16"/>
  <c r="A59" i="16"/>
  <c r="M58" i="16"/>
  <c r="R58" i="16" s="1"/>
  <c r="K58" i="16"/>
  <c r="P58" i="16" s="1"/>
  <c r="I58" i="16"/>
  <c r="N58" i="16" s="1"/>
  <c r="H58" i="16"/>
  <c r="G58" i="16"/>
  <c r="L58" i="16" s="1"/>
  <c r="Q58" i="16" s="1"/>
  <c r="F58" i="16"/>
  <c r="E58" i="16"/>
  <c r="J58" i="16" s="1"/>
  <c r="O58" i="16" s="1"/>
  <c r="D58" i="16"/>
  <c r="C58" i="16"/>
  <c r="B58" i="16"/>
  <c r="A58" i="16"/>
  <c r="M57" i="16"/>
  <c r="R57" i="16" s="1"/>
  <c r="L57" i="16"/>
  <c r="Q57" i="16" s="1"/>
  <c r="K57" i="16"/>
  <c r="P57" i="16" s="1"/>
  <c r="H57" i="16"/>
  <c r="G57" i="16"/>
  <c r="F57" i="16"/>
  <c r="E57" i="16"/>
  <c r="J57" i="16" s="1"/>
  <c r="O57" i="16" s="1"/>
  <c r="D57" i="16"/>
  <c r="I57" i="16" s="1"/>
  <c r="N57" i="16" s="1"/>
  <c r="C57" i="16"/>
  <c r="B57" i="16"/>
  <c r="A57" i="16"/>
  <c r="Q56" i="16"/>
  <c r="M56" i="16"/>
  <c r="R56" i="16" s="1"/>
  <c r="K56" i="16"/>
  <c r="P56" i="16" s="1"/>
  <c r="J56" i="16"/>
  <c r="O56" i="16" s="1"/>
  <c r="I56" i="16"/>
  <c r="N56" i="16" s="1"/>
  <c r="H56" i="16"/>
  <c r="G56" i="16"/>
  <c r="L56" i="16" s="1"/>
  <c r="F56" i="16"/>
  <c r="E56" i="16"/>
  <c r="D56" i="16"/>
  <c r="C56" i="16"/>
  <c r="B56" i="16"/>
  <c r="A56" i="16"/>
  <c r="K55" i="16"/>
  <c r="P55" i="16" s="1"/>
  <c r="I55" i="16"/>
  <c r="N55" i="16" s="1"/>
  <c r="H55" i="16"/>
  <c r="M55" i="16" s="1"/>
  <c r="R55" i="16" s="1"/>
  <c r="G55" i="16"/>
  <c r="L55" i="16" s="1"/>
  <c r="Q55" i="16" s="1"/>
  <c r="F55" i="16"/>
  <c r="E55" i="16"/>
  <c r="J55" i="16" s="1"/>
  <c r="O55" i="16" s="1"/>
  <c r="D55" i="16"/>
  <c r="C55" i="16"/>
  <c r="B55" i="16"/>
  <c r="A55" i="16"/>
  <c r="M54" i="16"/>
  <c r="R54" i="16" s="1"/>
  <c r="K54" i="16"/>
  <c r="P54" i="16" s="1"/>
  <c r="J54" i="16"/>
  <c r="O54" i="16" s="1"/>
  <c r="I54" i="16"/>
  <c r="N54" i="16" s="1"/>
  <c r="H54" i="16"/>
  <c r="G54" i="16"/>
  <c r="L54" i="16" s="1"/>
  <c r="Q54" i="16" s="1"/>
  <c r="F54" i="16"/>
  <c r="E54" i="16"/>
  <c r="D54" i="16"/>
  <c r="C54" i="16"/>
  <c r="B54" i="16"/>
  <c r="A54" i="16"/>
  <c r="P53" i="16"/>
  <c r="O53" i="16"/>
  <c r="K53" i="16"/>
  <c r="I53" i="16"/>
  <c r="N53" i="16" s="1"/>
  <c r="H53" i="16"/>
  <c r="M53" i="16" s="1"/>
  <c r="R53" i="16" s="1"/>
  <c r="G53" i="16"/>
  <c r="L53" i="16" s="1"/>
  <c r="Q53" i="16" s="1"/>
  <c r="F53" i="16"/>
  <c r="E53" i="16"/>
  <c r="J53" i="16" s="1"/>
  <c r="D53" i="16"/>
  <c r="C53" i="16"/>
  <c r="B53" i="16"/>
  <c r="A53" i="16"/>
  <c r="O52" i="16"/>
  <c r="N52" i="16"/>
  <c r="M52" i="16"/>
  <c r="R52" i="16" s="1"/>
  <c r="I52" i="16"/>
  <c r="H52" i="16"/>
  <c r="G52" i="16"/>
  <c r="L52" i="16" s="1"/>
  <c r="Q52" i="16" s="1"/>
  <c r="F52" i="16"/>
  <c r="K52" i="16" s="1"/>
  <c r="P52" i="16" s="1"/>
  <c r="E52" i="16"/>
  <c r="J52" i="16" s="1"/>
  <c r="D52" i="16"/>
  <c r="C52" i="16"/>
  <c r="B52" i="16"/>
  <c r="A52" i="16"/>
  <c r="O51" i="16"/>
  <c r="K51" i="16"/>
  <c r="P51" i="16" s="1"/>
  <c r="I51" i="16"/>
  <c r="N51" i="16" s="1"/>
  <c r="H51" i="16"/>
  <c r="M51" i="16" s="1"/>
  <c r="R51" i="16" s="1"/>
  <c r="G51" i="16"/>
  <c r="L51" i="16" s="1"/>
  <c r="Q51" i="16" s="1"/>
  <c r="F51" i="16"/>
  <c r="E51" i="16"/>
  <c r="J51" i="16" s="1"/>
  <c r="D51" i="16"/>
  <c r="C51" i="16"/>
  <c r="B51" i="16"/>
  <c r="A51" i="16"/>
  <c r="K50" i="16"/>
  <c r="P50" i="16" s="1"/>
  <c r="I50" i="16"/>
  <c r="N50" i="16" s="1"/>
  <c r="H50" i="16"/>
  <c r="M50" i="16" s="1"/>
  <c r="R50" i="16" s="1"/>
  <c r="G50" i="16"/>
  <c r="L50" i="16" s="1"/>
  <c r="Q50" i="16" s="1"/>
  <c r="F50" i="16"/>
  <c r="E50" i="16"/>
  <c r="J50" i="16" s="1"/>
  <c r="O50" i="16" s="1"/>
  <c r="D50" i="16"/>
  <c r="C50" i="16"/>
  <c r="B50" i="16"/>
  <c r="A50" i="16"/>
  <c r="R49" i="16"/>
  <c r="N49" i="16"/>
  <c r="M49" i="16"/>
  <c r="K49" i="16"/>
  <c r="P49" i="16" s="1"/>
  <c r="J49" i="16"/>
  <c r="O49" i="16" s="1"/>
  <c r="I49" i="16"/>
  <c r="H49" i="16"/>
  <c r="G49" i="16"/>
  <c r="L49" i="16" s="1"/>
  <c r="Q49" i="16" s="1"/>
  <c r="F49" i="16"/>
  <c r="E49" i="16"/>
  <c r="D49" i="16"/>
  <c r="C49" i="16"/>
  <c r="B49" i="16"/>
  <c r="A49" i="16"/>
  <c r="Q48" i="16"/>
  <c r="P48" i="16"/>
  <c r="L48" i="16"/>
  <c r="K48" i="16"/>
  <c r="I48" i="16"/>
  <c r="N48" i="16" s="1"/>
  <c r="H48" i="16"/>
  <c r="M48" i="16" s="1"/>
  <c r="R48" i="16" s="1"/>
  <c r="G48" i="16"/>
  <c r="F48" i="16"/>
  <c r="E48" i="16"/>
  <c r="J48" i="16" s="1"/>
  <c r="O48" i="16" s="1"/>
  <c r="D48" i="16"/>
  <c r="C48" i="16"/>
  <c r="B48" i="16"/>
  <c r="A48" i="16"/>
  <c r="R47" i="16"/>
  <c r="O47" i="16"/>
  <c r="N47" i="16"/>
  <c r="M47" i="16"/>
  <c r="J47" i="16"/>
  <c r="I47" i="16"/>
  <c r="H47" i="16"/>
  <c r="G47" i="16"/>
  <c r="L47" i="16" s="1"/>
  <c r="Q47" i="16" s="1"/>
  <c r="F47" i="16"/>
  <c r="K47" i="16" s="1"/>
  <c r="P47" i="16" s="1"/>
  <c r="E47" i="16"/>
  <c r="D47" i="16"/>
  <c r="C47" i="16"/>
  <c r="B47" i="16"/>
  <c r="A47" i="16"/>
  <c r="P46" i="16"/>
  <c r="M46" i="16"/>
  <c r="R46" i="16" s="1"/>
  <c r="L46" i="16"/>
  <c r="Q46" i="16" s="1"/>
  <c r="K46" i="16"/>
  <c r="H46" i="16"/>
  <c r="G46" i="16"/>
  <c r="F46" i="16"/>
  <c r="E46" i="16"/>
  <c r="J46" i="16" s="1"/>
  <c r="O46" i="16" s="1"/>
  <c r="D46" i="16"/>
  <c r="I46" i="16" s="1"/>
  <c r="N46" i="16" s="1"/>
  <c r="C46" i="16"/>
  <c r="B46" i="16"/>
  <c r="A46" i="16"/>
  <c r="R45" i="16"/>
  <c r="O45" i="16"/>
  <c r="N45" i="16"/>
  <c r="M45" i="16"/>
  <c r="J45" i="16"/>
  <c r="I45" i="16"/>
  <c r="H45" i="16"/>
  <c r="G45" i="16"/>
  <c r="L45" i="16" s="1"/>
  <c r="Q45" i="16" s="1"/>
  <c r="F45" i="16"/>
  <c r="K45" i="16" s="1"/>
  <c r="P45" i="16" s="1"/>
  <c r="E45" i="16"/>
  <c r="D45" i="16"/>
  <c r="C45" i="16"/>
  <c r="B45" i="16"/>
  <c r="A45" i="16"/>
  <c r="P44" i="16"/>
  <c r="L44" i="16"/>
  <c r="Q44" i="16" s="1"/>
  <c r="K44" i="16"/>
  <c r="I44" i="16"/>
  <c r="N44" i="16" s="1"/>
  <c r="H44" i="16"/>
  <c r="M44" i="16" s="1"/>
  <c r="R44" i="16" s="1"/>
  <c r="G44" i="16"/>
  <c r="F44" i="16"/>
  <c r="E44" i="16"/>
  <c r="J44" i="16" s="1"/>
  <c r="O44" i="16" s="1"/>
  <c r="D44" i="16"/>
  <c r="C44" i="16"/>
  <c r="B44" i="16"/>
  <c r="A44" i="16"/>
  <c r="R43" i="16"/>
  <c r="N43" i="16"/>
  <c r="M43" i="16"/>
  <c r="K43" i="16"/>
  <c r="P43" i="16" s="1"/>
  <c r="J43" i="16"/>
  <c r="O43" i="16" s="1"/>
  <c r="I43" i="16"/>
  <c r="H43" i="16"/>
  <c r="G43" i="16"/>
  <c r="L43" i="16" s="1"/>
  <c r="Q43" i="16" s="1"/>
  <c r="F43" i="16"/>
  <c r="E43" i="16"/>
  <c r="D43" i="16"/>
  <c r="C43" i="16"/>
  <c r="B43" i="16"/>
  <c r="A43" i="16"/>
  <c r="Q42" i="16"/>
  <c r="P42" i="16"/>
  <c r="L42" i="16"/>
  <c r="K42" i="16"/>
  <c r="I42" i="16"/>
  <c r="N42" i="16" s="1"/>
  <c r="H42" i="16"/>
  <c r="M42" i="16" s="1"/>
  <c r="R42" i="16" s="1"/>
  <c r="G42" i="16"/>
  <c r="F42" i="16"/>
  <c r="E42" i="16"/>
  <c r="J42" i="16" s="1"/>
  <c r="O42" i="16" s="1"/>
  <c r="D42" i="16"/>
  <c r="C42" i="16"/>
  <c r="B42" i="16"/>
  <c r="A42" i="16"/>
  <c r="R41" i="16"/>
  <c r="N41" i="16"/>
  <c r="M41" i="16"/>
  <c r="K41" i="16"/>
  <c r="P41" i="16" s="1"/>
  <c r="J41" i="16"/>
  <c r="O41" i="16" s="1"/>
  <c r="I41" i="16"/>
  <c r="H41" i="16"/>
  <c r="G41" i="16"/>
  <c r="L41" i="16" s="1"/>
  <c r="Q41" i="16" s="1"/>
  <c r="F41" i="16"/>
  <c r="E41" i="16"/>
  <c r="D41" i="16"/>
  <c r="C41" i="16"/>
  <c r="B41" i="16"/>
  <c r="A41" i="16"/>
  <c r="Q40" i="16"/>
  <c r="P40" i="16"/>
  <c r="L40" i="16"/>
  <c r="K40" i="16"/>
  <c r="I40" i="16"/>
  <c r="N40" i="16" s="1"/>
  <c r="H40" i="16"/>
  <c r="M40" i="16" s="1"/>
  <c r="R40" i="16" s="1"/>
  <c r="G40" i="16"/>
  <c r="F40" i="16"/>
  <c r="E40" i="16"/>
  <c r="J40" i="16" s="1"/>
  <c r="O40" i="16" s="1"/>
  <c r="D40" i="16"/>
  <c r="C40" i="16"/>
  <c r="B40" i="16"/>
  <c r="A40" i="16"/>
  <c r="R39" i="16"/>
  <c r="O39" i="16"/>
  <c r="N39" i="16"/>
  <c r="M39" i="16"/>
  <c r="J39" i="16"/>
  <c r="I39" i="16"/>
  <c r="H39" i="16"/>
  <c r="G39" i="16"/>
  <c r="L39" i="16" s="1"/>
  <c r="Q39" i="16" s="1"/>
  <c r="F39" i="16"/>
  <c r="K39" i="16" s="1"/>
  <c r="P39" i="16" s="1"/>
  <c r="E39" i="16"/>
  <c r="D39" i="16"/>
  <c r="C39" i="16"/>
  <c r="B39" i="16"/>
  <c r="A39" i="16"/>
  <c r="P38" i="16"/>
  <c r="M38" i="16"/>
  <c r="R38" i="16" s="1"/>
  <c r="L38" i="16"/>
  <c r="Q38" i="16" s="1"/>
  <c r="K38" i="16"/>
  <c r="H38" i="16"/>
  <c r="G38" i="16"/>
  <c r="F38" i="16"/>
  <c r="E38" i="16"/>
  <c r="J38" i="16" s="1"/>
  <c r="O38" i="16" s="1"/>
  <c r="D38" i="16"/>
  <c r="I38" i="16" s="1"/>
  <c r="N38" i="16" s="1"/>
  <c r="C38" i="16"/>
  <c r="B38" i="16"/>
  <c r="A38" i="16"/>
  <c r="R37" i="16"/>
  <c r="O37" i="16"/>
  <c r="N37" i="16"/>
  <c r="M37" i="16"/>
  <c r="J37" i="16"/>
  <c r="I37" i="16"/>
  <c r="H37" i="16"/>
  <c r="G37" i="16"/>
  <c r="L37" i="16" s="1"/>
  <c r="Q37" i="16" s="1"/>
  <c r="F37" i="16"/>
  <c r="K37" i="16" s="1"/>
  <c r="P37" i="16" s="1"/>
  <c r="E37" i="16"/>
  <c r="D37" i="16"/>
  <c r="C37" i="16"/>
  <c r="B37" i="16"/>
  <c r="A37" i="16"/>
  <c r="P36" i="16"/>
  <c r="L36" i="16"/>
  <c r="Q36" i="16" s="1"/>
  <c r="K36" i="16"/>
  <c r="I36" i="16"/>
  <c r="N36" i="16" s="1"/>
  <c r="H36" i="16"/>
  <c r="M36" i="16" s="1"/>
  <c r="R36" i="16" s="1"/>
  <c r="G36" i="16"/>
  <c r="F36" i="16"/>
  <c r="E36" i="16"/>
  <c r="J36" i="16" s="1"/>
  <c r="O36" i="16" s="1"/>
  <c r="D36" i="16"/>
  <c r="C36" i="16"/>
  <c r="B36" i="16"/>
  <c r="A36" i="16"/>
  <c r="R35" i="16"/>
  <c r="N35" i="16"/>
  <c r="M35" i="16"/>
  <c r="K35" i="16"/>
  <c r="P35" i="16" s="1"/>
  <c r="J35" i="16"/>
  <c r="O35" i="16" s="1"/>
  <c r="I35" i="16"/>
  <c r="H35" i="16"/>
  <c r="G35" i="16"/>
  <c r="L35" i="16" s="1"/>
  <c r="Q35" i="16" s="1"/>
  <c r="F35" i="16"/>
  <c r="E35" i="16"/>
  <c r="D35" i="16"/>
  <c r="C35" i="16"/>
  <c r="B35" i="16"/>
  <c r="A35" i="16"/>
  <c r="P34" i="16"/>
  <c r="K34" i="16"/>
  <c r="I34" i="16"/>
  <c r="N34" i="16" s="1"/>
  <c r="H34" i="16"/>
  <c r="M34" i="16" s="1"/>
  <c r="R34" i="16" s="1"/>
  <c r="G34" i="16"/>
  <c r="L34" i="16" s="1"/>
  <c r="Q34" i="16" s="1"/>
  <c r="F34" i="16"/>
  <c r="E34" i="16"/>
  <c r="J34" i="16" s="1"/>
  <c r="O34" i="16" s="1"/>
  <c r="D34" i="16"/>
  <c r="C34" i="16"/>
  <c r="B34" i="16"/>
  <c r="A34" i="16"/>
  <c r="N33" i="16"/>
  <c r="M33" i="16"/>
  <c r="R33" i="16" s="1"/>
  <c r="J33" i="16"/>
  <c r="O33" i="16" s="1"/>
  <c r="I33" i="16"/>
  <c r="H33" i="16"/>
  <c r="G33" i="16"/>
  <c r="L33" i="16" s="1"/>
  <c r="Q33" i="16" s="1"/>
  <c r="F33" i="16"/>
  <c r="K33" i="16" s="1"/>
  <c r="P33" i="16" s="1"/>
  <c r="E33" i="16"/>
  <c r="D33" i="16"/>
  <c r="C33" i="16"/>
  <c r="B33" i="16"/>
  <c r="A33" i="16"/>
  <c r="O32" i="16"/>
  <c r="K32" i="16"/>
  <c r="P32" i="16" s="1"/>
  <c r="H32" i="16"/>
  <c r="M32" i="16" s="1"/>
  <c r="R32" i="16" s="1"/>
  <c r="G32" i="16"/>
  <c r="L32" i="16" s="1"/>
  <c r="Q32" i="16" s="1"/>
  <c r="F32" i="16"/>
  <c r="E32" i="16"/>
  <c r="J32" i="16" s="1"/>
  <c r="D32" i="16"/>
  <c r="I32" i="16" s="1"/>
  <c r="N32" i="16" s="1"/>
  <c r="C32" i="16"/>
  <c r="B32" i="16"/>
  <c r="A32" i="16"/>
  <c r="M31" i="16"/>
  <c r="R31" i="16" s="1"/>
  <c r="K31" i="16"/>
  <c r="P31" i="16" s="1"/>
  <c r="I31" i="16"/>
  <c r="N31" i="16" s="1"/>
  <c r="H31" i="16"/>
  <c r="G31" i="16"/>
  <c r="L31" i="16" s="1"/>
  <c r="Q31" i="16" s="1"/>
  <c r="F31" i="16"/>
  <c r="E31" i="16"/>
  <c r="J31" i="16" s="1"/>
  <c r="O31" i="16" s="1"/>
  <c r="D31" i="16"/>
  <c r="C31" i="16"/>
  <c r="B31" i="16"/>
  <c r="A31" i="16"/>
  <c r="M30" i="16"/>
  <c r="R30" i="16" s="1"/>
  <c r="K30" i="16"/>
  <c r="P30" i="16" s="1"/>
  <c r="H30" i="16"/>
  <c r="G30" i="16"/>
  <c r="L30" i="16" s="1"/>
  <c r="Q30" i="16" s="1"/>
  <c r="F30" i="16"/>
  <c r="E30" i="16"/>
  <c r="J30" i="16" s="1"/>
  <c r="O30" i="16" s="1"/>
  <c r="D30" i="16"/>
  <c r="I30" i="16" s="1"/>
  <c r="N30" i="16" s="1"/>
  <c r="C30" i="16"/>
  <c r="B30" i="16"/>
  <c r="A30" i="16"/>
  <c r="Q29" i="16"/>
  <c r="M29" i="16"/>
  <c r="R29" i="16" s="1"/>
  <c r="K29" i="16"/>
  <c r="P29" i="16" s="1"/>
  <c r="J29" i="16"/>
  <c r="O29" i="16" s="1"/>
  <c r="I29" i="16"/>
  <c r="N29" i="16" s="1"/>
  <c r="H29" i="16"/>
  <c r="G29" i="16"/>
  <c r="L29" i="16" s="1"/>
  <c r="F29" i="16"/>
  <c r="E29" i="16"/>
  <c r="D29" i="16"/>
  <c r="C29" i="16"/>
  <c r="B29" i="16"/>
  <c r="A29" i="16"/>
  <c r="K28" i="16"/>
  <c r="P28" i="16" s="1"/>
  <c r="I28" i="16"/>
  <c r="N28" i="16" s="1"/>
  <c r="H28" i="16"/>
  <c r="M28" i="16" s="1"/>
  <c r="R28" i="16" s="1"/>
  <c r="G28" i="16"/>
  <c r="L28" i="16" s="1"/>
  <c r="Q28" i="16" s="1"/>
  <c r="F28" i="16"/>
  <c r="E28" i="16"/>
  <c r="J28" i="16" s="1"/>
  <c r="O28" i="16" s="1"/>
  <c r="D28" i="16"/>
  <c r="C28" i="16"/>
  <c r="B28" i="16"/>
  <c r="A28" i="16"/>
  <c r="Q27" i="16"/>
  <c r="M27" i="16"/>
  <c r="R27" i="16" s="1"/>
  <c r="J27" i="16"/>
  <c r="O27" i="16" s="1"/>
  <c r="I27" i="16"/>
  <c r="N27" i="16" s="1"/>
  <c r="H27" i="16"/>
  <c r="G27" i="16"/>
  <c r="L27" i="16" s="1"/>
  <c r="F27" i="16"/>
  <c r="K27" i="16" s="1"/>
  <c r="P27" i="16" s="1"/>
  <c r="E27" i="16"/>
  <c r="D27" i="16"/>
  <c r="C27" i="16"/>
  <c r="B27" i="16"/>
  <c r="A27" i="16"/>
  <c r="P26" i="16"/>
  <c r="O26" i="16"/>
  <c r="K26" i="16"/>
  <c r="I26" i="16"/>
  <c r="N26" i="16" s="1"/>
  <c r="H26" i="16"/>
  <c r="M26" i="16" s="1"/>
  <c r="R26" i="16" s="1"/>
  <c r="G26" i="16"/>
  <c r="L26" i="16" s="1"/>
  <c r="Q26" i="16" s="1"/>
  <c r="F26" i="16"/>
  <c r="E26" i="16"/>
  <c r="J26" i="16" s="1"/>
  <c r="D26" i="16"/>
  <c r="C26" i="16"/>
  <c r="B26" i="16"/>
  <c r="A26" i="16"/>
  <c r="O25" i="16"/>
  <c r="M25" i="16"/>
  <c r="R25" i="16" s="1"/>
  <c r="I25" i="16"/>
  <c r="N25" i="16" s="1"/>
  <c r="H25" i="16"/>
  <c r="G25" i="16"/>
  <c r="L25" i="16" s="1"/>
  <c r="Q25" i="16" s="1"/>
  <c r="F25" i="16"/>
  <c r="K25" i="16" s="1"/>
  <c r="P25" i="16" s="1"/>
  <c r="E25" i="16"/>
  <c r="J25" i="16" s="1"/>
  <c r="D25" i="16"/>
  <c r="C25" i="16"/>
  <c r="B25" i="16"/>
  <c r="A25" i="16"/>
  <c r="M24" i="16"/>
  <c r="R24" i="16" s="1"/>
  <c r="K24" i="16"/>
  <c r="P24" i="16" s="1"/>
  <c r="I24" i="16"/>
  <c r="N24" i="16" s="1"/>
  <c r="H24" i="16"/>
  <c r="G24" i="16"/>
  <c r="L24" i="16" s="1"/>
  <c r="Q24" i="16" s="1"/>
  <c r="F24" i="16"/>
  <c r="E24" i="16"/>
  <c r="J24" i="16" s="1"/>
  <c r="O24" i="16" s="1"/>
  <c r="D24" i="16"/>
  <c r="C24" i="16"/>
  <c r="B24" i="16"/>
  <c r="A24" i="16"/>
  <c r="R23" i="16"/>
  <c r="N23" i="16"/>
  <c r="M23" i="16"/>
  <c r="K23" i="16"/>
  <c r="P23" i="16" s="1"/>
  <c r="I23" i="16"/>
  <c r="H23" i="16"/>
  <c r="G23" i="16"/>
  <c r="L23" i="16" s="1"/>
  <c r="Q23" i="16" s="1"/>
  <c r="F23" i="16"/>
  <c r="E23" i="16"/>
  <c r="J23" i="16" s="1"/>
  <c r="O23" i="16" s="1"/>
  <c r="D23" i="16"/>
  <c r="C23" i="16"/>
  <c r="B23" i="16"/>
  <c r="A23" i="16"/>
  <c r="L22" i="16"/>
  <c r="Q22" i="16" s="1"/>
  <c r="K22" i="16"/>
  <c r="P22" i="16" s="1"/>
  <c r="H22" i="16"/>
  <c r="M22" i="16" s="1"/>
  <c r="R22" i="16" s="1"/>
  <c r="G22" i="16"/>
  <c r="F22" i="16"/>
  <c r="E22" i="16"/>
  <c r="J22" i="16" s="1"/>
  <c r="O22" i="16" s="1"/>
  <c r="D22" i="16"/>
  <c r="I22" i="16" s="1"/>
  <c r="N22" i="16" s="1"/>
  <c r="C22" i="16"/>
  <c r="B22" i="16"/>
  <c r="A22" i="16"/>
  <c r="M21" i="16"/>
  <c r="R21" i="16" s="1"/>
  <c r="K21" i="16"/>
  <c r="P21" i="16" s="1"/>
  <c r="J21" i="16"/>
  <c r="O21" i="16" s="1"/>
  <c r="I21" i="16"/>
  <c r="N21" i="16" s="1"/>
  <c r="H21" i="16"/>
  <c r="G21" i="16"/>
  <c r="L21" i="16" s="1"/>
  <c r="Q21" i="16" s="1"/>
  <c r="F21" i="16"/>
  <c r="E21" i="16"/>
  <c r="D21" i="16"/>
  <c r="C21" i="16"/>
  <c r="B21" i="16"/>
  <c r="A21" i="16"/>
  <c r="P20" i="16"/>
  <c r="K20" i="16"/>
  <c r="I20" i="16"/>
  <c r="N20" i="16" s="1"/>
  <c r="H20" i="16"/>
  <c r="M20" i="16" s="1"/>
  <c r="R20" i="16" s="1"/>
  <c r="G20" i="16"/>
  <c r="L20" i="16" s="1"/>
  <c r="Q20" i="16" s="1"/>
  <c r="F20" i="16"/>
  <c r="E20" i="16"/>
  <c r="J20" i="16" s="1"/>
  <c r="O20" i="16" s="1"/>
  <c r="D20" i="16"/>
  <c r="C20" i="16"/>
  <c r="B20" i="16"/>
  <c r="A20" i="16"/>
  <c r="O19" i="16"/>
  <c r="M19" i="16"/>
  <c r="R19" i="16" s="1"/>
  <c r="K19" i="16"/>
  <c r="P19" i="16" s="1"/>
  <c r="J19" i="16"/>
  <c r="I19" i="16"/>
  <c r="N19" i="16" s="1"/>
  <c r="H19" i="16"/>
  <c r="G19" i="16"/>
  <c r="L19" i="16" s="1"/>
  <c r="Q19" i="16" s="1"/>
  <c r="F19" i="16"/>
  <c r="E19" i="16"/>
  <c r="D19" i="16"/>
  <c r="C19" i="16"/>
  <c r="B19" i="16"/>
  <c r="A19" i="16"/>
  <c r="O18" i="16"/>
  <c r="K18" i="16"/>
  <c r="P18" i="16" s="1"/>
  <c r="I18" i="16"/>
  <c r="N18" i="16" s="1"/>
  <c r="H18" i="16"/>
  <c r="M18" i="16" s="1"/>
  <c r="R18" i="16" s="1"/>
  <c r="G18" i="16"/>
  <c r="L18" i="16" s="1"/>
  <c r="Q18" i="16" s="1"/>
  <c r="F18" i="16"/>
  <c r="E18" i="16"/>
  <c r="J18" i="16" s="1"/>
  <c r="D18" i="16"/>
  <c r="C18" i="16"/>
  <c r="B18" i="16"/>
  <c r="A18" i="16"/>
  <c r="N17" i="16"/>
  <c r="M17" i="16"/>
  <c r="R17" i="16" s="1"/>
  <c r="J17" i="16"/>
  <c r="O17" i="16" s="1"/>
  <c r="I17" i="16"/>
  <c r="H17" i="16"/>
  <c r="G17" i="16"/>
  <c r="L17" i="16" s="1"/>
  <c r="Q17" i="16" s="1"/>
  <c r="F17" i="16"/>
  <c r="K17" i="16" s="1"/>
  <c r="P17" i="16" s="1"/>
  <c r="E17" i="16"/>
  <c r="D17" i="16"/>
  <c r="C17" i="16"/>
  <c r="B17" i="16"/>
  <c r="A17" i="16"/>
  <c r="O16" i="16"/>
  <c r="K16" i="16"/>
  <c r="P16" i="16" s="1"/>
  <c r="H16" i="16"/>
  <c r="M16" i="16" s="1"/>
  <c r="R16" i="16" s="1"/>
  <c r="G16" i="16"/>
  <c r="L16" i="16" s="1"/>
  <c r="Q16" i="16" s="1"/>
  <c r="F16" i="16"/>
  <c r="E16" i="16"/>
  <c r="J16" i="16" s="1"/>
  <c r="D16" i="16"/>
  <c r="I16" i="16" s="1"/>
  <c r="N16" i="16" s="1"/>
  <c r="C16" i="16"/>
  <c r="B16" i="16"/>
  <c r="A16" i="16"/>
  <c r="R15" i="16"/>
  <c r="M15" i="16"/>
  <c r="K15" i="16"/>
  <c r="P15" i="16" s="1"/>
  <c r="I15" i="16"/>
  <c r="N15" i="16" s="1"/>
  <c r="H15" i="16"/>
  <c r="G15" i="16"/>
  <c r="L15" i="16" s="1"/>
  <c r="Q15" i="16" s="1"/>
  <c r="F15" i="16"/>
  <c r="E15" i="16"/>
  <c r="J15" i="16" s="1"/>
  <c r="O15" i="16" s="1"/>
  <c r="D15" i="16"/>
  <c r="C15" i="16"/>
  <c r="B15" i="16"/>
  <c r="A15" i="16"/>
  <c r="M14" i="16"/>
  <c r="R14" i="16" s="1"/>
  <c r="K14" i="16"/>
  <c r="P14" i="16" s="1"/>
  <c r="H14" i="16"/>
  <c r="G14" i="16"/>
  <c r="L14" i="16" s="1"/>
  <c r="Q14" i="16" s="1"/>
  <c r="F14" i="16"/>
  <c r="E14" i="16"/>
  <c r="J14" i="16" s="1"/>
  <c r="O14" i="16" s="1"/>
  <c r="D14" i="16"/>
  <c r="I14" i="16" s="1"/>
  <c r="N14" i="16" s="1"/>
  <c r="C14" i="16"/>
  <c r="B14" i="16"/>
  <c r="A14" i="16"/>
  <c r="R13" i="16"/>
  <c r="M13" i="16"/>
  <c r="K13" i="16"/>
  <c r="P13" i="16" s="1"/>
  <c r="J13" i="16"/>
  <c r="O13" i="16" s="1"/>
  <c r="I13" i="16"/>
  <c r="N13" i="16" s="1"/>
  <c r="H13" i="16"/>
  <c r="G13" i="16"/>
  <c r="L13" i="16" s="1"/>
  <c r="Q13" i="16" s="1"/>
  <c r="F13" i="16"/>
  <c r="E13" i="16"/>
  <c r="D13" i="16"/>
  <c r="C13" i="16"/>
  <c r="B13" i="16"/>
  <c r="A13" i="16"/>
  <c r="P12" i="16"/>
  <c r="K12" i="16"/>
  <c r="I12" i="16"/>
  <c r="N12" i="16" s="1"/>
  <c r="H12" i="16"/>
  <c r="M12" i="16" s="1"/>
  <c r="R12" i="16" s="1"/>
  <c r="G12" i="16"/>
  <c r="L12" i="16" s="1"/>
  <c r="Q12" i="16" s="1"/>
  <c r="F12" i="16"/>
  <c r="E12" i="16"/>
  <c r="J12" i="16" s="1"/>
  <c r="O12" i="16" s="1"/>
  <c r="D12" i="16"/>
  <c r="C12" i="16"/>
  <c r="B12" i="16"/>
  <c r="A12" i="16"/>
  <c r="Q11" i="16"/>
  <c r="M11" i="16"/>
  <c r="R11" i="16" s="1"/>
  <c r="J11" i="16"/>
  <c r="O11" i="16" s="1"/>
  <c r="I11" i="16"/>
  <c r="N11" i="16" s="1"/>
  <c r="H11" i="16"/>
  <c r="G11" i="16"/>
  <c r="L11" i="16" s="1"/>
  <c r="F11" i="16"/>
  <c r="K11" i="16" s="1"/>
  <c r="P11" i="16" s="1"/>
  <c r="E11" i="16"/>
  <c r="D11" i="16"/>
  <c r="C11" i="16"/>
  <c r="B11" i="16"/>
  <c r="A11" i="16"/>
  <c r="P10" i="16"/>
  <c r="M10" i="16"/>
  <c r="R10" i="16" s="1"/>
  <c r="K10" i="16"/>
  <c r="G10" i="16"/>
  <c r="L10" i="16" s="1"/>
  <c r="Q10" i="16" s="1"/>
  <c r="F10" i="16"/>
  <c r="E10" i="16"/>
  <c r="J10" i="16" s="1"/>
  <c r="O10" i="16" s="1"/>
  <c r="D10" i="16"/>
  <c r="I10" i="16" s="1"/>
  <c r="N10" i="16" s="1"/>
  <c r="C10" i="16"/>
  <c r="B10" i="16"/>
  <c r="A10" i="16"/>
  <c r="R169" i="14"/>
  <c r="Q169" i="14"/>
  <c r="P169" i="14"/>
  <c r="O169" i="14"/>
  <c r="N169" i="14"/>
  <c r="R162" i="14"/>
  <c r="Q162" i="14"/>
  <c r="P162" i="14"/>
  <c r="O162" i="14"/>
  <c r="N162" i="14"/>
  <c r="M152" i="14"/>
  <c r="J152" i="14"/>
  <c r="I152" i="14"/>
  <c r="H152" i="14"/>
  <c r="G152" i="14"/>
  <c r="L152" i="14" s="1"/>
  <c r="F152" i="14"/>
  <c r="K152" i="14" s="1"/>
  <c r="E152" i="14"/>
  <c r="D152" i="14"/>
  <c r="C152" i="14"/>
  <c r="B152" i="14"/>
  <c r="M151" i="14"/>
  <c r="J151" i="14"/>
  <c r="I151" i="14"/>
  <c r="H151" i="14"/>
  <c r="G151" i="14"/>
  <c r="L151" i="14" s="1"/>
  <c r="F151" i="14"/>
  <c r="K151" i="14" s="1"/>
  <c r="E151" i="14"/>
  <c r="D151" i="14"/>
  <c r="C151" i="14"/>
  <c r="B151" i="14"/>
  <c r="M150" i="14"/>
  <c r="K150" i="14"/>
  <c r="I150" i="14"/>
  <c r="H150" i="14"/>
  <c r="G150" i="14"/>
  <c r="L150" i="14" s="1"/>
  <c r="F150" i="14"/>
  <c r="E150" i="14"/>
  <c r="J150" i="14" s="1"/>
  <c r="D150" i="14"/>
  <c r="C150" i="14"/>
  <c r="B150" i="14"/>
  <c r="M149" i="14"/>
  <c r="K149" i="14"/>
  <c r="J149" i="14"/>
  <c r="I149" i="14"/>
  <c r="H149" i="14"/>
  <c r="G149" i="14"/>
  <c r="L149" i="14" s="1"/>
  <c r="F149" i="14"/>
  <c r="E149" i="14"/>
  <c r="D149" i="14"/>
  <c r="C149" i="14"/>
  <c r="B149" i="14"/>
  <c r="M148" i="14"/>
  <c r="J148" i="14"/>
  <c r="I148" i="14"/>
  <c r="H148" i="14"/>
  <c r="G148" i="14"/>
  <c r="L148" i="14" s="1"/>
  <c r="F148" i="14"/>
  <c r="K148" i="14" s="1"/>
  <c r="E148" i="14"/>
  <c r="D148" i="14"/>
  <c r="C148" i="14"/>
  <c r="B148" i="14"/>
  <c r="M147" i="14"/>
  <c r="J147" i="14"/>
  <c r="I147" i="14"/>
  <c r="H147" i="14"/>
  <c r="G147" i="14"/>
  <c r="L147" i="14" s="1"/>
  <c r="F147" i="14"/>
  <c r="K147" i="14" s="1"/>
  <c r="E147" i="14"/>
  <c r="D147" i="14"/>
  <c r="C147" i="14"/>
  <c r="B147" i="14"/>
  <c r="M146" i="14"/>
  <c r="K146" i="14"/>
  <c r="I146" i="14"/>
  <c r="H146" i="14"/>
  <c r="G146" i="14"/>
  <c r="L146" i="14" s="1"/>
  <c r="F146" i="14"/>
  <c r="E146" i="14"/>
  <c r="J146" i="14" s="1"/>
  <c r="D146" i="14"/>
  <c r="C146" i="14"/>
  <c r="B146" i="14"/>
  <c r="M145" i="14"/>
  <c r="K145" i="14"/>
  <c r="J145" i="14"/>
  <c r="I145" i="14"/>
  <c r="H145" i="14"/>
  <c r="G145" i="14"/>
  <c r="L145" i="14" s="1"/>
  <c r="F145" i="14"/>
  <c r="E145" i="14"/>
  <c r="D145" i="14"/>
  <c r="C145" i="14"/>
  <c r="B145" i="14"/>
  <c r="M144" i="14"/>
  <c r="J144" i="14"/>
  <c r="I144" i="14"/>
  <c r="H144" i="14"/>
  <c r="G144" i="14"/>
  <c r="L144" i="14" s="1"/>
  <c r="F144" i="14"/>
  <c r="K144" i="14" s="1"/>
  <c r="E144" i="14"/>
  <c r="D144" i="14"/>
  <c r="C144" i="14"/>
  <c r="B144" i="14"/>
  <c r="I143" i="14"/>
  <c r="H143" i="14"/>
  <c r="M143" i="14" s="1"/>
  <c r="G143" i="14"/>
  <c r="L143" i="14" s="1"/>
  <c r="F143" i="14"/>
  <c r="K143" i="14" s="1"/>
  <c r="E143" i="14"/>
  <c r="J143" i="14" s="1"/>
  <c r="D143" i="14"/>
  <c r="C143" i="14"/>
  <c r="B143" i="14"/>
  <c r="M142" i="14"/>
  <c r="L142" i="14"/>
  <c r="J142" i="14"/>
  <c r="I142" i="14"/>
  <c r="H142" i="14"/>
  <c r="G142" i="14"/>
  <c r="F142" i="14"/>
  <c r="K142" i="14" s="1"/>
  <c r="E142" i="14"/>
  <c r="D142" i="14"/>
  <c r="C142" i="14"/>
  <c r="B142" i="14"/>
  <c r="M141" i="14"/>
  <c r="L141" i="14"/>
  <c r="I141" i="14"/>
  <c r="H141" i="14"/>
  <c r="G141" i="14"/>
  <c r="F141" i="14"/>
  <c r="K141" i="14" s="1"/>
  <c r="E141" i="14"/>
  <c r="J141" i="14" s="1"/>
  <c r="D141" i="14"/>
  <c r="C141" i="14"/>
  <c r="B141" i="14"/>
  <c r="M140" i="14"/>
  <c r="L140" i="14"/>
  <c r="J140" i="14"/>
  <c r="I140" i="14"/>
  <c r="H140" i="14"/>
  <c r="G140" i="14"/>
  <c r="F140" i="14"/>
  <c r="K140" i="14" s="1"/>
  <c r="E140" i="14"/>
  <c r="D140" i="14"/>
  <c r="C140" i="14"/>
  <c r="B140" i="14"/>
  <c r="M139" i="14"/>
  <c r="L139" i="14"/>
  <c r="I139" i="14"/>
  <c r="H139" i="14"/>
  <c r="G139" i="14"/>
  <c r="F139" i="14"/>
  <c r="K139" i="14" s="1"/>
  <c r="E139" i="14"/>
  <c r="J139" i="14" s="1"/>
  <c r="D139" i="14"/>
  <c r="C139" i="14"/>
  <c r="B139" i="14"/>
  <c r="M138" i="14"/>
  <c r="L138" i="14"/>
  <c r="J138" i="14"/>
  <c r="I138" i="14"/>
  <c r="H138" i="14"/>
  <c r="G138" i="14"/>
  <c r="F138" i="14"/>
  <c r="K138" i="14" s="1"/>
  <c r="E138" i="14"/>
  <c r="D138" i="14"/>
  <c r="C138" i="14"/>
  <c r="B138" i="14"/>
  <c r="M137" i="14"/>
  <c r="L137" i="14"/>
  <c r="I137" i="14"/>
  <c r="H137" i="14"/>
  <c r="G137" i="14"/>
  <c r="F137" i="14"/>
  <c r="K137" i="14" s="1"/>
  <c r="E137" i="14"/>
  <c r="J137" i="14" s="1"/>
  <c r="D137" i="14"/>
  <c r="C137" i="14"/>
  <c r="B137" i="14"/>
  <c r="M136" i="14"/>
  <c r="L136" i="14"/>
  <c r="J136" i="14"/>
  <c r="I136" i="14"/>
  <c r="H136" i="14"/>
  <c r="G136" i="14"/>
  <c r="F136" i="14"/>
  <c r="K136" i="14" s="1"/>
  <c r="E136" i="14"/>
  <c r="D136" i="14"/>
  <c r="C136" i="14"/>
  <c r="B136" i="14"/>
  <c r="M135" i="14"/>
  <c r="L135" i="14"/>
  <c r="I135" i="14"/>
  <c r="H135" i="14"/>
  <c r="G135" i="14"/>
  <c r="F135" i="14"/>
  <c r="K135" i="14" s="1"/>
  <c r="E135" i="14"/>
  <c r="J135" i="14" s="1"/>
  <c r="D135" i="14"/>
  <c r="C135" i="14"/>
  <c r="B135" i="14"/>
  <c r="M134" i="14"/>
  <c r="L134" i="14"/>
  <c r="J134" i="14"/>
  <c r="I134" i="14"/>
  <c r="H134" i="14"/>
  <c r="G134" i="14"/>
  <c r="F134" i="14"/>
  <c r="K134" i="14" s="1"/>
  <c r="E134" i="14"/>
  <c r="D134" i="14"/>
  <c r="C134" i="14"/>
  <c r="B134" i="14"/>
  <c r="M133" i="14"/>
  <c r="L133" i="14"/>
  <c r="I133" i="14"/>
  <c r="H133" i="14"/>
  <c r="G133" i="14"/>
  <c r="F133" i="14"/>
  <c r="K133" i="14" s="1"/>
  <c r="E133" i="14"/>
  <c r="J133" i="14" s="1"/>
  <c r="D133" i="14"/>
  <c r="C133" i="14"/>
  <c r="B133" i="14"/>
  <c r="M132" i="14"/>
  <c r="L132" i="14"/>
  <c r="J132" i="14"/>
  <c r="I132" i="14"/>
  <c r="H132" i="14"/>
  <c r="G132" i="14"/>
  <c r="F132" i="14"/>
  <c r="K132" i="14" s="1"/>
  <c r="E132" i="14"/>
  <c r="D132" i="14"/>
  <c r="C132" i="14"/>
  <c r="B132" i="14"/>
  <c r="M131" i="14"/>
  <c r="L131" i="14"/>
  <c r="I131" i="14"/>
  <c r="H131" i="14"/>
  <c r="G131" i="14"/>
  <c r="F131" i="14"/>
  <c r="K131" i="14" s="1"/>
  <c r="E131" i="14"/>
  <c r="J131" i="14" s="1"/>
  <c r="D131" i="14"/>
  <c r="C131" i="14"/>
  <c r="B131" i="14"/>
  <c r="M130" i="14"/>
  <c r="L130" i="14"/>
  <c r="J130" i="14"/>
  <c r="I130" i="14"/>
  <c r="H130" i="14"/>
  <c r="G130" i="14"/>
  <c r="F130" i="14"/>
  <c r="K130" i="14" s="1"/>
  <c r="E130" i="14"/>
  <c r="D130" i="14"/>
  <c r="C130" i="14"/>
  <c r="B130" i="14"/>
  <c r="M129" i="14"/>
  <c r="L129" i="14"/>
  <c r="I129" i="14"/>
  <c r="H129" i="14"/>
  <c r="G129" i="14"/>
  <c r="F129" i="14"/>
  <c r="K129" i="14" s="1"/>
  <c r="E129" i="14"/>
  <c r="J129" i="14" s="1"/>
  <c r="D129" i="14"/>
  <c r="C129" i="14"/>
  <c r="B129" i="14"/>
  <c r="M128" i="14"/>
  <c r="L128" i="14"/>
  <c r="J128" i="14"/>
  <c r="I128" i="14"/>
  <c r="H128" i="14"/>
  <c r="G128" i="14"/>
  <c r="F128" i="14"/>
  <c r="K128" i="14" s="1"/>
  <c r="E128" i="14"/>
  <c r="D128" i="14"/>
  <c r="C128" i="14"/>
  <c r="B128" i="14"/>
  <c r="M127" i="14"/>
  <c r="L127" i="14"/>
  <c r="I127" i="14"/>
  <c r="H127" i="14"/>
  <c r="G127" i="14"/>
  <c r="F127" i="14"/>
  <c r="K127" i="14" s="1"/>
  <c r="E127" i="14"/>
  <c r="J127" i="14" s="1"/>
  <c r="D127" i="14"/>
  <c r="C127" i="14"/>
  <c r="B127" i="14"/>
  <c r="M126" i="14"/>
  <c r="L126" i="14"/>
  <c r="J126" i="14"/>
  <c r="I126" i="14"/>
  <c r="H126" i="14"/>
  <c r="G126" i="14"/>
  <c r="F126" i="14"/>
  <c r="K126" i="14" s="1"/>
  <c r="E126" i="14"/>
  <c r="D126" i="14"/>
  <c r="C126" i="14"/>
  <c r="B126" i="14"/>
  <c r="M125" i="14"/>
  <c r="L125" i="14"/>
  <c r="I125" i="14"/>
  <c r="H125" i="14"/>
  <c r="G125" i="14"/>
  <c r="F125" i="14"/>
  <c r="K125" i="14" s="1"/>
  <c r="E125" i="14"/>
  <c r="J125" i="14" s="1"/>
  <c r="D125" i="14"/>
  <c r="C125" i="14"/>
  <c r="B125" i="14"/>
  <c r="M124" i="14"/>
  <c r="L124" i="14"/>
  <c r="J124" i="14"/>
  <c r="I124" i="14"/>
  <c r="H124" i="14"/>
  <c r="G124" i="14"/>
  <c r="F124" i="14"/>
  <c r="K124" i="14" s="1"/>
  <c r="E124" i="14"/>
  <c r="D124" i="14"/>
  <c r="C124" i="14"/>
  <c r="B124" i="14"/>
  <c r="M123" i="14"/>
  <c r="L123" i="14"/>
  <c r="I123" i="14"/>
  <c r="H123" i="14"/>
  <c r="G123" i="14"/>
  <c r="F123" i="14"/>
  <c r="K123" i="14" s="1"/>
  <c r="E123" i="14"/>
  <c r="J123" i="14" s="1"/>
  <c r="D123" i="14"/>
  <c r="C123" i="14"/>
  <c r="B123" i="14"/>
  <c r="M122" i="14"/>
  <c r="L122" i="14"/>
  <c r="J122" i="14"/>
  <c r="I122" i="14"/>
  <c r="H122" i="14"/>
  <c r="G122" i="14"/>
  <c r="F122" i="14"/>
  <c r="K122" i="14" s="1"/>
  <c r="E122" i="14"/>
  <c r="D122" i="14"/>
  <c r="C122" i="14"/>
  <c r="B122" i="14"/>
  <c r="M121" i="14"/>
  <c r="L121" i="14"/>
  <c r="I121" i="14"/>
  <c r="H121" i="14"/>
  <c r="G121" i="14"/>
  <c r="F121" i="14"/>
  <c r="K121" i="14" s="1"/>
  <c r="E121" i="14"/>
  <c r="J121" i="14" s="1"/>
  <c r="D121" i="14"/>
  <c r="C121" i="14"/>
  <c r="B121" i="14"/>
  <c r="M120" i="14"/>
  <c r="L120" i="14"/>
  <c r="J120" i="14"/>
  <c r="I120" i="14"/>
  <c r="H120" i="14"/>
  <c r="G120" i="14"/>
  <c r="F120" i="14"/>
  <c r="K120" i="14" s="1"/>
  <c r="E120" i="14"/>
  <c r="D120" i="14"/>
  <c r="C120" i="14"/>
  <c r="B120" i="14"/>
  <c r="M119" i="14"/>
  <c r="L119" i="14"/>
  <c r="I119" i="14"/>
  <c r="H119" i="14"/>
  <c r="G119" i="14"/>
  <c r="F119" i="14"/>
  <c r="K119" i="14" s="1"/>
  <c r="E119" i="14"/>
  <c r="J119" i="14" s="1"/>
  <c r="D119" i="14"/>
  <c r="C119" i="14"/>
  <c r="B119" i="14"/>
  <c r="M118" i="14"/>
  <c r="L118" i="14"/>
  <c r="J118" i="14"/>
  <c r="I118" i="14"/>
  <c r="H118" i="14"/>
  <c r="G118" i="14"/>
  <c r="F118" i="14"/>
  <c r="K118" i="14" s="1"/>
  <c r="E118" i="14"/>
  <c r="D118" i="14"/>
  <c r="C118" i="14"/>
  <c r="B118" i="14"/>
  <c r="M117" i="14"/>
  <c r="L117" i="14"/>
  <c r="I117" i="14"/>
  <c r="H117" i="14"/>
  <c r="G117" i="14"/>
  <c r="F117" i="14"/>
  <c r="K117" i="14" s="1"/>
  <c r="E117" i="14"/>
  <c r="J117" i="14" s="1"/>
  <c r="D117" i="14"/>
  <c r="C117" i="14"/>
  <c r="B117" i="14"/>
  <c r="M116" i="14"/>
  <c r="L116" i="14"/>
  <c r="J116" i="14"/>
  <c r="I116" i="14"/>
  <c r="H116" i="14"/>
  <c r="G116" i="14"/>
  <c r="F116" i="14"/>
  <c r="K116" i="14" s="1"/>
  <c r="E116" i="14"/>
  <c r="D116" i="14"/>
  <c r="C116" i="14"/>
  <c r="B116" i="14"/>
  <c r="M115" i="14"/>
  <c r="L115" i="14"/>
  <c r="I115" i="14"/>
  <c r="H115" i="14"/>
  <c r="G115" i="14"/>
  <c r="F115" i="14"/>
  <c r="K115" i="14" s="1"/>
  <c r="E115" i="14"/>
  <c r="J115" i="14" s="1"/>
  <c r="D115" i="14"/>
  <c r="C115" i="14"/>
  <c r="B115" i="14"/>
  <c r="M114" i="14"/>
  <c r="L114" i="14"/>
  <c r="J114" i="14"/>
  <c r="I114" i="14"/>
  <c r="H114" i="14"/>
  <c r="G114" i="14"/>
  <c r="F114" i="14"/>
  <c r="K114" i="14" s="1"/>
  <c r="E114" i="14"/>
  <c r="D114" i="14"/>
  <c r="C114" i="14"/>
  <c r="B114" i="14"/>
  <c r="M113" i="14"/>
  <c r="L113" i="14"/>
  <c r="I113" i="14"/>
  <c r="H113" i="14"/>
  <c r="G113" i="14"/>
  <c r="F113" i="14"/>
  <c r="K113" i="14" s="1"/>
  <c r="E113" i="14"/>
  <c r="J113" i="14" s="1"/>
  <c r="D113" i="14"/>
  <c r="C113" i="14"/>
  <c r="B113" i="14"/>
  <c r="M112" i="14"/>
  <c r="L112" i="14"/>
  <c r="J112" i="14"/>
  <c r="I112" i="14"/>
  <c r="H112" i="14"/>
  <c r="G112" i="14"/>
  <c r="F112" i="14"/>
  <c r="K112" i="14" s="1"/>
  <c r="E112" i="14"/>
  <c r="D112" i="14"/>
  <c r="C112" i="14"/>
  <c r="B112" i="14"/>
  <c r="M111" i="14"/>
  <c r="L111" i="14"/>
  <c r="I111" i="14"/>
  <c r="H111" i="14"/>
  <c r="G111" i="14"/>
  <c r="F111" i="14"/>
  <c r="K111" i="14" s="1"/>
  <c r="E111" i="14"/>
  <c r="J111" i="14" s="1"/>
  <c r="D111" i="14"/>
  <c r="C111" i="14"/>
  <c r="B111" i="14"/>
  <c r="M110" i="14"/>
  <c r="L110" i="14"/>
  <c r="J110" i="14"/>
  <c r="I110" i="14"/>
  <c r="H110" i="14"/>
  <c r="G110" i="14"/>
  <c r="F110" i="14"/>
  <c r="K110" i="14" s="1"/>
  <c r="E110" i="14"/>
  <c r="D110" i="14"/>
  <c r="C110" i="14"/>
  <c r="B110" i="14"/>
  <c r="M109" i="14"/>
  <c r="L109" i="14"/>
  <c r="I109" i="14"/>
  <c r="H109" i="14"/>
  <c r="G109" i="14"/>
  <c r="F109" i="14"/>
  <c r="K109" i="14" s="1"/>
  <c r="E109" i="14"/>
  <c r="J109" i="14" s="1"/>
  <c r="D109" i="14"/>
  <c r="C109" i="14"/>
  <c r="B109" i="14"/>
  <c r="M108" i="14"/>
  <c r="L108" i="14"/>
  <c r="J108" i="14"/>
  <c r="I108" i="14"/>
  <c r="H108" i="14"/>
  <c r="G108" i="14"/>
  <c r="F108" i="14"/>
  <c r="K108" i="14" s="1"/>
  <c r="E108" i="14"/>
  <c r="D108" i="14"/>
  <c r="C108" i="14"/>
  <c r="B108" i="14"/>
  <c r="M107" i="14"/>
  <c r="L107" i="14"/>
  <c r="I107" i="14"/>
  <c r="H107" i="14"/>
  <c r="G107" i="14"/>
  <c r="F107" i="14"/>
  <c r="K107" i="14" s="1"/>
  <c r="E107" i="14"/>
  <c r="J107" i="14" s="1"/>
  <c r="D107" i="14"/>
  <c r="C107" i="14"/>
  <c r="B107" i="14"/>
  <c r="M106" i="14"/>
  <c r="L106" i="14"/>
  <c r="J106" i="14"/>
  <c r="I106" i="14"/>
  <c r="H106" i="14"/>
  <c r="G106" i="14"/>
  <c r="F106" i="14"/>
  <c r="K106" i="14" s="1"/>
  <c r="E106" i="14"/>
  <c r="D106" i="14"/>
  <c r="C106" i="14"/>
  <c r="B106" i="14"/>
  <c r="M105" i="14"/>
  <c r="L105" i="14"/>
  <c r="I105" i="14"/>
  <c r="H105" i="14"/>
  <c r="G105" i="14"/>
  <c r="F105" i="14"/>
  <c r="K105" i="14" s="1"/>
  <c r="E105" i="14"/>
  <c r="J105" i="14" s="1"/>
  <c r="D105" i="14"/>
  <c r="C105" i="14"/>
  <c r="B105" i="14"/>
  <c r="M104" i="14"/>
  <c r="L104" i="14"/>
  <c r="J104" i="14"/>
  <c r="I104" i="14"/>
  <c r="H104" i="14"/>
  <c r="G104" i="14"/>
  <c r="F104" i="14"/>
  <c r="K104" i="14" s="1"/>
  <c r="E104" i="14"/>
  <c r="D104" i="14"/>
  <c r="C104" i="14"/>
  <c r="B104" i="14"/>
  <c r="M103" i="14"/>
  <c r="L103" i="14"/>
  <c r="I103" i="14"/>
  <c r="H103" i="14"/>
  <c r="G103" i="14"/>
  <c r="F103" i="14"/>
  <c r="K103" i="14" s="1"/>
  <c r="E103" i="14"/>
  <c r="J103" i="14" s="1"/>
  <c r="D103" i="14"/>
  <c r="C103" i="14"/>
  <c r="B103" i="14"/>
  <c r="M102" i="14"/>
  <c r="L102" i="14"/>
  <c r="J102" i="14"/>
  <c r="I102" i="14"/>
  <c r="H102" i="14"/>
  <c r="G102" i="14"/>
  <c r="F102" i="14"/>
  <c r="K102" i="14" s="1"/>
  <c r="E102" i="14"/>
  <c r="D102" i="14"/>
  <c r="C102" i="14"/>
  <c r="B102" i="14"/>
  <c r="M101" i="14"/>
  <c r="L101" i="14"/>
  <c r="I101" i="14"/>
  <c r="H101" i="14"/>
  <c r="G101" i="14"/>
  <c r="F101" i="14"/>
  <c r="K101" i="14" s="1"/>
  <c r="E101" i="14"/>
  <c r="J101" i="14" s="1"/>
  <c r="D101" i="14"/>
  <c r="C101" i="14"/>
  <c r="B101" i="14"/>
  <c r="M100" i="14"/>
  <c r="L100" i="14"/>
  <c r="J100" i="14"/>
  <c r="I100" i="14"/>
  <c r="H100" i="14"/>
  <c r="G100" i="14"/>
  <c r="F100" i="14"/>
  <c r="K100" i="14" s="1"/>
  <c r="E100" i="14"/>
  <c r="D100" i="14"/>
  <c r="C100" i="14"/>
  <c r="B100" i="14"/>
  <c r="M99" i="14"/>
  <c r="L99" i="14"/>
  <c r="I99" i="14"/>
  <c r="H99" i="14"/>
  <c r="G99" i="14"/>
  <c r="F99" i="14"/>
  <c r="K99" i="14" s="1"/>
  <c r="E99" i="14"/>
  <c r="J99" i="14" s="1"/>
  <c r="D99" i="14"/>
  <c r="C99" i="14"/>
  <c r="B99" i="14"/>
  <c r="M98" i="14"/>
  <c r="L98" i="14"/>
  <c r="J98" i="14"/>
  <c r="I98" i="14"/>
  <c r="H98" i="14"/>
  <c r="G98" i="14"/>
  <c r="F98" i="14"/>
  <c r="K98" i="14" s="1"/>
  <c r="E98" i="14"/>
  <c r="D98" i="14"/>
  <c r="C98" i="14"/>
  <c r="B98" i="14"/>
  <c r="M97" i="14"/>
  <c r="L97" i="14"/>
  <c r="I97" i="14"/>
  <c r="H97" i="14"/>
  <c r="G97" i="14"/>
  <c r="F97" i="14"/>
  <c r="K97" i="14" s="1"/>
  <c r="E97" i="14"/>
  <c r="J97" i="14" s="1"/>
  <c r="D97" i="14"/>
  <c r="C97" i="14"/>
  <c r="B97" i="14"/>
  <c r="M96" i="14"/>
  <c r="L96" i="14"/>
  <c r="J96" i="14"/>
  <c r="I96" i="14"/>
  <c r="H96" i="14"/>
  <c r="G96" i="14"/>
  <c r="F96" i="14"/>
  <c r="K96" i="14" s="1"/>
  <c r="E96" i="14"/>
  <c r="D96" i="14"/>
  <c r="C96" i="14"/>
  <c r="B96" i="14"/>
  <c r="M95" i="14"/>
  <c r="L95" i="14"/>
  <c r="I95" i="14"/>
  <c r="H95" i="14"/>
  <c r="G95" i="14"/>
  <c r="F95" i="14"/>
  <c r="K95" i="14" s="1"/>
  <c r="E95" i="14"/>
  <c r="J95" i="14" s="1"/>
  <c r="D95" i="14"/>
  <c r="C95" i="14"/>
  <c r="B95" i="14"/>
  <c r="M94" i="14"/>
  <c r="L94" i="14"/>
  <c r="J94" i="14"/>
  <c r="I94" i="14"/>
  <c r="H94" i="14"/>
  <c r="G94" i="14"/>
  <c r="F94" i="14"/>
  <c r="K94" i="14" s="1"/>
  <c r="E94" i="14"/>
  <c r="D94" i="14"/>
  <c r="C94" i="14"/>
  <c r="B94" i="14"/>
  <c r="M93" i="14"/>
  <c r="L93" i="14"/>
  <c r="I93" i="14"/>
  <c r="H93" i="14"/>
  <c r="G93" i="14"/>
  <c r="F93" i="14"/>
  <c r="K93" i="14" s="1"/>
  <c r="E93" i="14"/>
  <c r="J93" i="14" s="1"/>
  <c r="D93" i="14"/>
  <c r="C93" i="14"/>
  <c r="B93" i="14"/>
  <c r="M92" i="14"/>
  <c r="L92" i="14"/>
  <c r="J92" i="14"/>
  <c r="I92" i="14"/>
  <c r="H92" i="14"/>
  <c r="G92" i="14"/>
  <c r="F92" i="14"/>
  <c r="K92" i="14" s="1"/>
  <c r="E92" i="14"/>
  <c r="D92" i="14"/>
  <c r="C92" i="14"/>
  <c r="B92" i="14"/>
  <c r="M91" i="14"/>
  <c r="L91" i="14"/>
  <c r="I91" i="14"/>
  <c r="H91" i="14"/>
  <c r="G91" i="14"/>
  <c r="F91" i="14"/>
  <c r="K91" i="14" s="1"/>
  <c r="E91" i="14"/>
  <c r="J91" i="14" s="1"/>
  <c r="D91" i="14"/>
  <c r="C91" i="14"/>
  <c r="B91" i="14"/>
  <c r="M90" i="14"/>
  <c r="L90" i="14"/>
  <c r="J90" i="14"/>
  <c r="I90" i="14"/>
  <c r="H90" i="14"/>
  <c r="G90" i="14"/>
  <c r="F90" i="14"/>
  <c r="K90" i="14" s="1"/>
  <c r="E90" i="14"/>
  <c r="D90" i="14"/>
  <c r="C90" i="14"/>
  <c r="B90" i="14"/>
  <c r="M89" i="14"/>
  <c r="L89" i="14"/>
  <c r="I89" i="14"/>
  <c r="H89" i="14"/>
  <c r="G89" i="14"/>
  <c r="F89" i="14"/>
  <c r="K89" i="14" s="1"/>
  <c r="E89" i="14"/>
  <c r="J89" i="14" s="1"/>
  <c r="D89" i="14"/>
  <c r="C89" i="14"/>
  <c r="B89" i="14"/>
  <c r="M88" i="14"/>
  <c r="L88" i="14"/>
  <c r="J88" i="14"/>
  <c r="I88" i="14"/>
  <c r="H88" i="14"/>
  <c r="G88" i="14"/>
  <c r="F88" i="14"/>
  <c r="K88" i="14" s="1"/>
  <c r="E88" i="14"/>
  <c r="D88" i="14"/>
  <c r="C88" i="14"/>
  <c r="B88" i="14"/>
  <c r="M87" i="14"/>
  <c r="L87" i="14"/>
  <c r="I87" i="14"/>
  <c r="H87" i="14"/>
  <c r="G87" i="14"/>
  <c r="F87" i="14"/>
  <c r="K87" i="14" s="1"/>
  <c r="E87" i="14"/>
  <c r="J87" i="14" s="1"/>
  <c r="D87" i="14"/>
  <c r="C87" i="14"/>
  <c r="B87" i="14"/>
  <c r="M86" i="14"/>
  <c r="L86" i="14"/>
  <c r="J86" i="14"/>
  <c r="I86" i="14"/>
  <c r="H86" i="14"/>
  <c r="G86" i="14"/>
  <c r="F86" i="14"/>
  <c r="K86" i="14" s="1"/>
  <c r="E86" i="14"/>
  <c r="D86" i="14"/>
  <c r="C86" i="14"/>
  <c r="B86" i="14"/>
  <c r="M85" i="14"/>
  <c r="L85" i="14"/>
  <c r="I85" i="14"/>
  <c r="H85" i="14"/>
  <c r="G85" i="14"/>
  <c r="F85" i="14"/>
  <c r="K85" i="14" s="1"/>
  <c r="E85" i="14"/>
  <c r="J85" i="14" s="1"/>
  <c r="D85" i="14"/>
  <c r="C85" i="14"/>
  <c r="B85" i="14"/>
  <c r="M84" i="14"/>
  <c r="L84" i="14"/>
  <c r="J84" i="14"/>
  <c r="I84" i="14"/>
  <c r="H84" i="14"/>
  <c r="G84" i="14"/>
  <c r="F84" i="14"/>
  <c r="K84" i="14" s="1"/>
  <c r="E84" i="14"/>
  <c r="D84" i="14"/>
  <c r="C84" i="14"/>
  <c r="B84" i="14"/>
  <c r="M83" i="14"/>
  <c r="L83" i="14"/>
  <c r="I83" i="14"/>
  <c r="H83" i="14"/>
  <c r="G83" i="14"/>
  <c r="F83" i="14"/>
  <c r="K83" i="14" s="1"/>
  <c r="E83" i="14"/>
  <c r="J83" i="14" s="1"/>
  <c r="D83" i="14"/>
  <c r="C83" i="14"/>
  <c r="B83" i="14"/>
  <c r="M82" i="14"/>
  <c r="L82" i="14"/>
  <c r="J82" i="14"/>
  <c r="I82" i="14"/>
  <c r="H82" i="14"/>
  <c r="G82" i="14"/>
  <c r="F82" i="14"/>
  <c r="K82" i="14" s="1"/>
  <c r="E82" i="14"/>
  <c r="D82" i="14"/>
  <c r="C82" i="14"/>
  <c r="B82" i="14"/>
  <c r="M81" i="14"/>
  <c r="L81" i="14"/>
  <c r="I81" i="14"/>
  <c r="H81" i="14"/>
  <c r="G81" i="14"/>
  <c r="F81" i="14"/>
  <c r="K81" i="14" s="1"/>
  <c r="E81" i="14"/>
  <c r="J81" i="14" s="1"/>
  <c r="D81" i="14"/>
  <c r="C81" i="14"/>
  <c r="B81" i="14"/>
  <c r="M80" i="14"/>
  <c r="L80" i="14"/>
  <c r="J80" i="14"/>
  <c r="I80" i="14"/>
  <c r="H80" i="14"/>
  <c r="G80" i="14"/>
  <c r="F80" i="14"/>
  <c r="K80" i="14" s="1"/>
  <c r="E80" i="14"/>
  <c r="D80" i="14"/>
  <c r="C80" i="14"/>
  <c r="B80" i="14"/>
  <c r="M79" i="14"/>
  <c r="L79" i="14"/>
  <c r="I79" i="14"/>
  <c r="H79" i="14"/>
  <c r="G79" i="14"/>
  <c r="F79" i="14"/>
  <c r="K79" i="14" s="1"/>
  <c r="E79" i="14"/>
  <c r="J79" i="14" s="1"/>
  <c r="D79" i="14"/>
  <c r="C79" i="14"/>
  <c r="B79" i="14"/>
  <c r="M78" i="14"/>
  <c r="L78" i="14"/>
  <c r="J78" i="14"/>
  <c r="I78" i="14"/>
  <c r="H78" i="14"/>
  <c r="G78" i="14"/>
  <c r="F78" i="14"/>
  <c r="K78" i="14" s="1"/>
  <c r="E78" i="14"/>
  <c r="D78" i="14"/>
  <c r="C78" i="14"/>
  <c r="B78" i="14"/>
  <c r="M77" i="14"/>
  <c r="L77" i="14"/>
  <c r="I77" i="14"/>
  <c r="H77" i="14"/>
  <c r="G77" i="14"/>
  <c r="F77" i="14"/>
  <c r="K77" i="14" s="1"/>
  <c r="E77" i="14"/>
  <c r="J77" i="14" s="1"/>
  <c r="D77" i="14"/>
  <c r="C77" i="14"/>
  <c r="B77" i="14"/>
  <c r="M76" i="14"/>
  <c r="L76" i="14"/>
  <c r="J76" i="14"/>
  <c r="I76" i="14"/>
  <c r="H76" i="14"/>
  <c r="G76" i="14"/>
  <c r="F76" i="14"/>
  <c r="K76" i="14" s="1"/>
  <c r="E76" i="14"/>
  <c r="D76" i="14"/>
  <c r="C76" i="14"/>
  <c r="B76" i="14"/>
  <c r="M75" i="14"/>
  <c r="L75" i="14"/>
  <c r="I75" i="14"/>
  <c r="H75" i="14"/>
  <c r="G75" i="14"/>
  <c r="F75" i="14"/>
  <c r="K75" i="14" s="1"/>
  <c r="E75" i="14"/>
  <c r="J75" i="14" s="1"/>
  <c r="D75" i="14"/>
  <c r="C75" i="14"/>
  <c r="B75" i="14"/>
  <c r="M74" i="14"/>
  <c r="L74" i="14"/>
  <c r="J74" i="14"/>
  <c r="I74" i="14"/>
  <c r="H74" i="14"/>
  <c r="G74" i="14"/>
  <c r="F74" i="14"/>
  <c r="K74" i="14" s="1"/>
  <c r="E74" i="14"/>
  <c r="D74" i="14"/>
  <c r="C74" i="14"/>
  <c r="B74" i="14"/>
  <c r="A74" i="14"/>
  <c r="M73" i="14"/>
  <c r="J73" i="14"/>
  <c r="I73" i="14"/>
  <c r="H73" i="14"/>
  <c r="G73" i="14"/>
  <c r="L73" i="14" s="1"/>
  <c r="F73" i="14"/>
  <c r="K73" i="14" s="1"/>
  <c r="E73" i="14"/>
  <c r="D73" i="14"/>
  <c r="C73" i="14"/>
  <c r="B73" i="14"/>
  <c r="A73" i="14"/>
  <c r="K72" i="14"/>
  <c r="J72" i="14"/>
  <c r="H72" i="14"/>
  <c r="M72" i="14" s="1"/>
  <c r="G72" i="14"/>
  <c r="L72" i="14" s="1"/>
  <c r="F72" i="14"/>
  <c r="E72" i="14"/>
  <c r="D72" i="14"/>
  <c r="I72" i="14" s="1"/>
  <c r="C72" i="14"/>
  <c r="B72" i="14"/>
  <c r="A72" i="14"/>
  <c r="L71" i="14"/>
  <c r="K71" i="14"/>
  <c r="I71" i="14"/>
  <c r="H71" i="14"/>
  <c r="M71" i="14" s="1"/>
  <c r="G71" i="14"/>
  <c r="F71" i="14"/>
  <c r="E71" i="14"/>
  <c r="J71" i="14" s="1"/>
  <c r="D71" i="14"/>
  <c r="C71" i="14"/>
  <c r="B71" i="14"/>
  <c r="A71" i="14"/>
  <c r="M70" i="14"/>
  <c r="L70" i="14"/>
  <c r="I70" i="14"/>
  <c r="H70" i="14"/>
  <c r="G70" i="14"/>
  <c r="F70" i="14"/>
  <c r="K70" i="14" s="1"/>
  <c r="E70" i="14"/>
  <c r="J70" i="14" s="1"/>
  <c r="D70" i="14"/>
  <c r="C70" i="14"/>
  <c r="B70" i="14"/>
  <c r="A70" i="14"/>
  <c r="M69" i="14"/>
  <c r="K69" i="14"/>
  <c r="J69" i="14"/>
  <c r="I69" i="14"/>
  <c r="H69" i="14"/>
  <c r="G69" i="14"/>
  <c r="L69" i="14" s="1"/>
  <c r="F69" i="14"/>
  <c r="E69" i="14"/>
  <c r="D69" i="14"/>
  <c r="C69" i="14"/>
  <c r="B69" i="14"/>
  <c r="A69" i="14"/>
  <c r="K68" i="14"/>
  <c r="J68" i="14"/>
  <c r="H68" i="14"/>
  <c r="M68" i="14" s="1"/>
  <c r="G68" i="14"/>
  <c r="L68" i="14" s="1"/>
  <c r="F68" i="14"/>
  <c r="E68" i="14"/>
  <c r="D68" i="14"/>
  <c r="I68" i="14" s="1"/>
  <c r="C68" i="14"/>
  <c r="B68" i="14"/>
  <c r="A68" i="14"/>
  <c r="L67" i="14"/>
  <c r="K67" i="14"/>
  <c r="H67" i="14"/>
  <c r="M67" i="14" s="1"/>
  <c r="G67" i="14"/>
  <c r="F67" i="14"/>
  <c r="E67" i="14"/>
  <c r="J67" i="14" s="1"/>
  <c r="D67" i="14"/>
  <c r="I67" i="14" s="1"/>
  <c r="C67" i="14"/>
  <c r="B67" i="14"/>
  <c r="A67" i="14"/>
  <c r="M66" i="14"/>
  <c r="L66" i="14"/>
  <c r="J66" i="14"/>
  <c r="I66" i="14"/>
  <c r="H66" i="14"/>
  <c r="G66" i="14"/>
  <c r="F66" i="14"/>
  <c r="K66" i="14" s="1"/>
  <c r="E66" i="14"/>
  <c r="D66" i="14"/>
  <c r="C66" i="14"/>
  <c r="B66" i="14"/>
  <c r="A66" i="14"/>
  <c r="M65" i="14"/>
  <c r="J65" i="14"/>
  <c r="I65" i="14"/>
  <c r="H65" i="14"/>
  <c r="G65" i="14"/>
  <c r="L65" i="14" s="1"/>
  <c r="F65" i="14"/>
  <c r="K65" i="14" s="1"/>
  <c r="E65" i="14"/>
  <c r="D65" i="14"/>
  <c r="C65" i="14"/>
  <c r="B65" i="14"/>
  <c r="A65" i="14"/>
  <c r="K64" i="14"/>
  <c r="J64" i="14"/>
  <c r="H64" i="14"/>
  <c r="M64" i="14" s="1"/>
  <c r="G64" i="14"/>
  <c r="L64" i="14" s="1"/>
  <c r="F64" i="14"/>
  <c r="E64" i="14"/>
  <c r="D64" i="14"/>
  <c r="I64" i="14" s="1"/>
  <c r="C64" i="14"/>
  <c r="B64" i="14"/>
  <c r="A64" i="14"/>
  <c r="L63" i="14"/>
  <c r="K63" i="14"/>
  <c r="I63" i="14"/>
  <c r="H63" i="14"/>
  <c r="M63" i="14" s="1"/>
  <c r="G63" i="14"/>
  <c r="F63" i="14"/>
  <c r="E63" i="14"/>
  <c r="J63" i="14" s="1"/>
  <c r="D63" i="14"/>
  <c r="C63" i="14"/>
  <c r="B63" i="14"/>
  <c r="A63" i="14"/>
  <c r="M62" i="14"/>
  <c r="L62" i="14"/>
  <c r="I62" i="14"/>
  <c r="H62" i="14"/>
  <c r="G62" i="14"/>
  <c r="F62" i="14"/>
  <c r="K62" i="14" s="1"/>
  <c r="E62" i="14"/>
  <c r="J62" i="14" s="1"/>
  <c r="D62" i="14"/>
  <c r="C62" i="14"/>
  <c r="B62" i="14"/>
  <c r="A62" i="14"/>
  <c r="M61" i="14"/>
  <c r="K61" i="14"/>
  <c r="J61" i="14"/>
  <c r="I61" i="14"/>
  <c r="H61" i="14"/>
  <c r="G61" i="14"/>
  <c r="L61" i="14" s="1"/>
  <c r="F61" i="14"/>
  <c r="E61" i="14"/>
  <c r="D61" i="14"/>
  <c r="C61" i="14"/>
  <c r="B61" i="14"/>
  <c r="A61" i="14"/>
  <c r="K60" i="14"/>
  <c r="J60" i="14"/>
  <c r="H60" i="14"/>
  <c r="M60" i="14" s="1"/>
  <c r="G60" i="14"/>
  <c r="L60" i="14" s="1"/>
  <c r="F60" i="14"/>
  <c r="E60" i="14"/>
  <c r="D60" i="14"/>
  <c r="I60" i="14" s="1"/>
  <c r="C60" i="14"/>
  <c r="B60" i="14"/>
  <c r="A60" i="14"/>
  <c r="M59" i="14"/>
  <c r="L59" i="14"/>
  <c r="K59" i="14"/>
  <c r="H59" i="14"/>
  <c r="G59" i="14"/>
  <c r="F59" i="14"/>
  <c r="E59" i="14"/>
  <c r="J59" i="14" s="1"/>
  <c r="D59" i="14"/>
  <c r="I59" i="14" s="1"/>
  <c r="C59" i="14"/>
  <c r="B59" i="14"/>
  <c r="A59" i="14"/>
  <c r="M58" i="14"/>
  <c r="L58" i="14"/>
  <c r="J58" i="14"/>
  <c r="I58" i="14"/>
  <c r="H58" i="14"/>
  <c r="G58" i="14"/>
  <c r="F58" i="14"/>
  <c r="K58" i="14" s="1"/>
  <c r="E58" i="14"/>
  <c r="D58" i="14"/>
  <c r="C58" i="14"/>
  <c r="B58" i="14"/>
  <c r="A58" i="14"/>
  <c r="M57" i="14"/>
  <c r="J57" i="14"/>
  <c r="I57" i="14"/>
  <c r="H57" i="14"/>
  <c r="G57" i="14"/>
  <c r="L57" i="14" s="1"/>
  <c r="F57" i="14"/>
  <c r="K57" i="14" s="1"/>
  <c r="E57" i="14"/>
  <c r="D57" i="14"/>
  <c r="C57" i="14"/>
  <c r="B57" i="14"/>
  <c r="A57" i="14"/>
  <c r="K56" i="14"/>
  <c r="J56" i="14"/>
  <c r="H56" i="14"/>
  <c r="M56" i="14" s="1"/>
  <c r="G56" i="14"/>
  <c r="L56" i="14" s="1"/>
  <c r="F56" i="14"/>
  <c r="E56" i="14"/>
  <c r="D56" i="14"/>
  <c r="I56" i="14" s="1"/>
  <c r="C56" i="14"/>
  <c r="B56" i="14"/>
  <c r="A56" i="14"/>
  <c r="L55" i="14"/>
  <c r="K55" i="14"/>
  <c r="I55" i="14"/>
  <c r="H55" i="14"/>
  <c r="M55" i="14" s="1"/>
  <c r="G55" i="14"/>
  <c r="F55" i="14"/>
  <c r="E55" i="14"/>
  <c r="J55" i="14" s="1"/>
  <c r="D55" i="14"/>
  <c r="C55" i="14"/>
  <c r="B55" i="14"/>
  <c r="A55" i="14"/>
  <c r="M54" i="14"/>
  <c r="L54" i="14"/>
  <c r="I54" i="14"/>
  <c r="H54" i="14"/>
  <c r="G54" i="14"/>
  <c r="F54" i="14"/>
  <c r="K54" i="14" s="1"/>
  <c r="E54" i="14"/>
  <c r="J54" i="14" s="1"/>
  <c r="D54" i="14"/>
  <c r="C54" i="14"/>
  <c r="B54" i="14"/>
  <c r="A54" i="14"/>
  <c r="M53" i="14"/>
  <c r="K53" i="14"/>
  <c r="J53" i="14"/>
  <c r="I53" i="14"/>
  <c r="H53" i="14"/>
  <c r="G53" i="14"/>
  <c r="L53" i="14" s="1"/>
  <c r="F53" i="14"/>
  <c r="E53" i="14"/>
  <c r="D53" i="14"/>
  <c r="C53" i="14"/>
  <c r="B53" i="14"/>
  <c r="A53" i="14"/>
  <c r="K52" i="14"/>
  <c r="J52" i="14"/>
  <c r="H52" i="14"/>
  <c r="M52" i="14" s="1"/>
  <c r="G52" i="14"/>
  <c r="L52" i="14" s="1"/>
  <c r="F52" i="14"/>
  <c r="E52" i="14"/>
  <c r="D52" i="14"/>
  <c r="I52" i="14" s="1"/>
  <c r="C52" i="14"/>
  <c r="B52" i="14"/>
  <c r="A52" i="14"/>
  <c r="L51" i="14"/>
  <c r="K51" i="14"/>
  <c r="H51" i="14"/>
  <c r="M51" i="14" s="1"/>
  <c r="G51" i="14"/>
  <c r="F51" i="14"/>
  <c r="E51" i="14"/>
  <c r="J51" i="14" s="1"/>
  <c r="D51" i="14"/>
  <c r="I51" i="14" s="1"/>
  <c r="C51" i="14"/>
  <c r="B51" i="14"/>
  <c r="A51" i="14"/>
  <c r="M50" i="14"/>
  <c r="L50" i="14"/>
  <c r="J50" i="14"/>
  <c r="I50" i="14"/>
  <c r="H50" i="14"/>
  <c r="G50" i="14"/>
  <c r="F50" i="14"/>
  <c r="K50" i="14" s="1"/>
  <c r="E50" i="14"/>
  <c r="D50" i="14"/>
  <c r="C50" i="14"/>
  <c r="B50" i="14"/>
  <c r="A50" i="14"/>
  <c r="M49" i="14"/>
  <c r="J49" i="14"/>
  <c r="I49" i="14"/>
  <c r="H49" i="14"/>
  <c r="G49" i="14"/>
  <c r="L49" i="14" s="1"/>
  <c r="F49" i="14"/>
  <c r="K49" i="14" s="1"/>
  <c r="E49" i="14"/>
  <c r="D49" i="14"/>
  <c r="C49" i="14"/>
  <c r="B49" i="14"/>
  <c r="A49" i="14"/>
  <c r="K48" i="14"/>
  <c r="J48" i="14"/>
  <c r="H48" i="14"/>
  <c r="M48" i="14" s="1"/>
  <c r="G48" i="14"/>
  <c r="L48" i="14" s="1"/>
  <c r="F48" i="14"/>
  <c r="E48" i="14"/>
  <c r="D48" i="14"/>
  <c r="I48" i="14" s="1"/>
  <c r="C48" i="14"/>
  <c r="B48" i="14"/>
  <c r="A48" i="14"/>
  <c r="L47" i="14"/>
  <c r="K47" i="14"/>
  <c r="I47" i="14"/>
  <c r="H47" i="14"/>
  <c r="M47" i="14" s="1"/>
  <c r="G47" i="14"/>
  <c r="F47" i="14"/>
  <c r="E47" i="14"/>
  <c r="J47" i="14" s="1"/>
  <c r="D47" i="14"/>
  <c r="C47" i="14"/>
  <c r="B47" i="14"/>
  <c r="A47" i="14"/>
  <c r="M46" i="14"/>
  <c r="L46" i="14"/>
  <c r="I46" i="14"/>
  <c r="H46" i="14"/>
  <c r="G46" i="14"/>
  <c r="F46" i="14"/>
  <c r="K46" i="14" s="1"/>
  <c r="E46" i="14"/>
  <c r="J46" i="14" s="1"/>
  <c r="D46" i="14"/>
  <c r="C46" i="14"/>
  <c r="B46" i="14"/>
  <c r="A46" i="14"/>
  <c r="M45" i="14"/>
  <c r="K45" i="14"/>
  <c r="J45" i="14"/>
  <c r="I45" i="14"/>
  <c r="H45" i="14"/>
  <c r="G45" i="14"/>
  <c r="L45" i="14" s="1"/>
  <c r="F45" i="14"/>
  <c r="E45" i="14"/>
  <c r="D45" i="14"/>
  <c r="C45" i="14"/>
  <c r="B45" i="14"/>
  <c r="A45" i="14"/>
  <c r="K44" i="14"/>
  <c r="J44" i="14"/>
  <c r="H44" i="14"/>
  <c r="M44" i="14" s="1"/>
  <c r="G44" i="14"/>
  <c r="L44" i="14" s="1"/>
  <c r="F44" i="14"/>
  <c r="E44" i="14"/>
  <c r="D44" i="14"/>
  <c r="I44" i="14" s="1"/>
  <c r="C44" i="14"/>
  <c r="B44" i="14"/>
  <c r="A44" i="14"/>
  <c r="L43" i="14"/>
  <c r="K43" i="14"/>
  <c r="H43" i="14"/>
  <c r="M43" i="14" s="1"/>
  <c r="G43" i="14"/>
  <c r="F43" i="14"/>
  <c r="E43" i="14"/>
  <c r="J43" i="14" s="1"/>
  <c r="D43" i="14"/>
  <c r="I43" i="14" s="1"/>
  <c r="C43" i="14"/>
  <c r="B43" i="14"/>
  <c r="A43" i="14"/>
  <c r="M42" i="14"/>
  <c r="L42" i="14"/>
  <c r="J42" i="14"/>
  <c r="I42" i="14"/>
  <c r="H42" i="14"/>
  <c r="G42" i="14"/>
  <c r="F42" i="14"/>
  <c r="K42" i="14" s="1"/>
  <c r="E42" i="14"/>
  <c r="D42" i="14"/>
  <c r="C42" i="14"/>
  <c r="B42" i="14"/>
  <c r="A42" i="14"/>
  <c r="M41" i="14"/>
  <c r="J41" i="14"/>
  <c r="I41" i="14"/>
  <c r="H41" i="14"/>
  <c r="G41" i="14"/>
  <c r="L41" i="14" s="1"/>
  <c r="F41" i="14"/>
  <c r="K41" i="14" s="1"/>
  <c r="E41" i="14"/>
  <c r="D41" i="14"/>
  <c r="C41" i="14"/>
  <c r="B41" i="14"/>
  <c r="A41" i="14"/>
  <c r="K40" i="14"/>
  <c r="J40" i="14"/>
  <c r="H40" i="14"/>
  <c r="M40" i="14" s="1"/>
  <c r="G40" i="14"/>
  <c r="L40" i="14" s="1"/>
  <c r="F40" i="14"/>
  <c r="E40" i="14"/>
  <c r="D40" i="14"/>
  <c r="I40" i="14" s="1"/>
  <c r="C40" i="14"/>
  <c r="B40" i="14"/>
  <c r="A40" i="14"/>
  <c r="L39" i="14"/>
  <c r="K39" i="14"/>
  <c r="I39" i="14"/>
  <c r="H39" i="14"/>
  <c r="M39" i="14" s="1"/>
  <c r="G39" i="14"/>
  <c r="F39" i="14"/>
  <c r="E39" i="14"/>
  <c r="J39" i="14" s="1"/>
  <c r="D39" i="14"/>
  <c r="C39" i="14"/>
  <c r="B39" i="14"/>
  <c r="A39" i="14"/>
  <c r="M38" i="14"/>
  <c r="L38" i="14"/>
  <c r="I38" i="14"/>
  <c r="H38" i="14"/>
  <c r="G38" i="14"/>
  <c r="F38" i="14"/>
  <c r="K38" i="14" s="1"/>
  <c r="E38" i="14"/>
  <c r="J38" i="14" s="1"/>
  <c r="D38" i="14"/>
  <c r="C38" i="14"/>
  <c r="B38" i="14"/>
  <c r="A38" i="14"/>
  <c r="M37" i="14"/>
  <c r="K37" i="14"/>
  <c r="J37" i="14"/>
  <c r="I37" i="14"/>
  <c r="H37" i="14"/>
  <c r="G37" i="14"/>
  <c r="L37" i="14" s="1"/>
  <c r="F37" i="14"/>
  <c r="E37" i="14"/>
  <c r="D37" i="14"/>
  <c r="C37" i="14"/>
  <c r="B37" i="14"/>
  <c r="A37" i="14"/>
  <c r="K36" i="14"/>
  <c r="J36" i="14"/>
  <c r="H36" i="14"/>
  <c r="M36" i="14" s="1"/>
  <c r="G36" i="14"/>
  <c r="L36" i="14" s="1"/>
  <c r="F36" i="14"/>
  <c r="E36" i="14"/>
  <c r="D36" i="14"/>
  <c r="I36" i="14" s="1"/>
  <c r="C36" i="14"/>
  <c r="B36" i="14"/>
  <c r="A36" i="14"/>
  <c r="M35" i="14"/>
  <c r="L35" i="14"/>
  <c r="K35" i="14"/>
  <c r="H35" i="14"/>
  <c r="G35" i="14"/>
  <c r="F35" i="14"/>
  <c r="E35" i="14"/>
  <c r="J35" i="14" s="1"/>
  <c r="D35" i="14"/>
  <c r="I35" i="14" s="1"/>
  <c r="C35" i="14"/>
  <c r="B35" i="14"/>
  <c r="A35" i="14"/>
  <c r="M34" i="14"/>
  <c r="L34" i="14"/>
  <c r="J34" i="14"/>
  <c r="I34" i="14"/>
  <c r="H34" i="14"/>
  <c r="G34" i="14"/>
  <c r="F34" i="14"/>
  <c r="K34" i="14" s="1"/>
  <c r="E34" i="14"/>
  <c r="D34" i="14"/>
  <c r="C34" i="14"/>
  <c r="B34" i="14"/>
  <c r="A34" i="14"/>
  <c r="M33" i="14"/>
  <c r="J33" i="14"/>
  <c r="I33" i="14"/>
  <c r="H33" i="14"/>
  <c r="G33" i="14"/>
  <c r="L33" i="14" s="1"/>
  <c r="F33" i="14"/>
  <c r="K33" i="14" s="1"/>
  <c r="E33" i="14"/>
  <c r="D33" i="14"/>
  <c r="C33" i="14"/>
  <c r="B33" i="14"/>
  <c r="A33" i="14"/>
  <c r="K32" i="14"/>
  <c r="J32" i="14"/>
  <c r="H32" i="14"/>
  <c r="M32" i="14" s="1"/>
  <c r="G32" i="14"/>
  <c r="L32" i="14" s="1"/>
  <c r="F32" i="14"/>
  <c r="E32" i="14"/>
  <c r="D32" i="14"/>
  <c r="I32" i="14" s="1"/>
  <c r="C32" i="14"/>
  <c r="B32" i="14"/>
  <c r="A32" i="14"/>
  <c r="L31" i="14"/>
  <c r="K31" i="14"/>
  <c r="I31" i="14"/>
  <c r="H31" i="14"/>
  <c r="M31" i="14" s="1"/>
  <c r="G31" i="14"/>
  <c r="F31" i="14"/>
  <c r="E31" i="14"/>
  <c r="J31" i="14" s="1"/>
  <c r="D31" i="14"/>
  <c r="C31" i="14"/>
  <c r="B31" i="14"/>
  <c r="A31" i="14"/>
  <c r="M30" i="14"/>
  <c r="L30" i="14"/>
  <c r="I30" i="14"/>
  <c r="H30" i="14"/>
  <c r="G30" i="14"/>
  <c r="F30" i="14"/>
  <c r="K30" i="14" s="1"/>
  <c r="E30" i="14"/>
  <c r="J30" i="14" s="1"/>
  <c r="D30" i="14"/>
  <c r="C30" i="14"/>
  <c r="B30" i="14"/>
  <c r="A30" i="14"/>
  <c r="M29" i="14"/>
  <c r="K29" i="14"/>
  <c r="J29" i="14"/>
  <c r="I29" i="14"/>
  <c r="H29" i="14"/>
  <c r="G29" i="14"/>
  <c r="L29" i="14" s="1"/>
  <c r="F29" i="14"/>
  <c r="E29" i="14"/>
  <c r="D29" i="14"/>
  <c r="C29" i="14"/>
  <c r="B29" i="14"/>
  <c r="A29" i="14"/>
  <c r="K28" i="14"/>
  <c r="J28" i="14"/>
  <c r="H28" i="14"/>
  <c r="M28" i="14" s="1"/>
  <c r="G28" i="14"/>
  <c r="L28" i="14" s="1"/>
  <c r="F28" i="14"/>
  <c r="E28" i="14"/>
  <c r="D28" i="14"/>
  <c r="I28" i="14" s="1"/>
  <c r="C28" i="14"/>
  <c r="B28" i="14"/>
  <c r="A28" i="14"/>
  <c r="L27" i="14"/>
  <c r="K27" i="14"/>
  <c r="H27" i="14"/>
  <c r="M27" i="14" s="1"/>
  <c r="G27" i="14"/>
  <c r="F27" i="14"/>
  <c r="E27" i="14"/>
  <c r="J27" i="14" s="1"/>
  <c r="D27" i="14"/>
  <c r="I27" i="14" s="1"/>
  <c r="C27" i="14"/>
  <c r="B27" i="14"/>
  <c r="A27" i="14"/>
  <c r="M26" i="14"/>
  <c r="L26" i="14"/>
  <c r="J26" i="14"/>
  <c r="I26" i="14"/>
  <c r="H26" i="14"/>
  <c r="G26" i="14"/>
  <c r="F26" i="14"/>
  <c r="K26" i="14" s="1"/>
  <c r="E26" i="14"/>
  <c r="D26" i="14"/>
  <c r="C26" i="14"/>
  <c r="B26" i="14"/>
  <c r="A26" i="14"/>
  <c r="M25" i="14"/>
  <c r="J25" i="14"/>
  <c r="I25" i="14"/>
  <c r="H25" i="14"/>
  <c r="G25" i="14"/>
  <c r="L25" i="14" s="1"/>
  <c r="F25" i="14"/>
  <c r="K25" i="14" s="1"/>
  <c r="E25" i="14"/>
  <c r="D25" i="14"/>
  <c r="C25" i="14"/>
  <c r="B25" i="14"/>
  <c r="A25" i="14"/>
  <c r="K24" i="14"/>
  <c r="J24" i="14"/>
  <c r="H24" i="14"/>
  <c r="M24" i="14" s="1"/>
  <c r="G24" i="14"/>
  <c r="L24" i="14" s="1"/>
  <c r="F24" i="14"/>
  <c r="E24" i="14"/>
  <c r="D24" i="14"/>
  <c r="I24" i="14" s="1"/>
  <c r="C24" i="14"/>
  <c r="B24" i="14"/>
  <c r="A24" i="14"/>
  <c r="L23" i="14"/>
  <c r="K23" i="14"/>
  <c r="I23" i="14"/>
  <c r="H23" i="14"/>
  <c r="M23" i="14" s="1"/>
  <c r="G23" i="14"/>
  <c r="F23" i="14"/>
  <c r="E23" i="14"/>
  <c r="J23" i="14" s="1"/>
  <c r="D23" i="14"/>
  <c r="C23" i="14"/>
  <c r="B23" i="14"/>
  <c r="A23" i="14"/>
  <c r="M22" i="14"/>
  <c r="L22" i="14"/>
  <c r="I22" i="14"/>
  <c r="H22" i="14"/>
  <c r="G22" i="14"/>
  <c r="F22" i="14"/>
  <c r="K22" i="14" s="1"/>
  <c r="E22" i="14"/>
  <c r="J22" i="14" s="1"/>
  <c r="D22" i="14"/>
  <c r="C22" i="14"/>
  <c r="B22" i="14"/>
  <c r="A22" i="14"/>
  <c r="M21" i="14"/>
  <c r="K21" i="14"/>
  <c r="J21" i="14"/>
  <c r="I21" i="14"/>
  <c r="H21" i="14"/>
  <c r="G21" i="14"/>
  <c r="L21" i="14" s="1"/>
  <c r="F21" i="14"/>
  <c r="E21" i="14"/>
  <c r="D21" i="14"/>
  <c r="C21" i="14"/>
  <c r="B21" i="14"/>
  <c r="A21" i="14"/>
  <c r="K20" i="14"/>
  <c r="J20" i="14"/>
  <c r="H20" i="14"/>
  <c r="M20" i="14" s="1"/>
  <c r="G20" i="14"/>
  <c r="L20" i="14" s="1"/>
  <c r="F20" i="14"/>
  <c r="E20" i="14"/>
  <c r="D20" i="14"/>
  <c r="I20" i="14" s="1"/>
  <c r="C20" i="14"/>
  <c r="B20" i="14"/>
  <c r="A20" i="14"/>
  <c r="M19" i="14"/>
  <c r="L19" i="14"/>
  <c r="K19" i="14"/>
  <c r="H19" i="14"/>
  <c r="G19" i="14"/>
  <c r="F19" i="14"/>
  <c r="E19" i="14"/>
  <c r="J19" i="14" s="1"/>
  <c r="D19" i="14"/>
  <c r="I19" i="14" s="1"/>
  <c r="C19" i="14"/>
  <c r="B19" i="14"/>
  <c r="A19" i="14"/>
  <c r="M18" i="14"/>
  <c r="L18" i="14"/>
  <c r="J18" i="14"/>
  <c r="I18" i="14"/>
  <c r="H18" i="14"/>
  <c r="G18" i="14"/>
  <c r="F18" i="14"/>
  <c r="K18" i="14" s="1"/>
  <c r="E18" i="14"/>
  <c r="D18" i="14"/>
  <c r="C18" i="14"/>
  <c r="B18" i="14"/>
  <c r="A18" i="14"/>
  <c r="M17" i="14"/>
  <c r="J17" i="14"/>
  <c r="I17" i="14"/>
  <c r="H17" i="14"/>
  <c r="G17" i="14"/>
  <c r="L17" i="14" s="1"/>
  <c r="F17" i="14"/>
  <c r="K17" i="14" s="1"/>
  <c r="E17" i="14"/>
  <c r="D17" i="14"/>
  <c r="C17" i="14"/>
  <c r="B17" i="14"/>
  <c r="A17" i="14"/>
  <c r="K16" i="14"/>
  <c r="J16" i="14"/>
  <c r="H16" i="14"/>
  <c r="M16" i="14" s="1"/>
  <c r="G16" i="14"/>
  <c r="L16" i="14" s="1"/>
  <c r="F16" i="14"/>
  <c r="E16" i="14"/>
  <c r="D16" i="14"/>
  <c r="I16" i="14" s="1"/>
  <c r="C16" i="14"/>
  <c r="B16" i="14"/>
  <c r="A16" i="14"/>
  <c r="L15" i="14"/>
  <c r="K15" i="14"/>
  <c r="I15" i="14"/>
  <c r="H15" i="14"/>
  <c r="M15" i="14" s="1"/>
  <c r="G15" i="14"/>
  <c r="F15" i="14"/>
  <c r="E15" i="14"/>
  <c r="J15" i="14" s="1"/>
  <c r="D15" i="14"/>
  <c r="C15" i="14"/>
  <c r="B15" i="14"/>
  <c r="A15" i="14"/>
  <c r="M14" i="14"/>
  <c r="L14" i="14"/>
  <c r="I14" i="14"/>
  <c r="H14" i="14"/>
  <c r="G14" i="14"/>
  <c r="F14" i="14"/>
  <c r="K14" i="14" s="1"/>
  <c r="E14" i="14"/>
  <c r="J14" i="14" s="1"/>
  <c r="D14" i="14"/>
  <c r="C14" i="14"/>
  <c r="B14" i="14"/>
  <c r="A14" i="14"/>
  <c r="M13" i="14"/>
  <c r="K13" i="14"/>
  <c r="J13" i="14"/>
  <c r="I13" i="14"/>
  <c r="H13" i="14"/>
  <c r="G13" i="14"/>
  <c r="L13" i="14" s="1"/>
  <c r="F13" i="14"/>
  <c r="E13" i="14"/>
  <c r="D13" i="14"/>
  <c r="C13" i="14"/>
  <c r="B13" i="14"/>
  <c r="A13" i="14"/>
  <c r="K12" i="14"/>
  <c r="J12" i="14"/>
  <c r="H12" i="14"/>
  <c r="M12" i="14" s="1"/>
  <c r="G12" i="14"/>
  <c r="L12" i="14" s="1"/>
  <c r="F12" i="14"/>
  <c r="E12" i="14"/>
  <c r="D12" i="14"/>
  <c r="I12" i="14" s="1"/>
  <c r="C12" i="14"/>
  <c r="B12" i="14"/>
  <c r="A12" i="14"/>
  <c r="L11" i="14"/>
  <c r="K11" i="14"/>
  <c r="H11" i="14"/>
  <c r="M11" i="14" s="1"/>
  <c r="G11" i="14"/>
  <c r="F11" i="14"/>
  <c r="E11" i="14"/>
  <c r="J11" i="14" s="1"/>
  <c r="D11" i="14"/>
  <c r="I11" i="14" s="1"/>
  <c r="C11" i="14"/>
  <c r="B11" i="14"/>
  <c r="A11" i="14"/>
  <c r="M10" i="14"/>
  <c r="L10" i="14"/>
  <c r="J10" i="14"/>
  <c r="I10" i="14"/>
  <c r="H10" i="14"/>
  <c r="G10" i="14"/>
  <c r="F10" i="14"/>
  <c r="K10" i="14" s="1"/>
  <c r="E10" i="14"/>
  <c r="D10" i="14"/>
  <c r="C10" i="14"/>
  <c r="B10" i="14"/>
  <c r="A10" i="14"/>
  <c r="M9" i="14"/>
  <c r="J9" i="14"/>
  <c r="I9" i="14"/>
  <c r="H9" i="14"/>
  <c r="G9" i="14"/>
  <c r="L9" i="14" s="1"/>
  <c r="F9" i="14"/>
  <c r="K9" i="14" s="1"/>
  <c r="E9" i="14"/>
  <c r="D9" i="14"/>
  <c r="C9" i="14"/>
  <c r="B9" i="14"/>
  <c r="A9" i="14"/>
  <c r="R153" i="12"/>
  <c r="Q153" i="12"/>
  <c r="B153" i="12"/>
  <c r="R152" i="12"/>
  <c r="Q152" i="12"/>
  <c r="B152" i="12"/>
  <c r="R151" i="12"/>
  <c r="Q151" i="12"/>
  <c r="B151" i="12"/>
  <c r="R150" i="12"/>
  <c r="Q150" i="12"/>
  <c r="B150" i="12"/>
  <c r="R149" i="12"/>
  <c r="Q149" i="12"/>
  <c r="B149" i="12"/>
  <c r="R148" i="12"/>
  <c r="Q148" i="12"/>
  <c r="B148" i="12"/>
  <c r="R147" i="12"/>
  <c r="Q147" i="12"/>
  <c r="B147" i="12"/>
  <c r="R146" i="12"/>
  <c r="Q146" i="12"/>
  <c r="B146" i="12"/>
  <c r="R145" i="12"/>
  <c r="Q145" i="12"/>
  <c r="B145" i="12"/>
  <c r="R144" i="12"/>
  <c r="Q144" i="12"/>
  <c r="B144" i="12"/>
  <c r="R143" i="12"/>
  <c r="Q143" i="12"/>
  <c r="B143" i="12"/>
  <c r="R142" i="12"/>
  <c r="Q142" i="12"/>
  <c r="B142" i="12"/>
  <c r="R141" i="12"/>
  <c r="Q141" i="12"/>
  <c r="B141" i="12"/>
  <c r="R140" i="12"/>
  <c r="Q140" i="12"/>
  <c r="B140" i="12"/>
  <c r="R139" i="12"/>
  <c r="Q139" i="12"/>
  <c r="B139" i="12"/>
  <c r="R138" i="12"/>
  <c r="Q138" i="12"/>
  <c r="B138" i="12"/>
  <c r="R137" i="12"/>
  <c r="Q137" i="12"/>
  <c r="B137" i="12"/>
  <c r="R136" i="12"/>
  <c r="Q136" i="12"/>
  <c r="B136" i="12"/>
  <c r="R135" i="12"/>
  <c r="Q135" i="12"/>
  <c r="B135" i="12"/>
  <c r="R134" i="12"/>
  <c r="Q134" i="12"/>
  <c r="B134" i="12"/>
  <c r="R133" i="12"/>
  <c r="Q133" i="12"/>
  <c r="B133" i="12"/>
  <c r="R132" i="12"/>
  <c r="Q132" i="12"/>
  <c r="B132" i="12"/>
  <c r="R131" i="12"/>
  <c r="Q131" i="12"/>
  <c r="B131" i="12"/>
  <c r="R130" i="12"/>
  <c r="Q130" i="12"/>
  <c r="B130" i="12"/>
  <c r="R129" i="12"/>
  <c r="Q129" i="12"/>
  <c r="B129" i="12"/>
  <c r="R128" i="12"/>
  <c r="Q128" i="12"/>
  <c r="B128" i="12"/>
  <c r="R127" i="12"/>
  <c r="Q127" i="12"/>
  <c r="B127" i="12"/>
  <c r="R126" i="12"/>
  <c r="Q126" i="12"/>
  <c r="B126" i="12"/>
  <c r="R125" i="12"/>
  <c r="Q125" i="12"/>
  <c r="B125" i="12"/>
  <c r="R124" i="12"/>
  <c r="Q124" i="12"/>
  <c r="B124" i="12"/>
  <c r="R123" i="12"/>
  <c r="Q123" i="12"/>
  <c r="B123" i="12"/>
  <c r="R122" i="12"/>
  <c r="Q122" i="12"/>
  <c r="B122" i="12"/>
  <c r="L121" i="12"/>
  <c r="Q121" i="12" s="1"/>
  <c r="H121" i="12"/>
  <c r="M121" i="12" s="1"/>
  <c r="R121" i="12" s="1"/>
  <c r="G121" i="12"/>
  <c r="D121" i="12"/>
  <c r="I121" i="12" s="1"/>
  <c r="N121" i="12" s="1"/>
  <c r="C121" i="12"/>
  <c r="B121" i="12"/>
  <c r="L120" i="12"/>
  <c r="Q120" i="12" s="1"/>
  <c r="H120" i="12"/>
  <c r="M120" i="12" s="1"/>
  <c r="R120" i="12" s="1"/>
  <c r="G120" i="12"/>
  <c r="D120" i="12"/>
  <c r="I120" i="12" s="1"/>
  <c r="N120" i="12" s="1"/>
  <c r="C120" i="12"/>
  <c r="B120" i="12"/>
  <c r="R119" i="12"/>
  <c r="Q119" i="12"/>
  <c r="N119" i="12"/>
  <c r="M119" i="12"/>
  <c r="L119" i="12"/>
  <c r="I119" i="12"/>
  <c r="H119" i="12"/>
  <c r="G119" i="12"/>
  <c r="D119" i="12"/>
  <c r="C119" i="12"/>
  <c r="B119" i="12"/>
  <c r="R118" i="12"/>
  <c r="N118" i="12"/>
  <c r="M118" i="12"/>
  <c r="I118" i="12"/>
  <c r="H118" i="12"/>
  <c r="G118" i="12"/>
  <c r="L118" i="12" s="1"/>
  <c r="Q118" i="12" s="1"/>
  <c r="D118" i="12"/>
  <c r="C118" i="12"/>
  <c r="B118" i="12"/>
  <c r="H117" i="12"/>
  <c r="M117" i="12" s="1"/>
  <c r="R117" i="12" s="1"/>
  <c r="G117" i="12"/>
  <c r="L117" i="12" s="1"/>
  <c r="Q117" i="12" s="1"/>
  <c r="D117" i="12"/>
  <c r="I117" i="12" s="1"/>
  <c r="N117" i="12" s="1"/>
  <c r="C117" i="12"/>
  <c r="B117" i="12"/>
  <c r="I116" i="12"/>
  <c r="N116" i="12" s="1"/>
  <c r="H116" i="12"/>
  <c r="M116" i="12" s="1"/>
  <c r="R116" i="12" s="1"/>
  <c r="G116" i="12"/>
  <c r="L116" i="12" s="1"/>
  <c r="Q116" i="12" s="1"/>
  <c r="D116" i="12"/>
  <c r="C116" i="12"/>
  <c r="B116" i="12"/>
  <c r="Q115" i="12"/>
  <c r="L115" i="12"/>
  <c r="I115" i="12"/>
  <c r="N115" i="12" s="1"/>
  <c r="H115" i="12"/>
  <c r="M115" i="12" s="1"/>
  <c r="R115" i="12" s="1"/>
  <c r="G115" i="12"/>
  <c r="D115" i="12"/>
  <c r="C115" i="12"/>
  <c r="B115" i="12"/>
  <c r="M114" i="12"/>
  <c r="R114" i="12" s="1"/>
  <c r="I114" i="12"/>
  <c r="N114" i="12" s="1"/>
  <c r="H114" i="12"/>
  <c r="G114" i="12"/>
  <c r="L114" i="12" s="1"/>
  <c r="Q114" i="12" s="1"/>
  <c r="D114" i="12"/>
  <c r="C114" i="12"/>
  <c r="B114" i="12"/>
  <c r="N113" i="12"/>
  <c r="H113" i="12"/>
  <c r="M113" i="12" s="1"/>
  <c r="R113" i="12" s="1"/>
  <c r="G113" i="12"/>
  <c r="L113" i="12" s="1"/>
  <c r="Q113" i="12" s="1"/>
  <c r="D113" i="12"/>
  <c r="I113" i="12" s="1"/>
  <c r="C113" i="12"/>
  <c r="B113" i="12"/>
  <c r="L112" i="12"/>
  <c r="Q112" i="12" s="1"/>
  <c r="H112" i="12"/>
  <c r="M112" i="12" s="1"/>
  <c r="R112" i="12" s="1"/>
  <c r="G112" i="12"/>
  <c r="D112" i="12"/>
  <c r="I112" i="12" s="1"/>
  <c r="N112" i="12" s="1"/>
  <c r="C112" i="12"/>
  <c r="B112" i="12"/>
  <c r="Q111" i="12"/>
  <c r="N111" i="12"/>
  <c r="L111" i="12"/>
  <c r="I111" i="12"/>
  <c r="H111" i="12"/>
  <c r="M111" i="12" s="1"/>
  <c r="R111" i="12" s="1"/>
  <c r="G111" i="12"/>
  <c r="D111" i="12"/>
  <c r="C111" i="12"/>
  <c r="B111" i="12"/>
  <c r="M110" i="12"/>
  <c r="R110" i="12" s="1"/>
  <c r="I110" i="12"/>
  <c r="N110" i="12" s="1"/>
  <c r="H110" i="12"/>
  <c r="G110" i="12"/>
  <c r="L110" i="12" s="1"/>
  <c r="Q110" i="12" s="1"/>
  <c r="D110" i="12"/>
  <c r="C110" i="12"/>
  <c r="B110" i="12"/>
  <c r="R109" i="12"/>
  <c r="H109" i="12"/>
  <c r="M109" i="12" s="1"/>
  <c r="G109" i="12"/>
  <c r="L109" i="12" s="1"/>
  <c r="Q109" i="12" s="1"/>
  <c r="D109" i="12"/>
  <c r="I109" i="12" s="1"/>
  <c r="N109" i="12" s="1"/>
  <c r="C109" i="12"/>
  <c r="B109" i="12"/>
  <c r="M108" i="12"/>
  <c r="R108" i="12" s="1"/>
  <c r="H108" i="12"/>
  <c r="G108" i="12"/>
  <c r="L108" i="12" s="1"/>
  <c r="Q108" i="12" s="1"/>
  <c r="D108" i="12"/>
  <c r="I108" i="12" s="1"/>
  <c r="N108" i="12" s="1"/>
  <c r="C108" i="12"/>
  <c r="B108" i="12"/>
  <c r="L107" i="12"/>
  <c r="Q107" i="12" s="1"/>
  <c r="H107" i="12"/>
  <c r="M107" i="12" s="1"/>
  <c r="R107" i="12" s="1"/>
  <c r="G107" i="12"/>
  <c r="F107" i="12"/>
  <c r="K107" i="12" s="1"/>
  <c r="P107" i="12" s="1"/>
  <c r="D107" i="12"/>
  <c r="I107" i="12" s="1"/>
  <c r="N107" i="12" s="1"/>
  <c r="C107" i="12"/>
  <c r="B107" i="12"/>
  <c r="N106" i="12"/>
  <c r="M106" i="12"/>
  <c r="R106" i="12" s="1"/>
  <c r="I106" i="12"/>
  <c r="H106" i="12"/>
  <c r="G106" i="12"/>
  <c r="L106" i="12" s="1"/>
  <c r="Q106" i="12" s="1"/>
  <c r="D106" i="12"/>
  <c r="C106" i="12"/>
  <c r="B106" i="12"/>
  <c r="R105" i="12"/>
  <c r="H105" i="12"/>
  <c r="M105" i="12" s="1"/>
  <c r="G105" i="12"/>
  <c r="L105" i="12" s="1"/>
  <c r="Q105" i="12" s="1"/>
  <c r="D105" i="12"/>
  <c r="I105" i="12" s="1"/>
  <c r="N105" i="12" s="1"/>
  <c r="C105" i="12"/>
  <c r="B105" i="12"/>
  <c r="M104" i="12"/>
  <c r="R104" i="12" s="1"/>
  <c r="H104" i="12"/>
  <c r="G104" i="12"/>
  <c r="L104" i="12" s="1"/>
  <c r="Q104" i="12" s="1"/>
  <c r="D104" i="12"/>
  <c r="I104" i="12" s="1"/>
  <c r="N104" i="12" s="1"/>
  <c r="C104" i="12"/>
  <c r="B104" i="12"/>
  <c r="L103" i="12"/>
  <c r="Q103" i="12" s="1"/>
  <c r="H103" i="12"/>
  <c r="M103" i="12" s="1"/>
  <c r="R103" i="12" s="1"/>
  <c r="G103" i="12"/>
  <c r="D103" i="12"/>
  <c r="I103" i="12" s="1"/>
  <c r="N103" i="12" s="1"/>
  <c r="C103" i="12"/>
  <c r="B103" i="12"/>
  <c r="M102" i="12"/>
  <c r="R102" i="12" s="1"/>
  <c r="I102" i="12"/>
  <c r="N102" i="12" s="1"/>
  <c r="H102" i="12"/>
  <c r="G102" i="12"/>
  <c r="L102" i="12" s="1"/>
  <c r="Q102" i="12" s="1"/>
  <c r="D102" i="12"/>
  <c r="C102" i="12"/>
  <c r="B102" i="12"/>
  <c r="R101" i="12"/>
  <c r="L101" i="12"/>
  <c r="Q101" i="12" s="1"/>
  <c r="H101" i="12"/>
  <c r="M101" i="12" s="1"/>
  <c r="G101" i="12"/>
  <c r="D101" i="12"/>
  <c r="I101" i="12" s="1"/>
  <c r="N101" i="12" s="1"/>
  <c r="C101" i="12"/>
  <c r="B101" i="12"/>
  <c r="H100" i="12"/>
  <c r="M100" i="12" s="1"/>
  <c r="R100" i="12" s="1"/>
  <c r="G100" i="12"/>
  <c r="L100" i="12" s="1"/>
  <c r="Q100" i="12" s="1"/>
  <c r="D100" i="12"/>
  <c r="I100" i="12" s="1"/>
  <c r="N100" i="12" s="1"/>
  <c r="C100" i="12"/>
  <c r="B100" i="12"/>
  <c r="L99" i="12"/>
  <c r="Q99" i="12" s="1"/>
  <c r="H99" i="12"/>
  <c r="M99" i="12" s="1"/>
  <c r="R99" i="12" s="1"/>
  <c r="G99" i="12"/>
  <c r="D99" i="12"/>
  <c r="I99" i="12" s="1"/>
  <c r="N99" i="12" s="1"/>
  <c r="C99" i="12"/>
  <c r="B99" i="12"/>
  <c r="M98" i="12"/>
  <c r="R98" i="12" s="1"/>
  <c r="I98" i="12"/>
  <c r="N98" i="12" s="1"/>
  <c r="H98" i="12"/>
  <c r="G98" i="12"/>
  <c r="L98" i="12" s="1"/>
  <c r="Q98" i="12" s="1"/>
  <c r="D98" i="12"/>
  <c r="C98" i="12"/>
  <c r="B98" i="12"/>
  <c r="R97" i="12"/>
  <c r="L97" i="12"/>
  <c r="Q97" i="12" s="1"/>
  <c r="H97" i="12"/>
  <c r="M97" i="12" s="1"/>
  <c r="G97" i="12"/>
  <c r="D97" i="12"/>
  <c r="I97" i="12" s="1"/>
  <c r="N97" i="12" s="1"/>
  <c r="C97" i="12"/>
  <c r="B97" i="12"/>
  <c r="M96" i="12"/>
  <c r="R96" i="12" s="1"/>
  <c r="H96" i="12"/>
  <c r="G96" i="12"/>
  <c r="L96" i="12" s="1"/>
  <c r="Q96" i="12" s="1"/>
  <c r="D96" i="12"/>
  <c r="I96" i="12" s="1"/>
  <c r="N96" i="12" s="1"/>
  <c r="C96" i="12"/>
  <c r="B96" i="12"/>
  <c r="L95" i="12"/>
  <c r="Q95" i="12" s="1"/>
  <c r="H95" i="12"/>
  <c r="M95" i="12" s="1"/>
  <c r="R95" i="12" s="1"/>
  <c r="G95" i="12"/>
  <c r="D95" i="12"/>
  <c r="I95" i="12" s="1"/>
  <c r="N95" i="12" s="1"/>
  <c r="C95" i="12"/>
  <c r="B95" i="12"/>
  <c r="N94" i="12"/>
  <c r="M94" i="12"/>
  <c r="R94" i="12" s="1"/>
  <c r="I94" i="12"/>
  <c r="H94" i="12"/>
  <c r="G94" i="12"/>
  <c r="L94" i="12" s="1"/>
  <c r="Q94" i="12" s="1"/>
  <c r="D94" i="12"/>
  <c r="C94" i="12"/>
  <c r="B94" i="12"/>
  <c r="R93" i="12"/>
  <c r="H93" i="12"/>
  <c r="M93" i="12" s="1"/>
  <c r="G93" i="12"/>
  <c r="L93" i="12" s="1"/>
  <c r="Q93" i="12" s="1"/>
  <c r="D93" i="12"/>
  <c r="I93" i="12" s="1"/>
  <c r="N93" i="12" s="1"/>
  <c r="C93" i="12"/>
  <c r="B93" i="12"/>
  <c r="M92" i="12"/>
  <c r="R92" i="12" s="1"/>
  <c r="H92" i="12"/>
  <c r="G92" i="12"/>
  <c r="L92" i="12" s="1"/>
  <c r="Q92" i="12" s="1"/>
  <c r="D92" i="12"/>
  <c r="I92" i="12" s="1"/>
  <c r="N92" i="12" s="1"/>
  <c r="C92" i="12"/>
  <c r="B92" i="12"/>
  <c r="L91" i="12"/>
  <c r="Q91" i="12" s="1"/>
  <c r="H91" i="12"/>
  <c r="M91" i="12" s="1"/>
  <c r="R91" i="12" s="1"/>
  <c r="G91" i="12"/>
  <c r="F91" i="12"/>
  <c r="K91" i="12" s="1"/>
  <c r="P91" i="12" s="1"/>
  <c r="D91" i="12"/>
  <c r="I91" i="12" s="1"/>
  <c r="N91" i="12" s="1"/>
  <c r="C91" i="12"/>
  <c r="B91" i="12"/>
  <c r="N90" i="12"/>
  <c r="M90" i="12"/>
  <c r="R90" i="12" s="1"/>
  <c r="I90" i="12"/>
  <c r="H90" i="12"/>
  <c r="G90" i="12"/>
  <c r="L90" i="12" s="1"/>
  <c r="Q90" i="12" s="1"/>
  <c r="D90" i="12"/>
  <c r="C90" i="12"/>
  <c r="B90" i="12"/>
  <c r="R89" i="12"/>
  <c r="H89" i="12"/>
  <c r="M89" i="12" s="1"/>
  <c r="G89" i="12"/>
  <c r="L89" i="12" s="1"/>
  <c r="Q89" i="12" s="1"/>
  <c r="D89" i="12"/>
  <c r="I89" i="12" s="1"/>
  <c r="N89" i="12" s="1"/>
  <c r="C89" i="12"/>
  <c r="B89" i="12"/>
  <c r="M88" i="12"/>
  <c r="R88" i="12" s="1"/>
  <c r="H88" i="12"/>
  <c r="G88" i="12"/>
  <c r="L88" i="12" s="1"/>
  <c r="Q88" i="12" s="1"/>
  <c r="D88" i="12"/>
  <c r="I88" i="12" s="1"/>
  <c r="N88" i="12" s="1"/>
  <c r="C88" i="12"/>
  <c r="B88" i="12"/>
  <c r="L87" i="12"/>
  <c r="Q87" i="12" s="1"/>
  <c r="H87" i="12"/>
  <c r="M87" i="12" s="1"/>
  <c r="R87" i="12" s="1"/>
  <c r="G87" i="12"/>
  <c r="D87" i="12"/>
  <c r="I87" i="12" s="1"/>
  <c r="N87" i="12" s="1"/>
  <c r="C87" i="12"/>
  <c r="B87" i="12"/>
  <c r="M86" i="12"/>
  <c r="R86" i="12" s="1"/>
  <c r="I86" i="12"/>
  <c r="N86" i="12" s="1"/>
  <c r="H86" i="12"/>
  <c r="G86" i="12"/>
  <c r="L86" i="12" s="1"/>
  <c r="Q86" i="12" s="1"/>
  <c r="E86" i="12"/>
  <c r="J86" i="12" s="1"/>
  <c r="O86" i="12" s="1"/>
  <c r="D86" i="12"/>
  <c r="C86" i="12"/>
  <c r="B86" i="12"/>
  <c r="R85" i="12"/>
  <c r="L85" i="12"/>
  <c r="Q85" i="12" s="1"/>
  <c r="H85" i="12"/>
  <c r="M85" i="12" s="1"/>
  <c r="G85" i="12"/>
  <c r="D85" i="12"/>
  <c r="I85" i="12" s="1"/>
  <c r="N85" i="12" s="1"/>
  <c r="C85" i="12"/>
  <c r="B85" i="12"/>
  <c r="H84" i="12"/>
  <c r="M84" i="12" s="1"/>
  <c r="R84" i="12" s="1"/>
  <c r="G84" i="12"/>
  <c r="L84" i="12" s="1"/>
  <c r="Q84" i="12" s="1"/>
  <c r="D84" i="12"/>
  <c r="I84" i="12" s="1"/>
  <c r="N84" i="12" s="1"/>
  <c r="C84" i="12"/>
  <c r="B84" i="12"/>
  <c r="M83" i="12"/>
  <c r="R83" i="12" s="1"/>
  <c r="I83" i="12"/>
  <c r="N83" i="12" s="1"/>
  <c r="H83" i="12"/>
  <c r="G83" i="12"/>
  <c r="L83" i="12" s="1"/>
  <c r="Q83" i="12" s="1"/>
  <c r="D83" i="12"/>
  <c r="C83" i="12"/>
  <c r="B83" i="12"/>
  <c r="L82" i="12"/>
  <c r="Q82" i="12" s="1"/>
  <c r="H82" i="12"/>
  <c r="M82" i="12" s="1"/>
  <c r="R82" i="12" s="1"/>
  <c r="G82" i="12"/>
  <c r="D82" i="12"/>
  <c r="I82" i="12" s="1"/>
  <c r="N82" i="12" s="1"/>
  <c r="C82" i="12"/>
  <c r="B82" i="12"/>
  <c r="M81" i="12"/>
  <c r="R81" i="12" s="1"/>
  <c r="I81" i="12"/>
  <c r="N81" i="12" s="1"/>
  <c r="H81" i="12"/>
  <c r="G81" i="12"/>
  <c r="L81" i="12" s="1"/>
  <c r="Q81" i="12" s="1"/>
  <c r="D81" i="12"/>
  <c r="C81" i="12"/>
  <c r="B81" i="12"/>
  <c r="L80" i="12"/>
  <c r="Q80" i="12" s="1"/>
  <c r="H80" i="12"/>
  <c r="M80" i="12" s="1"/>
  <c r="R80" i="12" s="1"/>
  <c r="G80" i="12"/>
  <c r="F80" i="12"/>
  <c r="K80" i="12" s="1"/>
  <c r="P80" i="12" s="1"/>
  <c r="D80" i="12"/>
  <c r="I80" i="12" s="1"/>
  <c r="N80" i="12" s="1"/>
  <c r="C80" i="12"/>
  <c r="B80" i="12"/>
  <c r="M79" i="12"/>
  <c r="R79" i="12" s="1"/>
  <c r="I79" i="12"/>
  <c r="N79" i="12" s="1"/>
  <c r="H79" i="12"/>
  <c r="G79" i="12"/>
  <c r="L79" i="12" s="1"/>
  <c r="Q79" i="12" s="1"/>
  <c r="D79" i="12"/>
  <c r="C79" i="12"/>
  <c r="B79" i="12"/>
  <c r="L78" i="12"/>
  <c r="Q78" i="12" s="1"/>
  <c r="H78" i="12"/>
  <c r="M78" i="12" s="1"/>
  <c r="R78" i="12" s="1"/>
  <c r="G78" i="12"/>
  <c r="D78" i="12"/>
  <c r="I78" i="12" s="1"/>
  <c r="N78" i="12" s="1"/>
  <c r="C78" i="12"/>
  <c r="B78" i="12"/>
  <c r="M77" i="12"/>
  <c r="R77" i="12" s="1"/>
  <c r="I77" i="12"/>
  <c r="N77" i="12" s="1"/>
  <c r="H77" i="12"/>
  <c r="G77" i="12"/>
  <c r="L77" i="12" s="1"/>
  <c r="Q77" i="12" s="1"/>
  <c r="D77" i="12"/>
  <c r="C77" i="12"/>
  <c r="B77" i="12"/>
  <c r="L76" i="12"/>
  <c r="Q76" i="12" s="1"/>
  <c r="J76" i="12"/>
  <c r="O76" i="12" s="1"/>
  <c r="H76" i="12"/>
  <c r="M76" i="12" s="1"/>
  <c r="R76" i="12" s="1"/>
  <c r="G76" i="12"/>
  <c r="D76" i="12"/>
  <c r="I76" i="12" s="1"/>
  <c r="N76" i="12" s="1"/>
  <c r="C76" i="12"/>
  <c r="B76" i="12"/>
  <c r="M75" i="12"/>
  <c r="R75" i="12" s="1"/>
  <c r="I75" i="12"/>
  <c r="N75" i="12" s="1"/>
  <c r="H75" i="12"/>
  <c r="G75" i="12"/>
  <c r="L75" i="12" s="1"/>
  <c r="Q75" i="12" s="1"/>
  <c r="D75" i="12"/>
  <c r="C75" i="12"/>
  <c r="B75" i="12"/>
  <c r="P74" i="12"/>
  <c r="L74" i="12"/>
  <c r="Q74" i="12" s="1"/>
  <c r="H74" i="12"/>
  <c r="M74" i="12" s="1"/>
  <c r="R74" i="12" s="1"/>
  <c r="G74" i="12"/>
  <c r="D74" i="12"/>
  <c r="I74" i="12" s="1"/>
  <c r="N74" i="12" s="1"/>
  <c r="C74" i="12"/>
  <c r="B74" i="12"/>
  <c r="M73" i="12"/>
  <c r="R73" i="12" s="1"/>
  <c r="I73" i="12"/>
  <c r="N73" i="12" s="1"/>
  <c r="H73" i="12"/>
  <c r="G73" i="12"/>
  <c r="L73" i="12" s="1"/>
  <c r="Q73" i="12" s="1"/>
  <c r="D73" i="12"/>
  <c r="C73" i="12"/>
  <c r="B73" i="12"/>
  <c r="N72" i="12"/>
  <c r="L72" i="12"/>
  <c r="Q72" i="12" s="1"/>
  <c r="H72" i="12"/>
  <c r="M72" i="12" s="1"/>
  <c r="R72" i="12" s="1"/>
  <c r="G72" i="12"/>
  <c r="D72" i="12"/>
  <c r="I72" i="12" s="1"/>
  <c r="C72" i="12"/>
  <c r="B72" i="12"/>
  <c r="M71" i="12"/>
  <c r="R71" i="12" s="1"/>
  <c r="K71" i="12"/>
  <c r="P71" i="12" s="1"/>
  <c r="I71" i="12"/>
  <c r="N71" i="12" s="1"/>
  <c r="H71" i="12"/>
  <c r="G71" i="12"/>
  <c r="L71" i="12" s="1"/>
  <c r="Q71" i="12" s="1"/>
  <c r="D71" i="12"/>
  <c r="C71" i="12"/>
  <c r="B71" i="12"/>
  <c r="L70" i="12"/>
  <c r="Q70" i="12" s="1"/>
  <c r="H70" i="12"/>
  <c r="M70" i="12" s="1"/>
  <c r="R70" i="12" s="1"/>
  <c r="G70" i="12"/>
  <c r="D70" i="12"/>
  <c r="I70" i="12" s="1"/>
  <c r="N70" i="12" s="1"/>
  <c r="C70" i="12"/>
  <c r="B70" i="12"/>
  <c r="M69" i="12"/>
  <c r="R69" i="12" s="1"/>
  <c r="I69" i="12"/>
  <c r="N69" i="12" s="1"/>
  <c r="H69" i="12"/>
  <c r="G69" i="12"/>
  <c r="L69" i="12" s="1"/>
  <c r="Q69" i="12" s="1"/>
  <c r="D69" i="12"/>
  <c r="C69" i="12"/>
  <c r="B69" i="12"/>
  <c r="N68" i="12"/>
  <c r="L68" i="12"/>
  <c r="Q68" i="12" s="1"/>
  <c r="H68" i="12"/>
  <c r="M68" i="12" s="1"/>
  <c r="R68" i="12" s="1"/>
  <c r="G68" i="12"/>
  <c r="D68" i="12"/>
  <c r="I68" i="12" s="1"/>
  <c r="C68" i="12"/>
  <c r="B68" i="12"/>
  <c r="Q67" i="12"/>
  <c r="M67" i="12"/>
  <c r="R67" i="12" s="1"/>
  <c r="K67" i="12"/>
  <c r="P67" i="12" s="1"/>
  <c r="I67" i="12"/>
  <c r="N67" i="12" s="1"/>
  <c r="H67" i="12"/>
  <c r="G67" i="12"/>
  <c r="L67" i="12" s="1"/>
  <c r="D67" i="12"/>
  <c r="C67" i="12"/>
  <c r="B67" i="12"/>
  <c r="R66" i="12"/>
  <c r="L66" i="12"/>
  <c r="Q66" i="12" s="1"/>
  <c r="J66" i="12"/>
  <c r="O66" i="12" s="1"/>
  <c r="H66" i="12"/>
  <c r="M66" i="12" s="1"/>
  <c r="G66" i="12"/>
  <c r="D66" i="12"/>
  <c r="I66" i="12" s="1"/>
  <c r="N66" i="12" s="1"/>
  <c r="C66" i="12"/>
  <c r="B66" i="12"/>
  <c r="M65" i="12"/>
  <c r="R65" i="12" s="1"/>
  <c r="I65" i="12"/>
  <c r="N65" i="12" s="1"/>
  <c r="H65" i="12"/>
  <c r="G65" i="12"/>
  <c r="L65" i="12" s="1"/>
  <c r="Q65" i="12" s="1"/>
  <c r="D65" i="12"/>
  <c r="C65" i="12"/>
  <c r="B65" i="12"/>
  <c r="R64" i="12"/>
  <c r="N64" i="12"/>
  <c r="L64" i="12"/>
  <c r="Q64" i="12" s="1"/>
  <c r="H64" i="12"/>
  <c r="M64" i="12" s="1"/>
  <c r="G64" i="12"/>
  <c r="D64" i="12"/>
  <c r="I64" i="12" s="1"/>
  <c r="C64" i="12"/>
  <c r="B64" i="12"/>
  <c r="Q63" i="12"/>
  <c r="M63" i="12"/>
  <c r="R63" i="12" s="1"/>
  <c r="K63" i="12"/>
  <c r="P63" i="12" s="1"/>
  <c r="I63" i="12"/>
  <c r="N63" i="12" s="1"/>
  <c r="H63" i="12"/>
  <c r="G63" i="12"/>
  <c r="L63" i="12" s="1"/>
  <c r="D63" i="12"/>
  <c r="C63" i="12"/>
  <c r="B63" i="12"/>
  <c r="R62" i="12"/>
  <c r="L62" i="12"/>
  <c r="Q62" i="12" s="1"/>
  <c r="J62" i="12"/>
  <c r="O62" i="12" s="1"/>
  <c r="H62" i="12"/>
  <c r="M62" i="12" s="1"/>
  <c r="G62" i="12"/>
  <c r="D62" i="12"/>
  <c r="I62" i="12" s="1"/>
  <c r="N62" i="12" s="1"/>
  <c r="C62" i="12"/>
  <c r="B62" i="12"/>
  <c r="M61" i="12"/>
  <c r="R61" i="12" s="1"/>
  <c r="I61" i="12"/>
  <c r="N61" i="12" s="1"/>
  <c r="H61" i="12"/>
  <c r="G61" i="12"/>
  <c r="L61" i="12" s="1"/>
  <c r="Q61" i="12" s="1"/>
  <c r="D61" i="12"/>
  <c r="C61" i="12"/>
  <c r="B61" i="12"/>
  <c r="N60" i="12"/>
  <c r="L60" i="12"/>
  <c r="Q60" i="12" s="1"/>
  <c r="H60" i="12"/>
  <c r="M60" i="12" s="1"/>
  <c r="R60" i="12" s="1"/>
  <c r="G60" i="12"/>
  <c r="D60" i="12"/>
  <c r="I60" i="12" s="1"/>
  <c r="C60" i="12"/>
  <c r="B60" i="12"/>
  <c r="Q59" i="12"/>
  <c r="M59" i="12"/>
  <c r="R59" i="12" s="1"/>
  <c r="K59" i="12"/>
  <c r="P59" i="12" s="1"/>
  <c r="I59" i="12"/>
  <c r="N59" i="12" s="1"/>
  <c r="H59" i="12"/>
  <c r="G59" i="12"/>
  <c r="L59" i="12" s="1"/>
  <c r="D59" i="12"/>
  <c r="C59" i="12"/>
  <c r="B59" i="12"/>
  <c r="R58" i="12"/>
  <c r="L58" i="12"/>
  <c r="Q58" i="12" s="1"/>
  <c r="J58" i="12"/>
  <c r="O58" i="12" s="1"/>
  <c r="H58" i="12"/>
  <c r="M58" i="12" s="1"/>
  <c r="G58" i="12"/>
  <c r="D58" i="12"/>
  <c r="I58" i="12" s="1"/>
  <c r="N58" i="12" s="1"/>
  <c r="C58" i="12"/>
  <c r="B58" i="12"/>
  <c r="M57" i="12"/>
  <c r="R57" i="12" s="1"/>
  <c r="I57" i="12"/>
  <c r="N57" i="12" s="1"/>
  <c r="H57" i="12"/>
  <c r="G57" i="12"/>
  <c r="L57" i="12" s="1"/>
  <c r="Q57" i="12" s="1"/>
  <c r="D57" i="12"/>
  <c r="C57" i="12"/>
  <c r="B57" i="12"/>
  <c r="N56" i="12"/>
  <c r="L56" i="12"/>
  <c r="Q56" i="12" s="1"/>
  <c r="H56" i="12"/>
  <c r="M56" i="12" s="1"/>
  <c r="R56" i="12" s="1"/>
  <c r="G56" i="12"/>
  <c r="D56" i="12"/>
  <c r="I56" i="12" s="1"/>
  <c r="C56" i="12"/>
  <c r="B56" i="12"/>
  <c r="Q55" i="12"/>
  <c r="M55" i="12"/>
  <c r="R55" i="12" s="1"/>
  <c r="K55" i="12"/>
  <c r="P55" i="12" s="1"/>
  <c r="I55" i="12"/>
  <c r="N55" i="12" s="1"/>
  <c r="H55" i="12"/>
  <c r="G55" i="12"/>
  <c r="L55" i="12" s="1"/>
  <c r="D55" i="12"/>
  <c r="C55" i="12"/>
  <c r="B55" i="12"/>
  <c r="R54" i="12"/>
  <c r="L54" i="12"/>
  <c r="Q54" i="12" s="1"/>
  <c r="J54" i="12"/>
  <c r="O54" i="12" s="1"/>
  <c r="H54" i="12"/>
  <c r="M54" i="12" s="1"/>
  <c r="G54" i="12"/>
  <c r="D54" i="12"/>
  <c r="I54" i="12" s="1"/>
  <c r="N54" i="12" s="1"/>
  <c r="C54" i="12"/>
  <c r="B54" i="12"/>
  <c r="M53" i="12"/>
  <c r="R53" i="12" s="1"/>
  <c r="I53" i="12"/>
  <c r="N53" i="12" s="1"/>
  <c r="H53" i="12"/>
  <c r="G53" i="12"/>
  <c r="L53" i="12" s="1"/>
  <c r="Q53" i="12" s="1"/>
  <c r="D53" i="12"/>
  <c r="C53" i="12"/>
  <c r="B53" i="12"/>
  <c r="N52" i="12"/>
  <c r="L52" i="12"/>
  <c r="Q52" i="12" s="1"/>
  <c r="H52" i="12"/>
  <c r="M52" i="12" s="1"/>
  <c r="R52" i="12" s="1"/>
  <c r="G52" i="12"/>
  <c r="D52" i="12"/>
  <c r="I52" i="12" s="1"/>
  <c r="C52" i="12"/>
  <c r="B52" i="12"/>
  <c r="Q51" i="12"/>
  <c r="M51" i="12"/>
  <c r="R51" i="12" s="1"/>
  <c r="K51" i="12"/>
  <c r="P51" i="12" s="1"/>
  <c r="I51" i="12"/>
  <c r="N51" i="12" s="1"/>
  <c r="H51" i="12"/>
  <c r="G51" i="12"/>
  <c r="L51" i="12" s="1"/>
  <c r="D51" i="12"/>
  <c r="C51" i="12"/>
  <c r="B51" i="12"/>
  <c r="R50" i="12"/>
  <c r="L50" i="12"/>
  <c r="Q50" i="12" s="1"/>
  <c r="J50" i="12"/>
  <c r="O50" i="12" s="1"/>
  <c r="H50" i="12"/>
  <c r="M50" i="12" s="1"/>
  <c r="G50" i="12"/>
  <c r="D50" i="12"/>
  <c r="I50" i="12" s="1"/>
  <c r="N50" i="12" s="1"/>
  <c r="C50" i="12"/>
  <c r="B50" i="12"/>
  <c r="M49" i="12"/>
  <c r="R49" i="12" s="1"/>
  <c r="I49" i="12"/>
  <c r="N49" i="12" s="1"/>
  <c r="H49" i="12"/>
  <c r="G49" i="12"/>
  <c r="L49" i="12" s="1"/>
  <c r="Q49" i="12" s="1"/>
  <c r="D49" i="12"/>
  <c r="C49" i="12"/>
  <c r="B49" i="12"/>
  <c r="N48" i="12"/>
  <c r="L48" i="12"/>
  <c r="Q48" i="12" s="1"/>
  <c r="H48" i="12"/>
  <c r="M48" i="12" s="1"/>
  <c r="R48" i="12" s="1"/>
  <c r="G48" i="12"/>
  <c r="D48" i="12"/>
  <c r="I48" i="12" s="1"/>
  <c r="C48" i="12"/>
  <c r="B48" i="12"/>
  <c r="Q47" i="12"/>
  <c r="M47" i="12"/>
  <c r="R47" i="12" s="1"/>
  <c r="K47" i="12"/>
  <c r="P47" i="12" s="1"/>
  <c r="I47" i="12"/>
  <c r="N47" i="12" s="1"/>
  <c r="H47" i="12"/>
  <c r="G47" i="12"/>
  <c r="L47" i="12" s="1"/>
  <c r="D47" i="12"/>
  <c r="C47" i="12"/>
  <c r="B47" i="12"/>
  <c r="R46" i="12"/>
  <c r="L46" i="12"/>
  <c r="Q46" i="12" s="1"/>
  <c r="J46" i="12"/>
  <c r="O46" i="12" s="1"/>
  <c r="H46" i="12"/>
  <c r="M46" i="12" s="1"/>
  <c r="G46" i="12"/>
  <c r="D46" i="12"/>
  <c r="I46" i="12" s="1"/>
  <c r="N46" i="12" s="1"/>
  <c r="C46" i="12"/>
  <c r="B46" i="12"/>
  <c r="Q45" i="12"/>
  <c r="M45" i="12"/>
  <c r="R45" i="12" s="1"/>
  <c r="I45" i="12"/>
  <c r="N45" i="12" s="1"/>
  <c r="H45" i="12"/>
  <c r="G45" i="12"/>
  <c r="L45" i="12" s="1"/>
  <c r="D45" i="12"/>
  <c r="C45" i="12"/>
  <c r="B45" i="12"/>
  <c r="L44" i="12"/>
  <c r="Q44" i="12" s="1"/>
  <c r="H44" i="12"/>
  <c r="M44" i="12" s="1"/>
  <c r="R44" i="12" s="1"/>
  <c r="G44" i="12"/>
  <c r="D44" i="12"/>
  <c r="I44" i="12" s="1"/>
  <c r="N44" i="12" s="1"/>
  <c r="C44" i="12"/>
  <c r="B44" i="12"/>
  <c r="Q43" i="12"/>
  <c r="M43" i="12"/>
  <c r="R43" i="12" s="1"/>
  <c r="L43" i="12"/>
  <c r="I43" i="12"/>
  <c r="N43" i="12" s="1"/>
  <c r="H43" i="12"/>
  <c r="G43" i="12"/>
  <c r="D43" i="12"/>
  <c r="C43" i="12"/>
  <c r="B43" i="12"/>
  <c r="R42" i="12"/>
  <c r="N42" i="12"/>
  <c r="M42" i="12"/>
  <c r="I42" i="12"/>
  <c r="H42" i="12"/>
  <c r="G42" i="12"/>
  <c r="L42" i="12" s="1"/>
  <c r="Q42" i="12" s="1"/>
  <c r="F42" i="12"/>
  <c r="K42" i="12" s="1"/>
  <c r="P42" i="12" s="1"/>
  <c r="D42" i="12"/>
  <c r="C42" i="12"/>
  <c r="B42" i="12"/>
  <c r="H41" i="12"/>
  <c r="M41" i="12" s="1"/>
  <c r="R41" i="12" s="1"/>
  <c r="G41" i="12"/>
  <c r="L41" i="12" s="1"/>
  <c r="Q41" i="12" s="1"/>
  <c r="D41" i="12"/>
  <c r="I41" i="12" s="1"/>
  <c r="N41" i="12" s="1"/>
  <c r="C41" i="12"/>
  <c r="B41" i="12"/>
  <c r="L40" i="12"/>
  <c r="Q40" i="12" s="1"/>
  <c r="H40" i="12"/>
  <c r="M40" i="12" s="1"/>
  <c r="R40" i="12" s="1"/>
  <c r="G40" i="12"/>
  <c r="D40" i="12"/>
  <c r="I40" i="12" s="1"/>
  <c r="N40" i="12" s="1"/>
  <c r="C40" i="12"/>
  <c r="B40" i="12"/>
  <c r="Q39" i="12"/>
  <c r="M39" i="12"/>
  <c r="R39" i="12" s="1"/>
  <c r="L39" i="12"/>
  <c r="I39" i="12"/>
  <c r="N39" i="12" s="1"/>
  <c r="H39" i="12"/>
  <c r="G39" i="12"/>
  <c r="D39" i="12"/>
  <c r="C39" i="12"/>
  <c r="B39" i="12"/>
  <c r="R38" i="12"/>
  <c r="N38" i="12"/>
  <c r="M38" i="12"/>
  <c r="I38" i="12"/>
  <c r="H38" i="12"/>
  <c r="G38" i="12"/>
  <c r="L38" i="12" s="1"/>
  <c r="Q38" i="12" s="1"/>
  <c r="F38" i="12"/>
  <c r="K38" i="12" s="1"/>
  <c r="P38" i="12" s="1"/>
  <c r="D38" i="12"/>
  <c r="C38" i="12"/>
  <c r="B38" i="12"/>
  <c r="H37" i="12"/>
  <c r="M37" i="12" s="1"/>
  <c r="R37" i="12" s="1"/>
  <c r="G37" i="12"/>
  <c r="L37" i="12" s="1"/>
  <c r="Q37" i="12" s="1"/>
  <c r="D37" i="12"/>
  <c r="I37" i="12" s="1"/>
  <c r="N37" i="12" s="1"/>
  <c r="C37" i="12"/>
  <c r="B37" i="12"/>
  <c r="L36" i="12"/>
  <c r="Q36" i="12" s="1"/>
  <c r="H36" i="12"/>
  <c r="M36" i="12" s="1"/>
  <c r="R36" i="12" s="1"/>
  <c r="G36" i="12"/>
  <c r="D36" i="12"/>
  <c r="I36" i="12" s="1"/>
  <c r="N36" i="12" s="1"/>
  <c r="C36" i="12"/>
  <c r="B36" i="12"/>
  <c r="Q35" i="12"/>
  <c r="M35" i="12"/>
  <c r="R35" i="12" s="1"/>
  <c r="L35" i="12"/>
  <c r="I35" i="12"/>
  <c r="N35" i="12" s="1"/>
  <c r="H35" i="12"/>
  <c r="G35" i="12"/>
  <c r="D35" i="12"/>
  <c r="C35" i="12"/>
  <c r="B35" i="12"/>
  <c r="R34" i="12"/>
  <c r="N34" i="12"/>
  <c r="M34" i="12"/>
  <c r="I34" i="12"/>
  <c r="H34" i="12"/>
  <c r="G34" i="12"/>
  <c r="L34" i="12" s="1"/>
  <c r="Q34" i="12" s="1"/>
  <c r="F34" i="12"/>
  <c r="K34" i="12" s="1"/>
  <c r="P34" i="12" s="1"/>
  <c r="D34" i="12"/>
  <c r="C34" i="12"/>
  <c r="B34" i="12"/>
  <c r="H33" i="12"/>
  <c r="M33" i="12" s="1"/>
  <c r="R33" i="12" s="1"/>
  <c r="G33" i="12"/>
  <c r="L33" i="12" s="1"/>
  <c r="Q33" i="12" s="1"/>
  <c r="D33" i="12"/>
  <c r="I33" i="12" s="1"/>
  <c r="N33" i="12" s="1"/>
  <c r="C33" i="12"/>
  <c r="B33" i="12"/>
  <c r="L32" i="12"/>
  <c r="Q32" i="12" s="1"/>
  <c r="H32" i="12"/>
  <c r="M32" i="12" s="1"/>
  <c r="R32" i="12" s="1"/>
  <c r="G32" i="12"/>
  <c r="D32" i="12"/>
  <c r="I32" i="12" s="1"/>
  <c r="N32" i="12" s="1"/>
  <c r="C32" i="12"/>
  <c r="B32" i="12"/>
  <c r="Q31" i="12"/>
  <c r="M31" i="12"/>
  <c r="R31" i="12" s="1"/>
  <c r="L31" i="12"/>
  <c r="I31" i="12"/>
  <c r="N31" i="12" s="1"/>
  <c r="H31" i="12"/>
  <c r="G31" i="12"/>
  <c r="D31" i="12"/>
  <c r="C31" i="12"/>
  <c r="B31" i="12"/>
  <c r="R30" i="12"/>
  <c r="N30" i="12"/>
  <c r="M30" i="12"/>
  <c r="I30" i="12"/>
  <c r="H30" i="12"/>
  <c r="G30" i="12"/>
  <c r="L30" i="12" s="1"/>
  <c r="Q30" i="12" s="1"/>
  <c r="F30" i="12"/>
  <c r="K30" i="12" s="1"/>
  <c r="P30" i="12" s="1"/>
  <c r="D30" i="12"/>
  <c r="C30" i="12"/>
  <c r="B30" i="12"/>
  <c r="H29" i="12"/>
  <c r="M29" i="12" s="1"/>
  <c r="R29" i="12" s="1"/>
  <c r="G29" i="12"/>
  <c r="L29" i="12" s="1"/>
  <c r="Q29" i="12" s="1"/>
  <c r="D29" i="12"/>
  <c r="I29" i="12" s="1"/>
  <c r="N29" i="12" s="1"/>
  <c r="C29" i="12"/>
  <c r="B29" i="12"/>
  <c r="L28" i="12"/>
  <c r="Q28" i="12" s="1"/>
  <c r="H28" i="12"/>
  <c r="M28" i="12" s="1"/>
  <c r="R28" i="12" s="1"/>
  <c r="G28" i="12"/>
  <c r="D28" i="12"/>
  <c r="I28" i="12" s="1"/>
  <c r="N28" i="12" s="1"/>
  <c r="C28" i="12"/>
  <c r="B28" i="12"/>
  <c r="Q27" i="12"/>
  <c r="M27" i="12"/>
  <c r="R27" i="12" s="1"/>
  <c r="L27" i="12"/>
  <c r="I27" i="12"/>
  <c r="N27" i="12" s="1"/>
  <c r="H27" i="12"/>
  <c r="G27" i="12"/>
  <c r="D27" i="12"/>
  <c r="C27" i="12"/>
  <c r="B27" i="12"/>
  <c r="R26" i="12"/>
  <c r="N26" i="12"/>
  <c r="M26" i="12"/>
  <c r="I26" i="12"/>
  <c r="H26" i="12"/>
  <c r="G26" i="12"/>
  <c r="L26" i="12" s="1"/>
  <c r="Q26" i="12" s="1"/>
  <c r="F26" i="12"/>
  <c r="K26" i="12" s="1"/>
  <c r="P26" i="12" s="1"/>
  <c r="D26" i="12"/>
  <c r="C26" i="12"/>
  <c r="B26" i="12"/>
  <c r="H25" i="12"/>
  <c r="M25" i="12" s="1"/>
  <c r="R25" i="12" s="1"/>
  <c r="G25" i="12"/>
  <c r="L25" i="12" s="1"/>
  <c r="Q25" i="12" s="1"/>
  <c r="D25" i="12"/>
  <c r="I25" i="12" s="1"/>
  <c r="N25" i="12" s="1"/>
  <c r="C25" i="12"/>
  <c r="B25" i="12"/>
  <c r="L24" i="12"/>
  <c r="Q24" i="12" s="1"/>
  <c r="H24" i="12"/>
  <c r="M24" i="12" s="1"/>
  <c r="R24" i="12" s="1"/>
  <c r="G24" i="12"/>
  <c r="D24" i="12"/>
  <c r="I24" i="12" s="1"/>
  <c r="N24" i="12" s="1"/>
  <c r="C24" i="12"/>
  <c r="B24" i="12"/>
  <c r="Q23" i="12"/>
  <c r="M23" i="12"/>
  <c r="R23" i="12" s="1"/>
  <c r="L23" i="12"/>
  <c r="I23" i="12"/>
  <c r="N23" i="12" s="1"/>
  <c r="H23" i="12"/>
  <c r="G23" i="12"/>
  <c r="D23" i="12"/>
  <c r="C23" i="12"/>
  <c r="B23" i="12"/>
  <c r="R22" i="12"/>
  <c r="N22" i="12"/>
  <c r="M22" i="12"/>
  <c r="I22" i="12"/>
  <c r="H22" i="12"/>
  <c r="G22" i="12"/>
  <c r="L22" i="12" s="1"/>
  <c r="Q22" i="12" s="1"/>
  <c r="F22" i="12"/>
  <c r="K22" i="12" s="1"/>
  <c r="P22" i="12" s="1"/>
  <c r="D22" i="12"/>
  <c r="C22" i="12"/>
  <c r="B22" i="12"/>
  <c r="H21" i="12"/>
  <c r="M21" i="12" s="1"/>
  <c r="R21" i="12" s="1"/>
  <c r="G21" i="12"/>
  <c r="L21" i="12" s="1"/>
  <c r="Q21" i="12" s="1"/>
  <c r="D21" i="12"/>
  <c r="I21" i="12" s="1"/>
  <c r="N21" i="12" s="1"/>
  <c r="C21" i="12"/>
  <c r="B21" i="12"/>
  <c r="L20" i="12"/>
  <c r="Q20" i="12" s="1"/>
  <c r="H20" i="12"/>
  <c r="M20" i="12" s="1"/>
  <c r="R20" i="12" s="1"/>
  <c r="G20" i="12"/>
  <c r="D20" i="12"/>
  <c r="I20" i="12" s="1"/>
  <c r="N20" i="12" s="1"/>
  <c r="C20" i="12"/>
  <c r="B20" i="12"/>
  <c r="Q19" i="12"/>
  <c r="M19" i="12"/>
  <c r="R19" i="12" s="1"/>
  <c r="L19" i="12"/>
  <c r="I19" i="12"/>
  <c r="N19" i="12" s="1"/>
  <c r="H19" i="12"/>
  <c r="G19" i="12"/>
  <c r="D19" i="12"/>
  <c r="C19" i="12"/>
  <c r="B19" i="12"/>
  <c r="R18" i="12"/>
  <c r="N18" i="12"/>
  <c r="M18" i="12"/>
  <c r="I18" i="12"/>
  <c r="H18" i="12"/>
  <c r="G18" i="12"/>
  <c r="L18" i="12" s="1"/>
  <c r="Q18" i="12" s="1"/>
  <c r="F18" i="12"/>
  <c r="K18" i="12" s="1"/>
  <c r="P18" i="12" s="1"/>
  <c r="D18" i="12"/>
  <c r="C18" i="12"/>
  <c r="B18" i="12"/>
  <c r="H17" i="12"/>
  <c r="M17" i="12" s="1"/>
  <c r="R17" i="12" s="1"/>
  <c r="G17" i="12"/>
  <c r="L17" i="12" s="1"/>
  <c r="Q17" i="12" s="1"/>
  <c r="D17" i="12"/>
  <c r="I17" i="12" s="1"/>
  <c r="N17" i="12" s="1"/>
  <c r="C17" i="12"/>
  <c r="B17" i="12"/>
  <c r="A17" i="12"/>
  <c r="M16" i="12"/>
  <c r="R16" i="12" s="1"/>
  <c r="I16" i="12"/>
  <c r="N16" i="12" s="1"/>
  <c r="H16" i="12"/>
  <c r="G16" i="12"/>
  <c r="L16" i="12" s="1"/>
  <c r="Q16" i="12" s="1"/>
  <c r="E16" i="12"/>
  <c r="J16" i="12" s="1"/>
  <c r="O16" i="12" s="1"/>
  <c r="D16" i="12"/>
  <c r="C16" i="12"/>
  <c r="B16" i="12"/>
  <c r="L15" i="12"/>
  <c r="Q15" i="12" s="1"/>
  <c r="H15" i="12"/>
  <c r="M15" i="12" s="1"/>
  <c r="R15" i="12" s="1"/>
  <c r="G15" i="12"/>
  <c r="F15" i="12"/>
  <c r="K15" i="12" s="1"/>
  <c r="P15" i="12" s="1"/>
  <c r="D15" i="12"/>
  <c r="I15" i="12" s="1"/>
  <c r="N15" i="12" s="1"/>
  <c r="C15" i="12"/>
  <c r="B15" i="12"/>
  <c r="M14" i="12"/>
  <c r="R14" i="12" s="1"/>
  <c r="I14" i="12"/>
  <c r="N14" i="12" s="1"/>
  <c r="H14" i="12"/>
  <c r="G14" i="12"/>
  <c r="L14" i="12" s="1"/>
  <c r="Q14" i="12" s="1"/>
  <c r="D14" i="12"/>
  <c r="C14" i="12"/>
  <c r="B14" i="12"/>
  <c r="L13" i="12"/>
  <c r="Q13" i="12" s="1"/>
  <c r="H13" i="12"/>
  <c r="M13" i="12" s="1"/>
  <c r="R13" i="12" s="1"/>
  <c r="G13" i="12"/>
  <c r="F13" i="12"/>
  <c r="K13" i="12" s="1"/>
  <c r="P13" i="12" s="1"/>
  <c r="D13" i="12"/>
  <c r="I13" i="12" s="1"/>
  <c r="N13" i="12" s="1"/>
  <c r="C13" i="12"/>
  <c r="B13" i="12"/>
  <c r="M12" i="12"/>
  <c r="R12" i="12" s="1"/>
  <c r="I12" i="12"/>
  <c r="N12" i="12" s="1"/>
  <c r="H12" i="12"/>
  <c r="G12" i="12"/>
  <c r="L12" i="12" s="1"/>
  <c r="Q12" i="12" s="1"/>
  <c r="E12" i="12"/>
  <c r="J12" i="12" s="1"/>
  <c r="O12" i="12" s="1"/>
  <c r="D12" i="12"/>
  <c r="C12" i="12"/>
  <c r="B12" i="12"/>
  <c r="L11" i="12"/>
  <c r="Q11" i="12" s="1"/>
  <c r="H11" i="12"/>
  <c r="M11" i="12" s="1"/>
  <c r="R11" i="12" s="1"/>
  <c r="G11" i="12"/>
  <c r="F11" i="12"/>
  <c r="K11" i="12" s="1"/>
  <c r="P11" i="12" s="1"/>
  <c r="D11" i="12"/>
  <c r="I11" i="12" s="1"/>
  <c r="N11" i="12" s="1"/>
  <c r="C11" i="12"/>
  <c r="B11" i="12"/>
  <c r="M10" i="12"/>
  <c r="R10" i="12" s="1"/>
  <c r="I10" i="12"/>
  <c r="N10" i="12" s="1"/>
  <c r="N156" i="12" s="1"/>
  <c r="H10" i="12"/>
  <c r="G10" i="12"/>
  <c r="L10" i="12" s="1"/>
  <c r="Q10" i="12" s="1"/>
  <c r="D10" i="12"/>
  <c r="C10" i="12"/>
  <c r="B10" i="12"/>
  <c r="A10" i="12"/>
  <c r="Q9" i="12"/>
  <c r="O9" i="12"/>
  <c r="N9" i="12"/>
  <c r="M9" i="12"/>
  <c r="R9" i="12" s="1"/>
  <c r="L9" i="12"/>
  <c r="K9" i="12"/>
  <c r="P9" i="12" s="1"/>
  <c r="M8" i="12"/>
  <c r="I8" i="12"/>
  <c r="N168" i="1"/>
  <c r="D168" i="1"/>
  <c r="N167" i="1"/>
  <c r="M167" i="1"/>
  <c r="L167" i="1"/>
  <c r="K167" i="1"/>
  <c r="J167" i="1"/>
  <c r="I167" i="1"/>
  <c r="F167" i="1"/>
  <c r="D167" i="1"/>
  <c r="F121" i="1"/>
  <c r="F121" i="12" s="1"/>
  <c r="K121" i="12" s="1"/>
  <c r="P121" i="12" s="1"/>
  <c r="E121" i="1"/>
  <c r="E121" i="12" s="1"/>
  <c r="J121" i="12" s="1"/>
  <c r="O121" i="12" s="1"/>
  <c r="F120" i="1"/>
  <c r="F120" i="12" s="1"/>
  <c r="K120" i="12" s="1"/>
  <c r="P120" i="12" s="1"/>
  <c r="E120" i="1"/>
  <c r="E120" i="12" s="1"/>
  <c r="J120" i="12" s="1"/>
  <c r="O120" i="12" s="1"/>
  <c r="F119" i="1"/>
  <c r="F119" i="12" s="1"/>
  <c r="K119" i="12" s="1"/>
  <c r="P119" i="12" s="1"/>
  <c r="E119" i="1"/>
  <c r="E119" i="12" s="1"/>
  <c r="J119" i="12" s="1"/>
  <c r="O119" i="12" s="1"/>
  <c r="F118" i="1"/>
  <c r="F118" i="12" s="1"/>
  <c r="K118" i="12" s="1"/>
  <c r="P118" i="12" s="1"/>
  <c r="E118" i="1"/>
  <c r="E118" i="12" s="1"/>
  <c r="J118" i="12" s="1"/>
  <c r="O118" i="12" s="1"/>
  <c r="F117" i="1"/>
  <c r="F117" i="12" s="1"/>
  <c r="K117" i="12" s="1"/>
  <c r="P117" i="12" s="1"/>
  <c r="E117" i="1"/>
  <c r="E117" i="12" s="1"/>
  <c r="J117" i="12" s="1"/>
  <c r="O117" i="12" s="1"/>
  <c r="F116" i="1"/>
  <c r="F116" i="12" s="1"/>
  <c r="K116" i="12" s="1"/>
  <c r="P116" i="12" s="1"/>
  <c r="E116" i="1"/>
  <c r="E116" i="12" s="1"/>
  <c r="J116" i="12" s="1"/>
  <c r="O116" i="12" s="1"/>
  <c r="F115" i="1"/>
  <c r="F115" i="12" s="1"/>
  <c r="K115" i="12" s="1"/>
  <c r="P115" i="12" s="1"/>
  <c r="E115" i="1"/>
  <c r="E115" i="12" s="1"/>
  <c r="J115" i="12" s="1"/>
  <c r="O115" i="12" s="1"/>
  <c r="F114" i="1"/>
  <c r="F114" i="12" s="1"/>
  <c r="K114" i="12" s="1"/>
  <c r="P114" i="12" s="1"/>
  <c r="E114" i="1"/>
  <c r="E114" i="12" s="1"/>
  <c r="J114" i="12" s="1"/>
  <c r="O114" i="12" s="1"/>
  <c r="F113" i="1"/>
  <c r="F113" i="12" s="1"/>
  <c r="K113" i="12" s="1"/>
  <c r="P113" i="12" s="1"/>
  <c r="E113" i="1"/>
  <c r="E113" i="12" s="1"/>
  <c r="J113" i="12" s="1"/>
  <c r="O113" i="12" s="1"/>
  <c r="F112" i="1"/>
  <c r="F112" i="12" s="1"/>
  <c r="K112" i="12" s="1"/>
  <c r="P112" i="12" s="1"/>
  <c r="E112" i="1"/>
  <c r="E112" i="12" s="1"/>
  <c r="J112" i="12" s="1"/>
  <c r="O112" i="12" s="1"/>
  <c r="F111" i="1"/>
  <c r="F111" i="12" s="1"/>
  <c r="K111" i="12" s="1"/>
  <c r="P111" i="12" s="1"/>
  <c r="E111" i="1"/>
  <c r="E111" i="12" s="1"/>
  <c r="J111" i="12" s="1"/>
  <c r="O111" i="12" s="1"/>
  <c r="F110" i="1"/>
  <c r="F110" i="12" s="1"/>
  <c r="K110" i="12" s="1"/>
  <c r="P110" i="12" s="1"/>
  <c r="E110" i="1"/>
  <c r="E110" i="12" s="1"/>
  <c r="J110" i="12" s="1"/>
  <c r="O110" i="12" s="1"/>
  <c r="F109" i="1"/>
  <c r="F109" i="12" s="1"/>
  <c r="K109" i="12" s="1"/>
  <c r="P109" i="12" s="1"/>
  <c r="E109" i="1"/>
  <c r="E109" i="12" s="1"/>
  <c r="J109" i="12" s="1"/>
  <c r="O109" i="12" s="1"/>
  <c r="F108" i="1"/>
  <c r="F108" i="12" s="1"/>
  <c r="K108" i="12" s="1"/>
  <c r="P108" i="12" s="1"/>
  <c r="E108" i="1"/>
  <c r="E108" i="12" s="1"/>
  <c r="J108" i="12" s="1"/>
  <c r="O108" i="12" s="1"/>
  <c r="F107" i="1"/>
  <c r="E107" i="1"/>
  <c r="E107" i="12" s="1"/>
  <c r="J107" i="12" s="1"/>
  <c r="O107" i="12" s="1"/>
  <c r="F106" i="1"/>
  <c r="F106" i="12" s="1"/>
  <c r="K106" i="12" s="1"/>
  <c r="P106" i="12" s="1"/>
  <c r="E106" i="1"/>
  <c r="E106" i="12" s="1"/>
  <c r="J106" i="12" s="1"/>
  <c r="O106" i="12" s="1"/>
  <c r="F105" i="1"/>
  <c r="F105" i="12" s="1"/>
  <c r="K105" i="12" s="1"/>
  <c r="P105" i="12" s="1"/>
  <c r="E105" i="1"/>
  <c r="E105" i="12" s="1"/>
  <c r="J105" i="12" s="1"/>
  <c r="O105" i="12" s="1"/>
  <c r="F104" i="1"/>
  <c r="F104" i="12" s="1"/>
  <c r="K104" i="12" s="1"/>
  <c r="P104" i="12" s="1"/>
  <c r="E104" i="1"/>
  <c r="E104" i="12" s="1"/>
  <c r="J104" i="12" s="1"/>
  <c r="O104" i="12" s="1"/>
  <c r="F103" i="1"/>
  <c r="F103" i="12" s="1"/>
  <c r="K103" i="12" s="1"/>
  <c r="P103" i="12" s="1"/>
  <c r="E103" i="1"/>
  <c r="E103" i="12" s="1"/>
  <c r="J103" i="12" s="1"/>
  <c r="O103" i="12" s="1"/>
  <c r="F102" i="1"/>
  <c r="F102" i="12" s="1"/>
  <c r="K102" i="12" s="1"/>
  <c r="P102" i="12" s="1"/>
  <c r="E102" i="1"/>
  <c r="E102" i="12" s="1"/>
  <c r="J102" i="12" s="1"/>
  <c r="O102" i="12" s="1"/>
  <c r="F101" i="1"/>
  <c r="F101" i="12" s="1"/>
  <c r="K101" i="12" s="1"/>
  <c r="P101" i="12" s="1"/>
  <c r="E101" i="1"/>
  <c r="E101" i="12" s="1"/>
  <c r="J101" i="12" s="1"/>
  <c r="O101" i="12" s="1"/>
  <c r="F100" i="1"/>
  <c r="F100" i="12" s="1"/>
  <c r="K100" i="12" s="1"/>
  <c r="P100" i="12" s="1"/>
  <c r="E100" i="1"/>
  <c r="E100" i="12" s="1"/>
  <c r="J100" i="12" s="1"/>
  <c r="O100" i="12" s="1"/>
  <c r="F99" i="1"/>
  <c r="F99" i="12" s="1"/>
  <c r="K99" i="12" s="1"/>
  <c r="P99" i="12" s="1"/>
  <c r="E99" i="1"/>
  <c r="E99" i="12" s="1"/>
  <c r="J99" i="12" s="1"/>
  <c r="O99" i="12" s="1"/>
  <c r="F98" i="1"/>
  <c r="F98" i="12" s="1"/>
  <c r="K98" i="12" s="1"/>
  <c r="P98" i="12" s="1"/>
  <c r="E98" i="1"/>
  <c r="E98" i="12" s="1"/>
  <c r="J98" i="12" s="1"/>
  <c r="O98" i="12" s="1"/>
  <c r="F97" i="1"/>
  <c r="F97" i="12" s="1"/>
  <c r="K97" i="12" s="1"/>
  <c r="P97" i="12" s="1"/>
  <c r="E97" i="1"/>
  <c r="E97" i="12" s="1"/>
  <c r="J97" i="12" s="1"/>
  <c r="O97" i="12" s="1"/>
  <c r="F96" i="1"/>
  <c r="F96" i="12" s="1"/>
  <c r="K96" i="12" s="1"/>
  <c r="P96" i="12" s="1"/>
  <c r="E96" i="1"/>
  <c r="E96" i="12" s="1"/>
  <c r="J96" i="12" s="1"/>
  <c r="O96" i="12" s="1"/>
  <c r="F95" i="1"/>
  <c r="F95" i="12" s="1"/>
  <c r="K95" i="12" s="1"/>
  <c r="P95" i="12" s="1"/>
  <c r="E95" i="1"/>
  <c r="E95" i="12" s="1"/>
  <c r="J95" i="12" s="1"/>
  <c r="O95" i="12" s="1"/>
  <c r="F94" i="1"/>
  <c r="F94" i="12" s="1"/>
  <c r="K94" i="12" s="1"/>
  <c r="P94" i="12" s="1"/>
  <c r="E94" i="1"/>
  <c r="E94" i="12" s="1"/>
  <c r="J94" i="12" s="1"/>
  <c r="O94" i="12" s="1"/>
  <c r="F93" i="1"/>
  <c r="F93" i="12" s="1"/>
  <c r="K93" i="12" s="1"/>
  <c r="P93" i="12" s="1"/>
  <c r="E93" i="1"/>
  <c r="E93" i="12" s="1"/>
  <c r="J93" i="12" s="1"/>
  <c r="O93" i="12" s="1"/>
  <c r="F92" i="1"/>
  <c r="F92" i="12" s="1"/>
  <c r="K92" i="12" s="1"/>
  <c r="P92" i="12" s="1"/>
  <c r="E92" i="1"/>
  <c r="E92" i="12" s="1"/>
  <c r="J92" i="12" s="1"/>
  <c r="O92" i="12" s="1"/>
  <c r="F91" i="1"/>
  <c r="E91" i="1"/>
  <c r="E91" i="12" s="1"/>
  <c r="J91" i="12" s="1"/>
  <c r="O91" i="12" s="1"/>
  <c r="F90" i="1"/>
  <c r="F90" i="12" s="1"/>
  <c r="K90" i="12" s="1"/>
  <c r="P90" i="12" s="1"/>
  <c r="E90" i="1"/>
  <c r="E90" i="12" s="1"/>
  <c r="J90" i="12" s="1"/>
  <c r="O90" i="12" s="1"/>
  <c r="F89" i="1"/>
  <c r="F89" i="12" s="1"/>
  <c r="K89" i="12" s="1"/>
  <c r="P89" i="12" s="1"/>
  <c r="E89" i="1"/>
  <c r="E89" i="12" s="1"/>
  <c r="J89" i="12" s="1"/>
  <c r="O89" i="12" s="1"/>
  <c r="F88" i="1"/>
  <c r="F88" i="12" s="1"/>
  <c r="K88" i="12" s="1"/>
  <c r="P88" i="12" s="1"/>
  <c r="E88" i="1"/>
  <c r="E88" i="12" s="1"/>
  <c r="J88" i="12" s="1"/>
  <c r="O88" i="12" s="1"/>
  <c r="F87" i="1"/>
  <c r="F87" i="12" s="1"/>
  <c r="K87" i="12" s="1"/>
  <c r="P87" i="12" s="1"/>
  <c r="E87" i="1"/>
  <c r="E87" i="12" s="1"/>
  <c r="J87" i="12" s="1"/>
  <c r="O87" i="12" s="1"/>
  <c r="F86" i="1"/>
  <c r="F86" i="12" s="1"/>
  <c r="K86" i="12" s="1"/>
  <c r="P86" i="12" s="1"/>
  <c r="E86" i="1"/>
  <c r="F85" i="1"/>
  <c r="F85" i="12" s="1"/>
  <c r="K85" i="12" s="1"/>
  <c r="P85" i="12" s="1"/>
  <c r="E85" i="1"/>
  <c r="E85" i="12" s="1"/>
  <c r="J85" i="12" s="1"/>
  <c r="O85" i="12" s="1"/>
  <c r="F84" i="1"/>
  <c r="F84" i="12" s="1"/>
  <c r="K84" i="12" s="1"/>
  <c r="P84" i="12" s="1"/>
  <c r="E84" i="1"/>
  <c r="E84" i="12" s="1"/>
  <c r="J84" i="12" s="1"/>
  <c r="O84" i="12" s="1"/>
  <c r="F83" i="1"/>
  <c r="F83" i="12" s="1"/>
  <c r="K83" i="12" s="1"/>
  <c r="P83" i="12" s="1"/>
  <c r="E83" i="1"/>
  <c r="E83" i="12" s="1"/>
  <c r="J83" i="12" s="1"/>
  <c r="O83" i="12" s="1"/>
  <c r="F82" i="1"/>
  <c r="F82" i="12" s="1"/>
  <c r="K82" i="12" s="1"/>
  <c r="P82" i="12" s="1"/>
  <c r="E82" i="1"/>
  <c r="E82" i="12" s="1"/>
  <c r="J82" i="12" s="1"/>
  <c r="O82" i="12" s="1"/>
  <c r="F81" i="1"/>
  <c r="F81" i="12" s="1"/>
  <c r="K81" i="12" s="1"/>
  <c r="P81" i="12" s="1"/>
  <c r="E81" i="1"/>
  <c r="E81" i="12" s="1"/>
  <c r="J81" i="12" s="1"/>
  <c r="O81" i="12" s="1"/>
  <c r="F80" i="1"/>
  <c r="E80" i="1"/>
  <c r="E80" i="12" s="1"/>
  <c r="J80" i="12" s="1"/>
  <c r="O80" i="12" s="1"/>
  <c r="F79" i="1"/>
  <c r="F79" i="12" s="1"/>
  <c r="K79" i="12" s="1"/>
  <c r="P79" i="12" s="1"/>
  <c r="E79" i="1"/>
  <c r="E79" i="12" s="1"/>
  <c r="J79" i="12" s="1"/>
  <c r="O79" i="12" s="1"/>
  <c r="F78" i="1"/>
  <c r="F78" i="12" s="1"/>
  <c r="K78" i="12" s="1"/>
  <c r="P78" i="12" s="1"/>
  <c r="E78" i="1"/>
  <c r="E78" i="12" s="1"/>
  <c r="J78" i="12" s="1"/>
  <c r="O78" i="12" s="1"/>
  <c r="F77" i="1"/>
  <c r="F77" i="12" s="1"/>
  <c r="K77" i="12" s="1"/>
  <c r="P77" i="12" s="1"/>
  <c r="E77" i="1"/>
  <c r="E77" i="12" s="1"/>
  <c r="J77" i="12" s="1"/>
  <c r="O77" i="12" s="1"/>
  <c r="F76" i="1"/>
  <c r="F76" i="12" s="1"/>
  <c r="K76" i="12" s="1"/>
  <c r="P76" i="12" s="1"/>
  <c r="E76" i="1"/>
  <c r="E76" i="12" s="1"/>
  <c r="F75" i="1"/>
  <c r="F75" i="12" s="1"/>
  <c r="K75" i="12" s="1"/>
  <c r="P75" i="12" s="1"/>
  <c r="E75" i="1"/>
  <c r="E75" i="12" s="1"/>
  <c r="J75" i="12" s="1"/>
  <c r="O75" i="12" s="1"/>
  <c r="F74" i="1"/>
  <c r="F74" i="12" s="1"/>
  <c r="K74" i="12" s="1"/>
  <c r="E74" i="1"/>
  <c r="E74" i="12" s="1"/>
  <c r="J74" i="12" s="1"/>
  <c r="O74" i="12" s="1"/>
  <c r="F73" i="1"/>
  <c r="F73" i="12" s="1"/>
  <c r="K73" i="12" s="1"/>
  <c r="P73" i="12" s="1"/>
  <c r="E73" i="1"/>
  <c r="E73" i="12" s="1"/>
  <c r="J73" i="12" s="1"/>
  <c r="O73" i="12" s="1"/>
  <c r="F72" i="1"/>
  <c r="F72" i="12" s="1"/>
  <c r="K72" i="12" s="1"/>
  <c r="P72" i="12" s="1"/>
  <c r="E72" i="1"/>
  <c r="E72" i="12" s="1"/>
  <c r="J72" i="12" s="1"/>
  <c r="O72" i="12" s="1"/>
  <c r="F71" i="1"/>
  <c r="F71" i="12" s="1"/>
  <c r="E71" i="1"/>
  <c r="E71" i="12" s="1"/>
  <c r="J71" i="12" s="1"/>
  <c r="O71" i="12" s="1"/>
  <c r="F70" i="1"/>
  <c r="F70" i="12" s="1"/>
  <c r="K70" i="12" s="1"/>
  <c r="P70" i="12" s="1"/>
  <c r="E70" i="1"/>
  <c r="E70" i="12" s="1"/>
  <c r="J70" i="12" s="1"/>
  <c r="O70" i="12" s="1"/>
  <c r="F69" i="1"/>
  <c r="F69" i="12" s="1"/>
  <c r="K69" i="12" s="1"/>
  <c r="P69" i="12" s="1"/>
  <c r="E69" i="1"/>
  <c r="E69" i="12" s="1"/>
  <c r="J69" i="12" s="1"/>
  <c r="O69" i="12" s="1"/>
  <c r="F68" i="1"/>
  <c r="F68" i="12" s="1"/>
  <c r="K68" i="12" s="1"/>
  <c r="P68" i="12" s="1"/>
  <c r="E68" i="1"/>
  <c r="E68" i="12" s="1"/>
  <c r="J68" i="12" s="1"/>
  <c r="O68" i="12" s="1"/>
  <c r="F67" i="1"/>
  <c r="F67" i="12" s="1"/>
  <c r="E67" i="1"/>
  <c r="E67" i="12" s="1"/>
  <c r="J67" i="12" s="1"/>
  <c r="O67" i="12" s="1"/>
  <c r="F66" i="1"/>
  <c r="F66" i="12" s="1"/>
  <c r="K66" i="12" s="1"/>
  <c r="P66" i="12" s="1"/>
  <c r="E66" i="1"/>
  <c r="E66" i="12" s="1"/>
  <c r="F65" i="1"/>
  <c r="F65" i="12" s="1"/>
  <c r="K65" i="12" s="1"/>
  <c r="P65" i="12" s="1"/>
  <c r="E65" i="1"/>
  <c r="E65" i="12" s="1"/>
  <c r="J65" i="12" s="1"/>
  <c r="O65" i="12" s="1"/>
  <c r="F64" i="1"/>
  <c r="F64" i="12" s="1"/>
  <c r="K64" i="12" s="1"/>
  <c r="P64" i="12" s="1"/>
  <c r="E64" i="1"/>
  <c r="E64" i="12" s="1"/>
  <c r="J64" i="12" s="1"/>
  <c r="O64" i="12" s="1"/>
  <c r="F63" i="1"/>
  <c r="F63" i="12" s="1"/>
  <c r="E63" i="1"/>
  <c r="E63" i="12" s="1"/>
  <c r="J63" i="12" s="1"/>
  <c r="O63" i="12" s="1"/>
  <c r="F62" i="1"/>
  <c r="F62" i="12" s="1"/>
  <c r="K62" i="12" s="1"/>
  <c r="P62" i="12" s="1"/>
  <c r="E62" i="1"/>
  <c r="E62" i="12" s="1"/>
  <c r="F61" i="1"/>
  <c r="F61" i="12" s="1"/>
  <c r="K61" i="12" s="1"/>
  <c r="P61" i="12" s="1"/>
  <c r="E61" i="1"/>
  <c r="E61" i="12" s="1"/>
  <c r="J61" i="12" s="1"/>
  <c r="O61" i="12" s="1"/>
  <c r="F60" i="1"/>
  <c r="F60" i="12" s="1"/>
  <c r="K60" i="12" s="1"/>
  <c r="P60" i="12" s="1"/>
  <c r="E60" i="1"/>
  <c r="E60" i="12" s="1"/>
  <c r="J60" i="12" s="1"/>
  <c r="O60" i="12" s="1"/>
  <c r="F59" i="1"/>
  <c r="F59" i="12" s="1"/>
  <c r="E59" i="1"/>
  <c r="E59" i="12" s="1"/>
  <c r="J59" i="12" s="1"/>
  <c r="O59" i="12" s="1"/>
  <c r="F58" i="1"/>
  <c r="F58" i="12" s="1"/>
  <c r="K58" i="12" s="1"/>
  <c r="P58" i="12" s="1"/>
  <c r="E58" i="1"/>
  <c r="E58" i="12" s="1"/>
  <c r="F57" i="1"/>
  <c r="F57" i="12" s="1"/>
  <c r="K57" i="12" s="1"/>
  <c r="P57" i="12" s="1"/>
  <c r="E57" i="1"/>
  <c r="E57" i="12" s="1"/>
  <c r="J57" i="12" s="1"/>
  <c r="O57" i="12" s="1"/>
  <c r="F56" i="1"/>
  <c r="F56" i="12" s="1"/>
  <c r="K56" i="12" s="1"/>
  <c r="P56" i="12" s="1"/>
  <c r="E56" i="1"/>
  <c r="E56" i="12" s="1"/>
  <c r="J56" i="12" s="1"/>
  <c r="O56" i="12" s="1"/>
  <c r="F55" i="1"/>
  <c r="F55" i="12" s="1"/>
  <c r="E55" i="1"/>
  <c r="E55" i="12" s="1"/>
  <c r="J55" i="12" s="1"/>
  <c r="O55" i="12" s="1"/>
  <c r="F54" i="1"/>
  <c r="F54" i="12" s="1"/>
  <c r="K54" i="12" s="1"/>
  <c r="P54" i="12" s="1"/>
  <c r="E54" i="1"/>
  <c r="E54" i="12" s="1"/>
  <c r="F53" i="1"/>
  <c r="F53" i="12" s="1"/>
  <c r="K53" i="12" s="1"/>
  <c r="P53" i="12" s="1"/>
  <c r="E53" i="1"/>
  <c r="E53" i="12" s="1"/>
  <c r="J53" i="12" s="1"/>
  <c r="O53" i="12" s="1"/>
  <c r="F52" i="1"/>
  <c r="F52" i="12" s="1"/>
  <c r="K52" i="12" s="1"/>
  <c r="P52" i="12" s="1"/>
  <c r="E52" i="1"/>
  <c r="E52" i="12" s="1"/>
  <c r="J52" i="12" s="1"/>
  <c r="O52" i="12" s="1"/>
  <c r="F51" i="1"/>
  <c r="F51" i="12" s="1"/>
  <c r="E51" i="1"/>
  <c r="E51" i="12" s="1"/>
  <c r="J51" i="12" s="1"/>
  <c r="O51" i="12" s="1"/>
  <c r="F50" i="1"/>
  <c r="F50" i="12" s="1"/>
  <c r="K50" i="12" s="1"/>
  <c r="P50" i="12" s="1"/>
  <c r="E50" i="1"/>
  <c r="E50" i="12" s="1"/>
  <c r="F49" i="1"/>
  <c r="F49" i="12" s="1"/>
  <c r="K49" i="12" s="1"/>
  <c r="P49" i="12" s="1"/>
  <c r="E49" i="1"/>
  <c r="E49" i="12" s="1"/>
  <c r="J49" i="12" s="1"/>
  <c r="O49" i="12" s="1"/>
  <c r="F48" i="1"/>
  <c r="F48" i="12" s="1"/>
  <c r="K48" i="12" s="1"/>
  <c r="P48" i="12" s="1"/>
  <c r="E48" i="1"/>
  <c r="E48" i="12" s="1"/>
  <c r="J48" i="12" s="1"/>
  <c r="O48" i="12" s="1"/>
  <c r="F47" i="1"/>
  <c r="F47" i="12" s="1"/>
  <c r="E47" i="1"/>
  <c r="E47" i="12" s="1"/>
  <c r="J47" i="12" s="1"/>
  <c r="O47" i="12" s="1"/>
  <c r="F46" i="1"/>
  <c r="F46" i="12" s="1"/>
  <c r="K46" i="12" s="1"/>
  <c r="P46" i="12" s="1"/>
  <c r="E46" i="1"/>
  <c r="E46" i="12" s="1"/>
  <c r="F45" i="1"/>
  <c r="F45" i="12" s="1"/>
  <c r="K45" i="12" s="1"/>
  <c r="P45" i="12" s="1"/>
  <c r="E45" i="1"/>
  <c r="E45" i="12" s="1"/>
  <c r="J45" i="12" s="1"/>
  <c r="O45" i="12" s="1"/>
  <c r="F44" i="1"/>
  <c r="F44" i="12" s="1"/>
  <c r="K44" i="12" s="1"/>
  <c r="P44" i="12" s="1"/>
  <c r="E44" i="1"/>
  <c r="E44" i="12" s="1"/>
  <c r="J44" i="12" s="1"/>
  <c r="O44" i="12" s="1"/>
  <c r="F43" i="1"/>
  <c r="F43" i="12" s="1"/>
  <c r="K43" i="12" s="1"/>
  <c r="P43" i="12" s="1"/>
  <c r="E43" i="1"/>
  <c r="E43" i="12" s="1"/>
  <c r="J43" i="12" s="1"/>
  <c r="O43" i="12" s="1"/>
  <c r="F42" i="1"/>
  <c r="E42" i="1"/>
  <c r="E42" i="12" s="1"/>
  <c r="J42" i="12" s="1"/>
  <c r="O42" i="12" s="1"/>
  <c r="F41" i="1"/>
  <c r="F41" i="12" s="1"/>
  <c r="K41" i="12" s="1"/>
  <c r="P41" i="12" s="1"/>
  <c r="E41" i="1"/>
  <c r="E41" i="12" s="1"/>
  <c r="J41" i="12" s="1"/>
  <c r="O41" i="12" s="1"/>
  <c r="F40" i="1"/>
  <c r="F40" i="12" s="1"/>
  <c r="K40" i="12" s="1"/>
  <c r="P40" i="12" s="1"/>
  <c r="E40" i="1"/>
  <c r="E40" i="12" s="1"/>
  <c r="J40" i="12" s="1"/>
  <c r="O40" i="12" s="1"/>
  <c r="F39" i="1"/>
  <c r="F39" i="12" s="1"/>
  <c r="K39" i="12" s="1"/>
  <c r="P39" i="12" s="1"/>
  <c r="E39" i="1"/>
  <c r="E39" i="12" s="1"/>
  <c r="J39" i="12" s="1"/>
  <c r="O39" i="12" s="1"/>
  <c r="F38" i="1"/>
  <c r="E38" i="1"/>
  <c r="E38" i="12" s="1"/>
  <c r="J38" i="12" s="1"/>
  <c r="O38" i="12" s="1"/>
  <c r="F37" i="1"/>
  <c r="F37" i="12" s="1"/>
  <c r="K37" i="12" s="1"/>
  <c r="P37" i="12" s="1"/>
  <c r="E37" i="1"/>
  <c r="E37" i="12" s="1"/>
  <c r="J37" i="12" s="1"/>
  <c r="O37" i="12" s="1"/>
  <c r="F36" i="1"/>
  <c r="F36" i="12" s="1"/>
  <c r="K36" i="12" s="1"/>
  <c r="P36" i="12" s="1"/>
  <c r="E36" i="1"/>
  <c r="E36" i="12" s="1"/>
  <c r="J36" i="12" s="1"/>
  <c r="O36" i="12" s="1"/>
  <c r="F35" i="1"/>
  <c r="F35" i="12" s="1"/>
  <c r="K35" i="12" s="1"/>
  <c r="P35" i="12" s="1"/>
  <c r="E35" i="1"/>
  <c r="E35" i="12" s="1"/>
  <c r="J35" i="12" s="1"/>
  <c r="O35" i="12" s="1"/>
  <c r="F34" i="1"/>
  <c r="E34" i="1"/>
  <c r="E34" i="12" s="1"/>
  <c r="J34" i="12" s="1"/>
  <c r="O34" i="12" s="1"/>
  <c r="F33" i="1"/>
  <c r="F33" i="12" s="1"/>
  <c r="K33" i="12" s="1"/>
  <c r="P33" i="12" s="1"/>
  <c r="E33" i="1"/>
  <c r="E33" i="12" s="1"/>
  <c r="J33" i="12" s="1"/>
  <c r="O33" i="12" s="1"/>
  <c r="F32" i="1"/>
  <c r="F32" i="12" s="1"/>
  <c r="K32" i="12" s="1"/>
  <c r="P32" i="12" s="1"/>
  <c r="E32" i="1"/>
  <c r="E32" i="12" s="1"/>
  <c r="J32" i="12" s="1"/>
  <c r="O32" i="12" s="1"/>
  <c r="F31" i="1"/>
  <c r="F31" i="12" s="1"/>
  <c r="K31" i="12" s="1"/>
  <c r="P31" i="12" s="1"/>
  <c r="E31" i="1"/>
  <c r="E31" i="12" s="1"/>
  <c r="J31" i="12" s="1"/>
  <c r="O31" i="12" s="1"/>
  <c r="F30" i="1"/>
  <c r="E30" i="1"/>
  <c r="E30" i="12" s="1"/>
  <c r="J30" i="12" s="1"/>
  <c r="O30" i="12" s="1"/>
  <c r="F29" i="1"/>
  <c r="F29" i="12" s="1"/>
  <c r="K29" i="12" s="1"/>
  <c r="P29" i="12" s="1"/>
  <c r="E29" i="1"/>
  <c r="E29" i="12" s="1"/>
  <c r="J29" i="12" s="1"/>
  <c r="O29" i="12" s="1"/>
  <c r="F28" i="1"/>
  <c r="F28" i="12" s="1"/>
  <c r="K28" i="12" s="1"/>
  <c r="P28" i="12" s="1"/>
  <c r="E28" i="1"/>
  <c r="E28" i="12" s="1"/>
  <c r="J28" i="12" s="1"/>
  <c r="O28" i="12" s="1"/>
  <c r="F27" i="1"/>
  <c r="F27" i="12" s="1"/>
  <c r="K27" i="12" s="1"/>
  <c r="P27" i="12" s="1"/>
  <c r="E27" i="1"/>
  <c r="E27" i="12" s="1"/>
  <c r="J27" i="12" s="1"/>
  <c r="O27" i="12" s="1"/>
  <c r="F26" i="1"/>
  <c r="E26" i="1"/>
  <c r="E26" i="12" s="1"/>
  <c r="J26" i="12" s="1"/>
  <c r="O26" i="12" s="1"/>
  <c r="F25" i="1"/>
  <c r="F25" i="12" s="1"/>
  <c r="K25" i="12" s="1"/>
  <c r="P25" i="12" s="1"/>
  <c r="E25" i="1"/>
  <c r="E25" i="12" s="1"/>
  <c r="J25" i="12" s="1"/>
  <c r="O25" i="12" s="1"/>
  <c r="F24" i="1"/>
  <c r="F24" i="12" s="1"/>
  <c r="K24" i="12" s="1"/>
  <c r="P24" i="12" s="1"/>
  <c r="E24" i="1"/>
  <c r="E24" i="12" s="1"/>
  <c r="J24" i="12" s="1"/>
  <c r="O24" i="12" s="1"/>
  <c r="F23" i="1"/>
  <c r="F23" i="12" s="1"/>
  <c r="K23" i="12" s="1"/>
  <c r="P23" i="12" s="1"/>
  <c r="E23" i="1"/>
  <c r="E23" i="12" s="1"/>
  <c r="J23" i="12" s="1"/>
  <c r="O23" i="12" s="1"/>
  <c r="F22" i="1"/>
  <c r="E22" i="1"/>
  <c r="E22" i="12" s="1"/>
  <c r="J22" i="12" s="1"/>
  <c r="O22" i="12" s="1"/>
  <c r="F21" i="1"/>
  <c r="F21" i="12" s="1"/>
  <c r="K21" i="12" s="1"/>
  <c r="P21" i="12" s="1"/>
  <c r="E21" i="1"/>
  <c r="E21" i="12" s="1"/>
  <c r="J21" i="12" s="1"/>
  <c r="O21" i="12" s="1"/>
  <c r="F20" i="1"/>
  <c r="F20" i="12" s="1"/>
  <c r="K20" i="12" s="1"/>
  <c r="P20" i="12" s="1"/>
  <c r="E20" i="1"/>
  <c r="E20" i="12" s="1"/>
  <c r="J20" i="12" s="1"/>
  <c r="O20" i="12" s="1"/>
  <c r="F19" i="1"/>
  <c r="F19" i="12" s="1"/>
  <c r="K19" i="12" s="1"/>
  <c r="P19" i="12" s="1"/>
  <c r="E19" i="1"/>
  <c r="E19" i="12" s="1"/>
  <c r="J19" i="12" s="1"/>
  <c r="O19" i="12" s="1"/>
  <c r="F18" i="1"/>
  <c r="E18" i="1"/>
  <c r="E18" i="12" s="1"/>
  <c r="J18" i="12" s="1"/>
  <c r="O18" i="12" s="1"/>
  <c r="F17" i="1"/>
  <c r="F17" i="12" s="1"/>
  <c r="K17" i="12" s="1"/>
  <c r="P17" i="12" s="1"/>
  <c r="E17" i="1"/>
  <c r="E17" i="12" s="1"/>
  <c r="J17" i="12" s="1"/>
  <c r="O17" i="12" s="1"/>
  <c r="F16" i="1"/>
  <c r="F16" i="12" s="1"/>
  <c r="K16" i="12" s="1"/>
  <c r="P16" i="12" s="1"/>
  <c r="E16" i="1"/>
  <c r="F15" i="1"/>
  <c r="E15" i="1"/>
  <c r="E15" i="12" s="1"/>
  <c r="J15" i="12" s="1"/>
  <c r="O15" i="12" s="1"/>
  <c r="F14" i="1"/>
  <c r="F14" i="12" s="1"/>
  <c r="K14" i="12" s="1"/>
  <c r="P14" i="12" s="1"/>
  <c r="E14" i="1"/>
  <c r="E14" i="12" s="1"/>
  <c r="J14" i="12" s="1"/>
  <c r="O14" i="12" s="1"/>
  <c r="F13" i="1"/>
  <c r="E13" i="1"/>
  <c r="E13" i="12" s="1"/>
  <c r="J13" i="12" s="1"/>
  <c r="O13" i="12" s="1"/>
  <c r="F12" i="1"/>
  <c r="F12" i="12" s="1"/>
  <c r="K12" i="12" s="1"/>
  <c r="P12" i="12" s="1"/>
  <c r="E12" i="1"/>
  <c r="F11" i="1"/>
  <c r="E11" i="1"/>
  <c r="E11" i="12" s="1"/>
  <c r="J11" i="12" s="1"/>
  <c r="O11" i="12" s="1"/>
  <c r="F10" i="1"/>
  <c r="F10" i="12" s="1"/>
  <c r="K10" i="12" s="1"/>
  <c r="P10" i="12" s="1"/>
  <c r="E10" i="1"/>
  <c r="E10" i="12" s="1"/>
  <c r="J10" i="12" s="1"/>
  <c r="O10" i="12" s="1"/>
  <c r="O156" i="12" s="1"/>
  <c r="N162" i="12" l="1"/>
  <c r="E7" i="13" s="1"/>
  <c r="N157" i="12"/>
  <c r="R156" i="12"/>
  <c r="O162" i="12"/>
  <c r="F7" i="13" s="1"/>
  <c r="F10" i="13" s="1"/>
  <c r="O157" i="12"/>
  <c r="P156" i="12"/>
  <c r="Q156" i="12"/>
  <c r="N156" i="16"/>
  <c r="N157" i="16" s="1"/>
  <c r="N160" i="16" s="1"/>
  <c r="E9" i="13" s="1"/>
  <c r="O156" i="16"/>
  <c r="O157" i="16" s="1"/>
  <c r="O160" i="16" s="1"/>
  <c r="F9" i="13" s="1"/>
  <c r="Q156" i="16"/>
  <c r="Q157" i="16" s="1"/>
  <c r="Q160" i="16" s="1"/>
  <c r="H9" i="13" s="1"/>
  <c r="P156" i="16"/>
  <c r="P157" i="16" s="1"/>
  <c r="P160" i="16" s="1"/>
  <c r="G9" i="13" s="1"/>
  <c r="J97" i="4"/>
  <c r="R156" i="16"/>
  <c r="R157" i="16" s="1"/>
  <c r="R160" i="16" s="1"/>
  <c r="I9" i="13" s="1"/>
  <c r="F34" i="22"/>
  <c r="J35" i="23"/>
  <c r="R162" i="12" l="1"/>
  <c r="I7" i="13" s="1"/>
  <c r="I10" i="13" s="1"/>
  <c r="R157" i="12"/>
  <c r="P157" i="12"/>
  <c r="P162" i="12"/>
  <c r="G7" i="13" s="1"/>
  <c r="G10" i="13" s="1"/>
  <c r="F15" i="13"/>
  <c r="E29" i="20"/>
  <c r="E30" i="20" s="1"/>
  <c r="E33" i="20" s="1"/>
  <c r="E37" i="20" s="1"/>
  <c r="Q157" i="12"/>
  <c r="Q162" i="12"/>
  <c r="H7" i="13" s="1"/>
  <c r="H10" i="13" s="1"/>
  <c r="E10" i="13"/>
  <c r="G29" i="20" l="1"/>
  <c r="G30" i="20" s="1"/>
  <c r="G33" i="20" s="1"/>
  <c r="G37" i="20" s="1"/>
  <c r="H15" i="13"/>
  <c r="F29" i="20"/>
  <c r="F30" i="20" s="1"/>
  <c r="F33" i="20" s="1"/>
  <c r="F37" i="20" s="1"/>
  <c r="G15" i="13"/>
  <c r="D29" i="20"/>
  <c r="D30" i="20" s="1"/>
  <c r="D33" i="20" s="1"/>
  <c r="D37" i="20" s="1"/>
  <c r="E15" i="13"/>
  <c r="H29" i="20"/>
  <c r="H30" i="20" s="1"/>
  <c r="H33" i="20" s="1"/>
  <c r="H37" i="20" s="1"/>
  <c r="I15" i="13"/>
</calcChain>
</file>

<file path=xl/sharedStrings.xml><?xml version="1.0" encoding="utf-8"?>
<sst xmlns="http://schemas.openxmlformats.org/spreadsheetml/2006/main" count="1235" uniqueCount="686">
  <si>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</si>
  <si>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</si>
  <si>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</si>
  <si>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</si>
  <si>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</si>
  <si>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</si>
  <si>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</si>
  <si>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</si>
  <si>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</si>
  <si>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</si>
  <si>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</si>
  <si>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</si>
  <si>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Course Name: FM LAB                                                                                  Course Code:15MEL57</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</si>
  <si>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</si>
  <si>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</si>
  <si>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</si>
  <si>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</si>
  <si>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</si>
  <si>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</si>
  <si>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</si>
  <si>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</si>
  <si>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</si>
  <si>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</si>
  <si>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</si>
  <si>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</si>
  <si>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</si>
  <si>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</si>
  <si>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</si>
  <si>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</si>
  <si>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SUBJECT : FM LAB                                                                SUB CODE:15MEL57</t>
  </si>
  <si>
    <t>SEM : 5th</t>
  </si>
  <si>
    <t>SEC : A &amp; B</t>
  </si>
  <si>
    <t>SCHEME :2015</t>
  </si>
  <si>
    <t>Sl. No.</t>
  </si>
  <si>
    <t>Name of the student</t>
  </si>
  <si>
    <t>USN</t>
  </si>
  <si>
    <t>I INTERNALS</t>
  </si>
  <si>
    <t>II INTERNALS</t>
  </si>
  <si>
    <t>III INTERNALS</t>
  </si>
  <si>
    <t>ASSIGNMENT'S</t>
  </si>
  <si>
    <t>EXTERNAL EXAM</t>
  </si>
  <si>
    <t>Q1 or 2 Q3 or 4</t>
  </si>
  <si>
    <t>Q1 or 2 Q 3 or 4</t>
  </si>
  <si>
    <t>Q1 or 2</t>
  </si>
  <si>
    <t>Q3 or 4</t>
  </si>
  <si>
    <t>CO1</t>
  </si>
  <si>
    <t>CO2</t>
  </si>
  <si>
    <t>CO3</t>
  </si>
  <si>
    <t>CO4</t>
  </si>
  <si>
    <t>CO5</t>
  </si>
  <si>
    <t>CO1,CO2,CO3,CO4,CO5,</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</si>
  <si>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</si>
  <si>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</si>
  <si>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</si>
  <si>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</si>
  <si>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</si>
  <si>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</si>
  <si>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</si>
  <si>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</si>
  <si>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</si>
  <si>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</si>
  <si>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</si>
  <si>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</si>
  <si>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</si>
  <si>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</si>
  <si>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</si>
  <si>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</si>
  <si>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</si>
  <si>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</si>
  <si>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</si>
  <si>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</si>
  <si>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</si>
  <si>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</si>
  <si>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</si>
  <si>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</si>
  <si>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</si>
  <si>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</si>
  <si>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</si>
  <si>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</si>
  <si>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</si>
  <si>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</si>
  <si>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</si>
  <si>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</si>
  <si>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</si>
  <si>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</si>
  <si>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</si>
  <si>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</si>
  <si>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</si>
  <si>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</si>
  <si>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</si>
  <si>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</si>
  <si>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</si>
  <si>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</si>
  <si>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</si>
  <si>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</si>
  <si>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</si>
  <si>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</si>
  <si>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</si>
  <si>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</si>
  <si>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</si>
  <si>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</si>
  <si>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</si>
  <si>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</si>
  <si>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</si>
  <si>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</si>
  <si>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</si>
  <si>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</si>
  <si>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</si>
  <si>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</si>
  <si>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</si>
  <si>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</si>
  <si>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</si>
  <si>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</si>
  <si>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</si>
  <si>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</si>
  <si>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</si>
  <si>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</si>
  <si>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</si>
  <si>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</si>
  <si>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</si>
  <si>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</si>
  <si>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</si>
  <si>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</si>
  <si>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</si>
  <si>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</si>
  <si>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</si>
  <si>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</si>
  <si>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</si>
  <si>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</si>
  <si>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</si>
  <si>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</si>
  <si>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</si>
  <si>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</si>
  <si>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</si>
  <si>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</si>
  <si>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</si>
  <si>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</si>
  <si>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</si>
  <si>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</si>
  <si>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</si>
  <si>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</si>
  <si>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</si>
  <si>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</si>
  <si>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</si>
  <si>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</si>
  <si>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</si>
  <si>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</si>
  <si>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</si>
  <si>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</si>
  <si>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</si>
  <si>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</si>
  <si>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</si>
  <si>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</si>
  <si>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</si>
  <si>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</si>
  <si>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</si>
  <si>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</si>
  <si>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</si>
  <si>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</si>
  <si>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</si>
  <si>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</si>
  <si>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</si>
  <si>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</si>
  <si>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</si>
  <si>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</si>
  <si>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</si>
  <si>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</si>
  <si>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</si>
  <si>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</si>
  <si>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</si>
  <si>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</si>
  <si>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</si>
  <si>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</si>
  <si>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</si>
  <si>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</si>
  <si>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</si>
  <si>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</si>
  <si>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</si>
  <si>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</si>
  <si>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</si>
  <si>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</si>
  <si>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</si>
  <si>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</si>
  <si>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</si>
  <si>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</si>
  <si>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</si>
  <si>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</si>
  <si>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</si>
  <si>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</si>
  <si>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</si>
  <si>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</si>
  <si>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</si>
  <si>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</si>
  <si>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</si>
  <si>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</si>
  <si>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VINEET KUMAR</t>
  </si>
  <si>
    <t>1SG15ME102</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</si>
  <si>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</si>
  <si>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</si>
  <si>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</si>
  <si>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</si>
  <si>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</si>
  <si>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</si>
  <si>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</si>
  <si>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</si>
  <si>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</si>
  <si>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</si>
  <si>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</si>
  <si>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</si>
  <si>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</si>
  <si>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</si>
  <si>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</si>
  <si>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</si>
  <si>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</si>
  <si>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</si>
  <si>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</si>
  <si>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</si>
  <si>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</si>
  <si>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</si>
  <si>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</si>
  <si>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</si>
  <si>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</si>
  <si>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</si>
  <si>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</si>
  <si>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</si>
  <si>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</si>
  <si>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</si>
  <si>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</si>
  <si>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</si>
  <si>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</si>
  <si>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</si>
  <si>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</si>
  <si>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</si>
  <si>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</si>
  <si>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</si>
  <si>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</si>
  <si>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</si>
  <si>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</si>
  <si>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</si>
  <si>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</si>
  <si>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</si>
  <si>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</si>
  <si>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</si>
  <si>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</si>
  <si>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</si>
  <si>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</si>
  <si>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</si>
  <si>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</si>
  <si>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</si>
  <si>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</si>
  <si>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</si>
  <si>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</si>
  <si>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</si>
  <si>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</si>
  <si>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</si>
  <si>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</si>
  <si>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</si>
  <si>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</si>
  <si>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</si>
  <si>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</si>
  <si>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</si>
  <si>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</si>
  <si>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</si>
  <si>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</si>
  <si>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</si>
  <si>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</si>
  <si>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</si>
  <si>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</si>
  <si>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</si>
  <si>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</si>
  <si>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</si>
  <si>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</si>
  <si>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</si>
  <si>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</si>
  <si>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</si>
  <si>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</si>
  <si>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</si>
  <si>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</si>
  <si>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ASSIGN TARGET PERCENTAGE</t>
  </si>
  <si>
    <t>SEE(EXAM)  TARGET PERCENTAGE</t>
  </si>
  <si>
    <t>TARGET PERCENTAGE</t>
  </si>
  <si>
    <t>MAXIMUM MARKS IN EXAM</t>
  </si>
  <si>
    <t>FM LAB</t>
  </si>
  <si>
    <t xml:space="preserve">V Semester  A&amp;B Section Test marks </t>
  </si>
  <si>
    <t>ATTAINMENT (%)</t>
  </si>
  <si>
    <t>Y OR N</t>
  </si>
  <si>
    <t>I</t>
  </si>
  <si>
    <t>II</t>
  </si>
  <si>
    <t>III</t>
  </si>
  <si>
    <t xml:space="preserve">II </t>
  </si>
  <si>
    <t xml:space="preserve"> </t>
  </si>
  <si>
    <t>ENERGY LAB</t>
  </si>
  <si>
    <t>VII Semester A&amp;B Section Assignment marks for ODD  Sem 2018-19</t>
  </si>
  <si>
    <t>TARGET: 90% OF STUDENTS TO SCORE 80% and ABOVE</t>
  </si>
  <si>
    <t>ASSIGNMENT ATTAINMENT (%)</t>
  </si>
  <si>
    <t>IV</t>
  </si>
  <si>
    <t>V</t>
  </si>
  <si>
    <t xml:space="preserve">V  Semester A&amp;B Section Exam marks </t>
  </si>
  <si>
    <t>TARGET: 70% OF STUDENTS TO SCORE 40% and ABOVE</t>
  </si>
  <si>
    <t>EXAM MARKS OBTAINED(same for all COs)</t>
  </si>
  <si>
    <t>EXAMINATION  ATTAINMENT (%)</t>
  </si>
  <si>
    <t>Department of Mechanical  Engineering</t>
  </si>
  <si>
    <t xml:space="preserve">V Semester  </t>
  </si>
  <si>
    <t>DIRECT ASSESMENT METHOD</t>
  </si>
  <si>
    <t>Equal weigtage to TEST, ASSIGNMENT &amp; EXAM MARKS</t>
  </si>
  <si>
    <t>IA MARKS ATTAINMENT</t>
  </si>
  <si>
    <t>Assignment ATTAINMENT</t>
  </si>
  <si>
    <t>EXAM ATTAINMENT</t>
  </si>
  <si>
    <t>AVARAGE</t>
  </si>
  <si>
    <t>ATTAINMENT of COs</t>
  </si>
  <si>
    <t>NEXT ACADEMIC YEAR TARGET CAN BE: 90%</t>
  </si>
  <si>
    <t>SAPTHAGIRI COLLEGE OF ENGINEERING, BENGALURU - 57.</t>
  </si>
  <si>
    <t>DEPARTMENT OF MECHANICAL  ENGINEERING</t>
  </si>
  <si>
    <t>COURSE EXIT SURVEY (ODD SEM. 2019-20)</t>
  </si>
  <si>
    <t>SEM &amp; SEC:</t>
  </si>
  <si>
    <t>SUB CODE: 15ME72</t>
  </si>
  <si>
    <t>NAME OF THE FACULTY  Hemanth Kumar HR</t>
  </si>
  <si>
    <t>NOTE: This survey is obtained through google Forms</t>
  </si>
  <si>
    <t>SL NO</t>
  </si>
  <si>
    <t>Timestamp</t>
  </si>
  <si>
    <t>Name</t>
  </si>
  <si>
    <t xml:space="preserve">1.	Ability to calculate the various properties of fluid, stability of floating bodies and hydro static forces acting on the surface. </t>
  </si>
  <si>
    <t>2.	Ability to solve the problems related to fluid kinematics and fluid dynamics by applying the related principles.</t>
  </si>
  <si>
    <t xml:space="preserve">3.	Ability to make analysis of various types of fluid flows </t>
  </si>
  <si>
    <t>4.	Ability to apply dimensional analysis concepts to build relations among different variables.</t>
  </si>
  <si>
    <t>5.	Ability to describe the concepts related to boundary layer Separation</t>
  </si>
  <si>
    <t>6.	Ability to explain the basic concepts related to compressible flow and Computational fluid dynamics (CFD).</t>
  </si>
  <si>
    <t>CO</t>
  </si>
  <si>
    <t>C02</t>
  </si>
  <si>
    <t>C03</t>
  </si>
  <si>
    <t>CO6</t>
  </si>
  <si>
    <t>Ashrith</t>
  </si>
  <si>
    <t>1sg17me010</t>
  </si>
  <si>
    <t>Ananda</t>
  </si>
  <si>
    <t>1SG18ME400</t>
  </si>
  <si>
    <t>Vilas Raj Y</t>
  </si>
  <si>
    <t>1SG18ME439</t>
  </si>
  <si>
    <t>Subramanya c</t>
  </si>
  <si>
    <t>1sg17me086</t>
  </si>
  <si>
    <t>Hemanth Bhat</t>
  </si>
  <si>
    <t>1SG17ME028</t>
  </si>
  <si>
    <t>Kiran.s</t>
  </si>
  <si>
    <t>1sg17me035</t>
  </si>
  <si>
    <t>Nishant Singh</t>
  </si>
  <si>
    <t>1sg17me050</t>
  </si>
  <si>
    <t>Pavan B M</t>
  </si>
  <si>
    <t>1SG17ME052</t>
  </si>
  <si>
    <t xml:space="preserve">Shashank </t>
  </si>
  <si>
    <t>1SG18ME433</t>
  </si>
  <si>
    <t>Dhanush u</t>
  </si>
  <si>
    <t>1sg18me414</t>
  </si>
  <si>
    <t>Kushal v</t>
  </si>
  <si>
    <t>1sg17me038</t>
  </si>
  <si>
    <t>Charan Kumar .m</t>
  </si>
  <si>
    <t>1sg18me407</t>
  </si>
  <si>
    <t>HEMA.M</t>
  </si>
  <si>
    <t>1SG17ME027</t>
  </si>
  <si>
    <t xml:space="preserve">Gowda prajwal Suresh </t>
  </si>
  <si>
    <t xml:space="preserve">1sg17me025 </t>
  </si>
  <si>
    <t>DarshanGowda.N</t>
  </si>
  <si>
    <t>1SG18ME410</t>
  </si>
  <si>
    <t xml:space="preserve">Sachin kg </t>
  </si>
  <si>
    <t>1sg17me103</t>
  </si>
  <si>
    <t>Ashutosh jha</t>
  </si>
  <si>
    <t>1SG17ME011</t>
  </si>
  <si>
    <t>Veeresh b</t>
  </si>
  <si>
    <t>1sg18me438</t>
  </si>
  <si>
    <t>Parthesh s</t>
  </si>
  <si>
    <t>1sg16me062</t>
  </si>
  <si>
    <t>Gagana kusuma k</t>
  </si>
  <si>
    <t xml:space="preserve">1sg18me416 </t>
  </si>
  <si>
    <t>Dhanush. S</t>
  </si>
  <si>
    <t xml:space="preserve">1sg17me021 </t>
  </si>
  <si>
    <t>Shrivata S Rao</t>
  </si>
  <si>
    <t>1sg17me082</t>
  </si>
  <si>
    <t>Hemanth U</t>
  </si>
  <si>
    <t>1SG17ME029</t>
  </si>
  <si>
    <t>Sagar B</t>
  </si>
  <si>
    <t>1sg17me074</t>
  </si>
  <si>
    <t>Subhash Jadav S</t>
  </si>
  <si>
    <t>1SG17ME085</t>
  </si>
  <si>
    <t>Naveen L</t>
  </si>
  <si>
    <t>1SG18ME425</t>
  </si>
  <si>
    <t>Mohan S</t>
  </si>
  <si>
    <t>1SG17ME045</t>
  </si>
  <si>
    <t xml:space="preserve">Tilak Tukaram Jadhav </t>
  </si>
  <si>
    <t>1SG18ME436</t>
  </si>
  <si>
    <t>Nikith D</t>
  </si>
  <si>
    <t xml:space="preserve">1SG17ME049 </t>
  </si>
  <si>
    <t>Abhilesh d</t>
  </si>
  <si>
    <t>1sg17me001</t>
  </si>
  <si>
    <t>ANIL KUMAR R</t>
  </si>
  <si>
    <t>1sg18ME401</t>
  </si>
  <si>
    <t xml:space="preserve">Srikanth Y S </t>
  </si>
  <si>
    <t xml:space="preserve">1SG17ME084 </t>
  </si>
  <si>
    <t>Bharath g</t>
  </si>
  <si>
    <t>1sg17me012</t>
  </si>
  <si>
    <t>Tintu Titus</t>
  </si>
  <si>
    <t>1sg17me093</t>
  </si>
  <si>
    <t>Rakesh</t>
  </si>
  <si>
    <t>1SG17ME067</t>
  </si>
  <si>
    <t>Pavithra.n</t>
  </si>
  <si>
    <t>1sg18me428</t>
  </si>
  <si>
    <t>Varun</t>
  </si>
  <si>
    <t>1sg17me080</t>
  </si>
  <si>
    <t>Uma Maheshwari</t>
  </si>
  <si>
    <t>1sg18me437</t>
  </si>
  <si>
    <t>Nandan B N</t>
  </si>
  <si>
    <t>1SG17ME046</t>
  </si>
  <si>
    <t>Maruthi AS</t>
  </si>
  <si>
    <t>1SG17ME042</t>
  </si>
  <si>
    <t>Keerthi S</t>
  </si>
  <si>
    <t>1SG18ME419</t>
  </si>
  <si>
    <t>Raghunatha K R</t>
  </si>
  <si>
    <t>1sg18me430</t>
  </si>
  <si>
    <t xml:space="preserve">Srikanths </t>
  </si>
  <si>
    <t>1sg17me083</t>
  </si>
  <si>
    <t>Sumanth S</t>
  </si>
  <si>
    <t>1SG17ME090</t>
  </si>
  <si>
    <t>Santhosh kumar s</t>
  </si>
  <si>
    <t>1sg17me077</t>
  </si>
  <si>
    <t>VINOOP</t>
  </si>
  <si>
    <t>1sg17me098</t>
  </si>
  <si>
    <t>Arjun g</t>
  </si>
  <si>
    <t>1sg18me403</t>
  </si>
  <si>
    <t>Manoj L. V</t>
  </si>
  <si>
    <t>1sg17me040</t>
  </si>
  <si>
    <t>TEJASKUMAR S</t>
  </si>
  <si>
    <t>1SG18ME435</t>
  </si>
  <si>
    <t>Chaturth.E</t>
  </si>
  <si>
    <t>1sg17me014</t>
  </si>
  <si>
    <t xml:space="preserve">PRADEEP S SUREBAN </t>
  </si>
  <si>
    <t>1SG17ME055</t>
  </si>
  <si>
    <t>Kolla Bhuvan</t>
  </si>
  <si>
    <t>1SG17ME036</t>
  </si>
  <si>
    <t>PRAJWAL BHARADWAJ A</t>
  </si>
  <si>
    <t>1sg17me056</t>
  </si>
  <si>
    <t>No. of graded "0"</t>
  </si>
  <si>
    <t>No. of graded "1"</t>
  </si>
  <si>
    <t>No. of graded "2"</t>
  </si>
  <si>
    <t>No. of graded "3"</t>
  </si>
  <si>
    <t>No. of graded "4"</t>
  </si>
  <si>
    <t>No. of graded "5"</t>
  </si>
  <si>
    <t>DEPARTMENT OF MECHANICAL ENGINEERING</t>
  </si>
  <si>
    <t>INDIRECT CO ASSESSMENT METHOD AND FINAL CO ATTAINMENT (ODD SEM. 2019-20)</t>
  </si>
  <si>
    <t>SEM &amp; SEC: VII A&amp; B SEC</t>
  </si>
  <si>
    <t>Subject: FLUID POWER SYSYTEM</t>
  </si>
  <si>
    <t>Subject Code: 15ME72</t>
  </si>
  <si>
    <t>NAME OF THE FACULTY :Madhu Kumar YC &amp; Hemanth Kumar HR</t>
  </si>
  <si>
    <r>
      <rPr>
        <b/>
        <sz val="14"/>
        <color indexed="8"/>
        <rFont val="Arial"/>
        <charset val="134"/>
      </rPr>
      <t>NOTE:</t>
    </r>
    <r>
      <rPr>
        <sz val="14"/>
        <color indexed="8"/>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</si>
  <si>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</si>
  <si>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</si>
  <si>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</si>
  <si>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</si>
  <si>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</si>
  <si>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</si>
  <si>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</si>
  <si>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</si>
  <si>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 Are you able to  calculate the various properties of fluid, stability of floating bodies and hydro static forces acting on the surface. </t>
  </si>
  <si>
    <t>Are you able to  solve the problems related to fluid kinematics and fluid dynamics by applying the related principles.</t>
  </si>
  <si>
    <t xml:space="preserve">Are you able to  make analysis of various types of fluid flows </t>
  </si>
  <si>
    <t>Are you able to  apply dimensional analysis concepts to build relations among different variables.</t>
  </si>
  <si>
    <t xml:space="preserve"> Are you able to  describe the concepts related to boundary layer Separation.</t>
  </si>
  <si>
    <t>Are you able to  explain the basic concepts related to compressible flow and Computational fluid dynamics (CFD).</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</si>
  <si>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</si>
  <si>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</si>
  <si>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</si>
  <si>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</si>
  <si>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</si>
  <si>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</si>
  <si>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</si>
  <si>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</si>
  <si>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</si>
  <si>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(ODD SEM. 2017-18)</t>
  </si>
  <si>
    <t>SEM &amp; SEC: V A &amp; B SEC</t>
  </si>
  <si>
    <t>Subject: Fluid Mechanics Lab</t>
  </si>
  <si>
    <t>NAME OF THE FACULTY : RAMESH NG</t>
  </si>
  <si>
    <r>
      <rPr>
        <sz val="16"/>
        <color rgb="FF000000"/>
        <rFont val="Arial"/>
        <charset val="134"/>
      </rPr>
      <t xml:space="preserve">Subject Code: </t>
    </r>
    <r>
      <rPr>
        <b/>
        <sz val="16"/>
        <color indexed="8"/>
        <rFont val="Arial"/>
        <charset val="134"/>
      </rPr>
      <t>15MEL57</t>
    </r>
  </si>
  <si>
    <t>I  CO Attainment</t>
  </si>
  <si>
    <t>A: Direct assessment (80%)-Tests, Assignment, Examination</t>
  </si>
  <si>
    <t>B: Indirect assessment (20%)-Course end survey</t>
  </si>
  <si>
    <t>Mapping POs</t>
  </si>
  <si>
    <t>Direct Assessment</t>
  </si>
  <si>
    <t>Indirect Assessment</t>
  </si>
  <si>
    <t xml:space="preserve">Overall Attainment  </t>
  </si>
  <si>
    <t>Target (%)</t>
  </si>
  <si>
    <t xml:space="preserve">Attainment </t>
  </si>
  <si>
    <t>0.8 (a) + 0.2(b)</t>
  </si>
  <si>
    <t>(a)</t>
  </si>
  <si>
    <t>(b)</t>
  </si>
  <si>
    <t>1,2,9,11</t>
  </si>
  <si>
    <t>YES</t>
  </si>
  <si>
    <t>1,2,3,11,12</t>
  </si>
  <si>
    <t>1,2,4,12</t>
  </si>
  <si>
    <t>SEM &amp; SEC:V A &amp; B SEC</t>
  </si>
  <si>
    <r>
      <rPr>
        <sz val="12"/>
        <color rgb="FF000000"/>
        <rFont val="Arial"/>
        <charset val="134"/>
      </rPr>
      <t xml:space="preserve">Subject Code: </t>
    </r>
    <r>
      <rPr>
        <b/>
        <sz val="12"/>
        <color indexed="8"/>
        <rFont val="Arial"/>
        <charset val="134"/>
      </rPr>
      <t>15MEL57</t>
    </r>
  </si>
  <si>
    <t>NAME OF THE FACULTY :RAMESH NG</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</si>
  <si>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</si>
  <si>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</si>
  <si>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</si>
  <si>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</si>
  <si>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</si>
  <si>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Note:  1 = Slight   2 = Moderate    3 = Substential</t>
  </si>
  <si>
    <t>Course outcomes</t>
  </si>
  <si>
    <t>Program Outcomes</t>
  </si>
  <si>
    <t>PSO</t>
  </si>
  <si>
    <t>PO1</t>
  </si>
  <si>
    <t>PO2</t>
  </si>
  <si>
    <t>PO3</t>
  </si>
  <si>
    <t>PO4</t>
  </si>
  <si>
    <t>PO5</t>
  </si>
  <si>
    <t>PO6</t>
  </si>
  <si>
    <t>PO7</t>
  </si>
  <si>
    <t>PO8</t>
  </si>
  <si>
    <t>PO9</t>
  </si>
  <si>
    <t>PO10</t>
  </si>
  <si>
    <t>PO11</t>
  </si>
  <si>
    <t>PO12</t>
  </si>
  <si>
    <t>POS1</t>
  </si>
  <si>
    <t>POS2</t>
  </si>
  <si>
    <t>CO-1</t>
  </si>
  <si>
    <t>CO-2</t>
  </si>
  <si>
    <t>CO-3</t>
  </si>
  <si>
    <t>CO-4</t>
  </si>
  <si>
    <t>CO-5</t>
  </si>
  <si>
    <t>Average</t>
  </si>
  <si>
    <t>-</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</si>
  <si>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</si>
  <si>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 CO1: Able to describe metrology, methods, standards, of measurement and measuring instruments</t>
  </si>
  <si>
    <t>CO2: Able to explain system of limits, fits, tolerances, gauges and comparators?</t>
  </si>
  <si>
    <t xml:space="preserve">CO3: Able to explain meteorological measurements of screw threads, gear tooth parameters and advanced metrology instruments? </t>
  </si>
  <si>
    <t>CO4: Able to explain basics and methods of indirect measurements?</t>
  </si>
  <si>
    <t xml:space="preserve"> CO5: Able to explain measurement of parameters: force, pressure, temperature and strain?</t>
  </si>
  <si>
    <t xml:space="preserve"> CO-PO ATTAINMENT (ODD SEM. 2019-20)</t>
  </si>
  <si>
    <t>SEM &amp; SEC:VII A &amp; B SEC</t>
  </si>
  <si>
    <t>Subject: Fluid Power System</t>
  </si>
  <si>
    <r>
      <rPr>
        <sz val="12"/>
        <color rgb="FF000000"/>
        <rFont val="Arial"/>
        <charset val="134"/>
      </rPr>
      <t xml:space="preserve">Subject Code: </t>
    </r>
    <r>
      <rPr>
        <b/>
        <sz val="12"/>
        <color indexed="8"/>
        <rFont val="Arial"/>
        <charset val="134"/>
      </rPr>
      <t>15ME72</t>
    </r>
  </si>
  <si>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</si>
  <si>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r>
      <rPr>
        <b/>
        <sz val="14"/>
        <color indexed="8"/>
        <rFont val="Calibri"/>
        <charset val="134"/>
      </rPr>
      <t xml:space="preserve">B: Indirect assessment (20%)-Mapping through Course Exit survey </t>
    </r>
    <r>
      <rPr>
        <b/>
        <sz val="11"/>
        <color indexed="8"/>
        <rFont val="Calibri"/>
        <charset val="134"/>
      </rPr>
      <t>(By Subject teacher)</t>
    </r>
  </si>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</sst>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7" formatCode="m/d/yyyy\ h:mm:ss"/>
  </numFmts>
  <fonts count="70">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000000"/>
      <name val="Arial"/>
      <charset val="134"/>
    </font>
    <font>
      <b/>
      <u/>
      <sz val="12"/>
      <color rgb="FF000000"/>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sz val="12"/>
      <color indexed="8"/>
      <name val="Arial"/>
      <charset val="134"/>
    </font>
    <font>
      <b/>
      <sz val="9"/>
      <color rgb="FF000000"/>
      <name val="Calibri"/>
      <charset val="134"/>
    </font>
    <font>
      <sz val="9"/>
      <color indexed="8"/>
      <name val="Calibri"/>
      <charset val="134"/>
    </font>
    <font>
      <b/>
      <sz val="12"/>
      <color rgb="FF000000"/>
      <name val="Times New Roman"/>
      <charset val="134"/>
    </font>
    <font>
      <b/>
      <sz val="11"/>
      <color indexed="8"/>
      <name val="Calibri"/>
      <charset val="134"/>
      <scheme val="minor"/>
    </font>
    <font>
      <b/>
      <sz val="12"/>
      <color indexed="8"/>
      <name val="Calibri"/>
      <charset val="134"/>
    </font>
    <font>
      <b/>
      <sz val="14"/>
      <color rgb="FF000000"/>
      <name val="Calibri"/>
      <charset val="134"/>
      <scheme val="minor"/>
    </font>
    <font>
      <b/>
      <sz val="12"/>
      <color indexed="8"/>
      <name val="Arial"/>
      <charset val="134"/>
    </font>
    <font>
      <b/>
      <u/>
      <sz val="16"/>
      <color rgb="FF000000"/>
      <name val="Arial"/>
      <charset val="134"/>
    </font>
    <font>
      <sz val="16"/>
      <color indexed="8"/>
      <name val="Arial"/>
      <charset val="134"/>
    </font>
    <font>
      <b/>
      <sz val="11"/>
      <color rgb="FF000000"/>
      <name val="Arial"/>
      <charset val="134"/>
    </font>
    <font>
      <sz val="11"/>
      <color rgb="FF000000"/>
      <name val="Arial"/>
      <charset val="134"/>
    </font>
    <font>
      <b/>
      <sz val="10"/>
      <color indexed="8"/>
      <name val="Arial"/>
      <charset val="134"/>
    </font>
    <font>
      <b/>
      <sz val="12"/>
      <color rgb="FF000000"/>
      <name val="Arial"/>
      <charset val="134"/>
    </font>
    <font>
      <sz val="11"/>
      <color indexed="8"/>
      <name val="Arial"/>
      <charset val="134"/>
    </font>
    <font>
      <sz val="10"/>
      <name val="Arial"/>
      <charset val="134"/>
    </font>
    <font>
      <b/>
      <sz val="18"/>
      <color indexed="8"/>
      <name val="Arial"/>
      <charset val="134"/>
    </font>
    <font>
      <b/>
      <sz val="22"/>
      <color indexed="8"/>
      <name val="Calibri"/>
      <charset val="134"/>
      <scheme val="minor"/>
    </font>
    <font>
      <sz val="9"/>
      <color indexed="8"/>
      <name val="Arial"/>
      <charset val="134"/>
    </font>
    <font>
      <b/>
      <sz val="12"/>
      <color rgb="FF000000"/>
      <name val="Cambria"/>
      <charset val="134"/>
      <scheme val="major"/>
    </font>
    <font>
      <b/>
      <sz val="18"/>
      <color rgb="FF000000"/>
      <name val="Cambria"/>
      <charset val="134"/>
      <scheme val="major"/>
    </font>
    <font>
      <sz val="16"/>
      <color rgb="FF000000"/>
      <name val="Cambria"/>
      <charset val="134"/>
      <scheme val="major"/>
    </font>
    <font>
      <b/>
      <sz val="12"/>
      <color rgb="FF000000"/>
      <name val="Times"/>
      <charset val="134"/>
    </font>
    <font>
      <sz val="11"/>
      <color indexed="8"/>
      <name val="Times New Roman"/>
      <charset val="134"/>
    </font>
    <font>
      <sz val="14"/>
      <color rgb="FF000000"/>
      <name val="Cambria"/>
      <charset val="134"/>
      <scheme val="major"/>
    </font>
    <font>
      <b/>
      <sz val="14"/>
      <color indexed="8"/>
      <name val="Cambria"/>
      <charset val="134"/>
    </font>
    <font>
      <sz val="10"/>
      <color rgb="FF000000"/>
      <name val="Arial"/>
      <charset val="134"/>
    </font>
    <font>
      <b/>
      <sz val="22"/>
      <color rgb="FF000000"/>
      <name val="Cambria"/>
      <charset val="134"/>
      <scheme val="major"/>
    </font>
    <font>
      <sz val="10"/>
      <color rgb="FF000000"/>
      <name val="Times New Roman"/>
      <charset val="134"/>
    </font>
    <font>
      <sz val="24"/>
      <color rgb="FF000000"/>
      <name val="Cambria"/>
      <charset val="134"/>
      <scheme val="major"/>
    </font>
    <font>
      <b/>
      <sz val="10"/>
      <color rgb="FF000000"/>
      <name val="Times New Roman"/>
      <charset val="134"/>
    </font>
    <font>
      <sz val="14"/>
      <color indexed="8"/>
      <name val="Cambria"/>
      <charset val="134"/>
    </font>
    <font>
      <b/>
      <sz val="10"/>
      <color indexed="8"/>
      <name val="Times New Roman"/>
      <charset val="134"/>
    </font>
    <font>
      <sz val="10"/>
      <color theme="1"/>
      <name val="Arial"/>
      <charset val="134"/>
    </font>
    <font>
      <b/>
      <sz val="11"/>
      <color theme="1"/>
      <name val="Times New Roman"/>
      <charset val="134"/>
    </font>
    <font>
      <sz val="10"/>
      <color rgb="FF000000"/>
      <name val="Georgia"/>
      <charset val="134"/>
    </font>
    <font>
      <sz val="10"/>
      <color indexed="8"/>
      <name val="Times New Roman"/>
      <charset val="134"/>
    </font>
    <font>
      <b/>
      <sz val="16"/>
      <color indexed="8"/>
      <name val="Arial"/>
      <charset val="134"/>
    </font>
    <font>
      <sz val="12"/>
      <color indexed="8"/>
      <name val="Cambria"/>
      <charset val="134"/>
      <scheme val="major"/>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b/>
      <sz val="11"/>
      <color indexed="8"/>
      <name val="Arial"/>
      <charset val="134"/>
    </font>
    <font>
      <sz val="10"/>
      <color indexed="8"/>
      <name val="Arial"/>
      <charset val="134"/>
    </font>
  </fonts>
  <fills count="19">
    <fill>
      <patternFill patternType="none"/>
    </fill>
    <fill>
      <patternFill patternType="gray125"/>
    </fill>
    <fill>
      <patternFill patternType="solid">
        <fgColor rgb="FFF2F2F2"/>
        <bgColor indexed="64"/>
      </patternFill>
    </fill>
    <fill>
      <patternFill patternType="solid">
        <fgColor theme="9" tint="0.59999389629810485"/>
        <bgColor indexed="64"/>
      </patternFill>
    </fill>
    <fill>
      <patternFill patternType="solid">
        <fgColor rgb="FF00B0F0"/>
        <bgColor indexed="64"/>
      </patternFill>
    </fill>
    <fill>
      <patternFill patternType="solid">
        <fgColor theme="0" tint="-0.14996795556505021"/>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6"/>
        <bgColor indexed="64"/>
      </patternFill>
    </fill>
    <fill>
      <patternFill patternType="solid">
        <fgColor rgb="FFFFFF00"/>
        <bgColor indexed="64"/>
      </patternFill>
    </fill>
    <fill>
      <patternFill patternType="solid">
        <fgColor rgb="FFFFFFFF"/>
        <bgColor indexed="64"/>
      </patternFill>
    </fill>
    <fill>
      <patternFill patternType="solid">
        <fgColor theme="5" tint="0.39994506668294322"/>
        <bgColor indexed="64"/>
      </patternFill>
    </fill>
    <fill>
      <patternFill patternType="solid">
        <fgColor theme="0" tint="-4.9989318521683403E-2"/>
        <bgColor indexed="64"/>
      </patternFill>
    </fill>
    <fill>
      <patternFill patternType="solid">
        <fgColor rgb="FFFF0000"/>
        <bgColor rgb="FFFF0000"/>
      </patternFill>
    </fill>
    <fill>
      <patternFill patternType="solid">
        <fgColor rgb="FFFF0000"/>
        <bgColor indexed="64"/>
      </patternFill>
    </fill>
    <fill>
      <patternFill patternType="solid">
        <fgColor rgb="FFFFFFFF"/>
        <bgColor rgb="FFFFFFFF"/>
      </patternFill>
    </fill>
    <fill>
      <patternFill patternType="solid">
        <fgColor theme="0"/>
        <bgColor indexed="64"/>
      </patternFill>
    </fill>
  </fills>
  <borders count="65">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diagonal/>
    </border>
    <border>
      <left style="medium">
        <color auto="1"/>
      </left>
      <right/>
      <top/>
      <bottom style="thin">
        <color auto="1"/>
      </bottom>
      <diagonal/>
    </border>
    <border>
      <left style="medium">
        <color auto="1"/>
      </left>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style="thin">
        <color auto="1"/>
      </top>
      <bottom style="medium">
        <color auto="1"/>
      </bottom>
      <diagonal/>
    </border>
    <border>
      <left style="thin">
        <color auto="1"/>
      </left>
      <right/>
      <top style="medium">
        <color auto="1"/>
      </top>
      <bottom style="medium">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auto="1"/>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right style="thick">
        <color auto="1"/>
      </right>
      <top style="thick">
        <color auto="1"/>
      </top>
      <bottom style="thick">
        <color auto="1"/>
      </bottom>
      <diagonal/>
    </border>
    <border>
      <left style="thick">
        <color auto="1"/>
      </left>
      <right style="thick">
        <color auto="1"/>
      </right>
      <top style="thick">
        <color auto="1"/>
      </top>
      <bottom style="thick">
        <color auto="1"/>
      </bottom>
      <diagonal/>
    </border>
    <border>
      <left/>
      <right style="thick">
        <color auto="1"/>
      </right>
      <top/>
      <bottom style="thin">
        <color auto="1"/>
      </bottom>
      <diagonal/>
    </border>
    <border>
      <left style="thick">
        <color auto="1"/>
      </left>
      <right/>
      <top style="thick">
        <color auto="1"/>
      </top>
      <bottom style="thick">
        <color auto="1"/>
      </bottom>
      <diagonal/>
    </border>
    <border>
      <left style="thick">
        <color auto="1"/>
      </left>
      <right style="thick">
        <color auto="1"/>
      </right>
      <top/>
      <bottom style="thick">
        <color auto="1"/>
      </bottom>
      <diagonal/>
    </border>
    <border>
      <left style="thick">
        <color auto="1"/>
      </left>
      <right/>
      <top/>
      <bottom style="thick">
        <color auto="1"/>
      </bottom>
      <diagonal/>
    </border>
    <border>
      <left/>
      <right/>
      <top style="thick">
        <color auto="1"/>
      </top>
      <bottom/>
      <diagonal/>
    </border>
    <border>
      <left/>
      <right style="thick">
        <color auto="1"/>
      </right>
      <top/>
      <bottom style="thick">
        <color auto="1"/>
      </bottom>
      <diagonal/>
    </border>
    <border>
      <left/>
      <right style="thick">
        <color auto="1"/>
      </right>
      <top style="thick">
        <color auto="1"/>
      </top>
      <bottom/>
      <diagonal/>
    </border>
  </borders>
  <cellStyleXfs count="6">
    <xf numFmtId="0" fontId="0" fillId="0" borderId="0"/>
    <xf numFmtId="0" fontId="69" fillId="0" borderId="0"/>
    <xf numFmtId="0" fontId="69" fillId="0" borderId="0"/>
    <xf numFmtId="0" fontId="69" fillId="0" borderId="0"/>
    <xf numFmtId="0" fontId="69" fillId="0" borderId="0"/>
    <xf numFmtId="0" fontId="51" fillId="0" borderId="0"/>
  </cellStyleXfs>
  <cellXfs count="505">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10" fillId="0" borderId="20"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69" fillId="0" borderId="0" xfId="3" applyAlignment="1">
      <alignment wrapText="1"/>
    </xf>
    <xf numFmtId="0" fontId="15" fillId="0" borderId="0" xfId="3" applyFont="1" applyAlignment="1">
      <alignment vertical="center"/>
    </xf>
    <xf numFmtId="0" fontId="16" fillId="0" borderId="0" xfId="3" applyFont="1" applyAlignment="1">
      <alignment vertical="center"/>
    </xf>
    <xf numFmtId="0" fontId="17" fillId="0" borderId="0" xfId="3" applyFont="1" applyAlignment="1">
      <alignment horizontal="left" vertical="center"/>
    </xf>
    <xf numFmtId="0" fontId="18" fillId="0" borderId="0" xfId="3" applyFont="1" applyAlignment="1">
      <alignment wrapText="1"/>
    </xf>
    <xf numFmtId="0" fontId="69" fillId="0" borderId="0" xfId="3" applyAlignment="1"/>
    <xf numFmtId="0" fontId="21" fillId="0" borderId="21" xfId="3" applyFont="1" applyBorder="1" applyAlignment="1">
      <alignment vertical="center" wrapText="1"/>
    </xf>
    <xf numFmtId="0" fontId="21" fillId="0" borderId="24" xfId="3" applyFont="1" applyBorder="1" applyAlignment="1">
      <alignment vertical="center" wrapText="1"/>
    </xf>
    <xf numFmtId="0" fontId="22" fillId="0" borderId="11" xfId="3" applyFont="1" applyBorder="1" applyAlignment="1">
      <alignment horizontal="center" vertical="center"/>
    </xf>
    <xf numFmtId="0" fontId="21" fillId="0" borderId="13" xfId="3" applyFont="1" applyBorder="1" applyAlignment="1">
      <alignment vertical="center"/>
    </xf>
    <xf numFmtId="0" fontId="21" fillId="0" borderId="27" xfId="3" applyFont="1" applyBorder="1" applyAlignment="1">
      <alignment vertical="center"/>
    </xf>
    <xf numFmtId="0" fontId="21" fillId="0" borderId="28" xfId="3" applyFont="1" applyBorder="1" applyAlignment="1">
      <alignment vertical="center"/>
    </xf>
    <xf numFmtId="0" fontId="23" fillId="0" borderId="11" xfId="3" applyFont="1" applyBorder="1" applyAlignment="1">
      <alignment horizontal="center" vertical="center" wrapText="1"/>
    </xf>
    <xf numFmtId="0" fontId="4" fillId="0" borderId="11" xfId="3" applyFont="1" applyBorder="1" applyAlignment="1">
      <alignment horizontal="center" vertical="center" wrapText="1"/>
    </xf>
    <xf numFmtId="0" fontId="21" fillId="0" borderId="11" xfId="3" applyFont="1" applyBorder="1" applyAlignment="1">
      <alignment horizontal="center" vertical="center" wrapText="1"/>
    </xf>
    <xf numFmtId="0" fontId="21" fillId="0" borderId="11" xfId="3" applyFont="1" applyBorder="1" applyAlignment="1">
      <alignment vertical="center" wrapText="1"/>
    </xf>
    <xf numFmtId="0" fontId="21" fillId="0" borderId="11" xfId="3" applyFont="1" applyBorder="1" applyAlignment="1">
      <alignment vertical="center"/>
    </xf>
    <xf numFmtId="0" fontId="24" fillId="0" borderId="11" xfId="3" applyFont="1" applyBorder="1" applyAlignment="1">
      <alignment horizontal="center" vertical="center"/>
    </xf>
    <xf numFmtId="1" fontId="23" fillId="0" borderId="11" xfId="3" applyNumberFormat="1" applyFont="1" applyBorder="1" applyAlignment="1">
      <alignment horizontal="center" vertical="center"/>
    </xf>
    <xf numFmtId="0" fontId="4" fillId="0" borderId="11" xfId="3" applyFont="1" applyBorder="1" applyAlignment="1">
      <alignment horizontal="center" vertical="center"/>
    </xf>
    <xf numFmtId="0" fontId="23" fillId="0" borderId="11" xfId="3" applyFont="1" applyBorder="1" applyAlignment="1">
      <alignment horizontal="center" vertical="center"/>
    </xf>
    <xf numFmtId="0" fontId="25" fillId="0" borderId="0" xfId="3" applyFont="1" applyAlignment="1">
      <alignment wrapText="1"/>
    </xf>
    <xf numFmtId="1" fontId="4" fillId="0" borderId="11" xfId="3" applyNumberFormat="1" applyFont="1" applyBorder="1" applyAlignment="1">
      <alignment horizontal="center" vertical="center"/>
    </xf>
    <xf numFmtId="0" fontId="25" fillId="0" borderId="0" xfId="3" applyFont="1" applyAlignment="1"/>
    <xf numFmtId="0" fontId="69" fillId="0" borderId="11" xfId="3" applyBorder="1" applyAlignment="1">
      <alignment horizontal="center"/>
    </xf>
    <xf numFmtId="0" fontId="69" fillId="0" borderId="11" xfId="3" applyBorder="1" applyAlignment="1"/>
    <xf numFmtId="0" fontId="21" fillId="0" borderId="25" xfId="3" applyFont="1" applyBorder="1" applyAlignment="1">
      <alignment horizontal="center" vertical="center" wrapText="1"/>
    </xf>
    <xf numFmtId="0" fontId="22" fillId="0" borderId="11" xfId="3" applyFont="1" applyBorder="1" applyAlignment="1">
      <alignment horizontal="center" vertical="center" wrapText="1"/>
    </xf>
    <xf numFmtId="1" fontId="23" fillId="0" borderId="11" xfId="3" applyNumberFormat="1" applyFont="1" applyBorder="1" applyAlignment="1">
      <alignment horizontal="center" vertical="center" wrapText="1"/>
    </xf>
    <xf numFmtId="0" fontId="21" fillId="0" borderId="0" xfId="3" applyFont="1" applyBorder="1" applyAlignment="1">
      <alignment horizontal="center" vertical="center" wrapText="1"/>
    </xf>
    <xf numFmtId="0" fontId="23" fillId="0" borderId="0" xfId="3" applyFont="1" applyBorder="1" applyAlignment="1">
      <alignment horizontal="center" vertical="center" wrapText="1"/>
    </xf>
    <xf numFmtId="0" fontId="4" fillId="0" borderId="0" xfId="3" applyFont="1" applyBorder="1" applyAlignment="1">
      <alignment horizontal="center" vertical="center" wrapText="1"/>
    </xf>
    <xf numFmtId="1" fontId="22" fillId="0" borderId="11" xfId="3" applyNumberFormat="1" applyFont="1" applyBorder="1" applyAlignment="1">
      <alignment horizontal="center" vertical="center" wrapText="1"/>
    </xf>
    <xf numFmtId="1" fontId="69" fillId="0" borderId="11" xfId="3" applyNumberFormat="1" applyBorder="1" applyAlignment="1">
      <alignment horizontal="center" wrapText="1"/>
    </xf>
    <xf numFmtId="1" fontId="26" fillId="0" borderId="11" xfId="3" applyNumberFormat="1" applyFont="1" applyBorder="1" applyAlignment="1">
      <alignment horizontal="center" vertical="center" wrapText="1"/>
    </xf>
    <xf numFmtId="0" fontId="26" fillId="0" borderId="0" xfId="3" applyFont="1" applyBorder="1" applyAlignment="1">
      <alignment horizontal="center" vertical="center" wrapText="1"/>
    </xf>
    <xf numFmtId="0" fontId="27" fillId="0" borderId="0" xfId="3" applyFont="1" applyBorder="1" applyAlignment="1">
      <alignment horizontal="center" vertical="center" wrapText="1"/>
    </xf>
    <xf numFmtId="0" fontId="69" fillId="0" borderId="0" xfId="3" applyAlignment="1">
      <alignment vertical="top" wrapText="1"/>
    </xf>
    <xf numFmtId="1" fontId="4" fillId="0" borderId="11" xfId="3" applyNumberFormat="1" applyFont="1" applyBorder="1" applyAlignment="1">
      <alignment horizontal="center" vertical="center" wrapText="1"/>
    </xf>
    <xf numFmtId="0" fontId="22" fillId="0" borderId="0" xfId="3" applyFont="1" applyBorder="1" applyAlignment="1">
      <alignment horizontal="center" vertical="center" wrapText="1"/>
    </xf>
    <xf numFmtId="0" fontId="69" fillId="0" borderId="11" xfId="3" applyBorder="1" applyAlignment="1">
      <alignment horizontal="center" wrapText="1"/>
    </xf>
    <xf numFmtId="0" fontId="69" fillId="0" borderId="0" xfId="3" applyBorder="1" applyAlignment="1">
      <alignment wrapText="1"/>
    </xf>
    <xf numFmtId="0" fontId="30" fillId="0" borderId="11" xfId="3" applyFont="1" applyBorder="1" applyAlignment="1">
      <alignment horizontal="center" vertical="center"/>
    </xf>
    <xf numFmtId="0" fontId="69" fillId="0" borderId="11" xfId="3" applyBorder="1" applyAlignment="1">
      <alignment vertical="top"/>
    </xf>
    <xf numFmtId="0" fontId="17" fillId="0" borderId="11" xfId="3" applyFont="1" applyBorder="1" applyAlignment="1">
      <alignment horizontal="center" vertical="center"/>
    </xf>
    <xf numFmtId="0" fontId="3" fillId="0" borderId="11" xfId="3" applyFont="1" applyBorder="1" applyAlignment="1">
      <alignment horizontal="center" vertical="center"/>
    </xf>
    <xf numFmtId="1" fontId="31" fillId="0" borderId="11" xfId="3" applyNumberFormat="1" applyFont="1" applyBorder="1" applyAlignment="1">
      <alignment horizontal="center" vertical="center"/>
    </xf>
    <xf numFmtId="1" fontId="17" fillId="0" borderId="11" xfId="3" applyNumberFormat="1" applyFont="1" applyBorder="1" applyAlignment="1">
      <alignment horizontal="center" vertical="center"/>
    </xf>
    <xf numFmtId="0" fontId="32" fillId="0" borderId="11" xfId="3" applyFont="1" applyBorder="1" applyAlignment="1">
      <alignment horizontal="center" vertical="center"/>
    </xf>
    <xf numFmtId="1" fontId="32" fillId="0" borderId="11" xfId="3" applyNumberFormat="1" applyFont="1" applyBorder="1" applyAlignment="1">
      <alignment horizontal="center" vertical="center"/>
    </xf>
    <xf numFmtId="0" fontId="32" fillId="0" borderId="11" xfId="3" applyFont="1" applyBorder="1" applyAlignment="1">
      <alignment horizontal="center" vertical="center" wrapText="1"/>
    </xf>
    <xf numFmtId="0" fontId="13" fillId="0" borderId="0" xfId="3" applyFont="1" applyAlignment="1">
      <alignment vertical="center"/>
    </xf>
    <xf numFmtId="0" fontId="34" fillId="0" borderId="0" xfId="3" applyFont="1" applyAlignment="1">
      <alignment vertical="center"/>
    </xf>
    <xf numFmtId="0" fontId="35" fillId="0" borderId="11" xfId="3" applyFont="1" applyBorder="1" applyAlignment="1">
      <alignment horizontal="center" vertical="center"/>
    </xf>
    <xf numFmtId="0" fontId="36" fillId="0" borderId="11" xfId="3" applyFont="1" applyBorder="1" applyAlignment="1">
      <alignment horizontal="center" vertical="center" wrapText="1"/>
    </xf>
    <xf numFmtId="0" fontId="37" fillId="0" borderId="0" xfId="0" applyFont="1" applyAlignment="1">
      <alignment horizontal="center" vertical="center" wrapText="1"/>
    </xf>
    <xf numFmtId="0" fontId="37" fillId="0" borderId="11" xfId="3" applyFont="1" applyBorder="1" applyAlignment="1">
      <alignment horizontal="center" vertical="center" wrapText="1"/>
    </xf>
    <xf numFmtId="0" fontId="36" fillId="0" borderId="21" xfId="3" applyFont="1" applyBorder="1" applyAlignment="1">
      <alignment horizontal="center" vertical="center" wrapText="1"/>
    </xf>
    <xf numFmtId="0" fontId="37" fillId="0" borderId="11" xfId="1" applyFont="1" applyBorder="1" applyAlignment="1">
      <alignment horizontal="center" vertical="center" wrapText="1"/>
    </xf>
    <xf numFmtId="0" fontId="0" fillId="0" borderId="12" xfId="3" applyFont="1" applyBorder="1" applyAlignment="1">
      <alignment horizontal="center" vertical="center"/>
    </xf>
    <xf numFmtId="0" fontId="37" fillId="0" borderId="12" xfId="1" applyFont="1" applyBorder="1" applyAlignment="1">
      <alignment horizontal="center" vertical="center" wrapText="1"/>
    </xf>
    <xf numFmtId="0" fontId="0" fillId="0" borderId="12" xfId="3" applyFont="1" applyBorder="1" applyAlignment="1">
      <alignment horizontal="center" vertical="center" wrapText="1"/>
    </xf>
    <xf numFmtId="0" fontId="0" fillId="0" borderId="11" xfId="3" applyFont="1" applyBorder="1" applyAlignment="1">
      <alignment horizontal="center" vertical="center" wrapText="1"/>
    </xf>
    <xf numFmtId="0" fontId="0" fillId="0" borderId="11" xfId="3" applyFont="1" applyBorder="1" applyAlignment="1">
      <alignment horizontal="center" vertical="center"/>
    </xf>
    <xf numFmtId="0" fontId="37" fillId="0" borderId="11" xfId="0" applyFont="1" applyBorder="1" applyAlignment="1">
      <alignment horizontal="center" vertical="center" wrapText="1"/>
    </xf>
    <xf numFmtId="0" fontId="0" fillId="0" borderId="0" xfId="3" applyFont="1" applyBorder="1" applyAlignment="1">
      <alignment horizontal="center" vertical="center"/>
    </xf>
    <xf numFmtId="0" fontId="37" fillId="0" borderId="0" xfId="1" applyFont="1" applyBorder="1" applyAlignment="1">
      <alignment horizontal="center" vertical="center" wrapText="1"/>
    </xf>
    <xf numFmtId="0" fontId="0" fillId="0" borderId="0" xfId="3" applyFont="1" applyBorder="1" applyAlignment="1">
      <alignment horizontal="center" vertical="center" wrapText="1"/>
    </xf>
    <xf numFmtId="0" fontId="0" fillId="0" borderId="0" xfId="3" applyFont="1" applyAlignment="1">
      <alignment vertical="center"/>
    </xf>
    <xf numFmtId="0" fontId="35" fillId="0" borderId="11" xfId="3" applyFont="1" applyBorder="1" applyAlignment="1">
      <alignment vertical="center"/>
    </xf>
    <xf numFmtId="0" fontId="35" fillId="0" borderId="13" xfId="3" applyFont="1" applyBorder="1" applyAlignment="1">
      <alignment horizontal="center" vertical="center"/>
    </xf>
    <xf numFmtId="1" fontId="36" fillId="0" borderId="11" xfId="3" applyNumberFormat="1" applyFont="1" applyBorder="1" applyAlignment="1">
      <alignment horizontal="center" vertical="center" wrapText="1"/>
    </xf>
    <xf numFmtId="1" fontId="36" fillId="0" borderId="13" xfId="3" applyNumberFormat="1" applyFont="1" applyBorder="1" applyAlignment="1">
      <alignment horizontal="center" vertical="center" wrapText="1"/>
    </xf>
    <xf numFmtId="1" fontId="35" fillId="0" borderId="11" xfId="3" applyNumberFormat="1" applyFont="1" applyBorder="1" applyAlignment="1">
      <alignment horizontal="center" vertical="center" wrapText="1"/>
    </xf>
    <xf numFmtId="1" fontId="35" fillId="0" borderId="13" xfId="3" applyNumberFormat="1" applyFont="1" applyBorder="1" applyAlignment="1">
      <alignment horizontal="center" vertical="center" wrapText="1"/>
    </xf>
    <xf numFmtId="0" fontId="0" fillId="0" borderId="11" xfId="3" applyFont="1" applyBorder="1" applyAlignment="1">
      <alignment vertical="center"/>
    </xf>
    <xf numFmtId="0" fontId="36" fillId="0" borderId="11" xfId="3" applyFont="1" applyBorder="1" applyAlignment="1">
      <alignment vertical="center" wrapText="1"/>
    </xf>
    <xf numFmtId="1" fontId="36" fillId="0" borderId="11" xfId="3" applyNumberFormat="1" applyFont="1" applyBorder="1" applyAlignment="1">
      <alignment horizontal="center" vertical="center"/>
    </xf>
    <xf numFmtId="0" fontId="36" fillId="0" borderId="11" xfId="3" applyFont="1" applyBorder="1" applyAlignment="1">
      <alignment vertical="center"/>
    </xf>
    <xf numFmtId="1" fontId="36" fillId="0" borderId="13" xfId="3" applyNumberFormat="1" applyFont="1" applyBorder="1" applyAlignment="1">
      <alignment horizontal="center" vertical="center"/>
    </xf>
    <xf numFmtId="1" fontId="38" fillId="0" borderId="11" xfId="3" applyNumberFormat="1" applyFont="1" applyBorder="1" applyAlignment="1">
      <alignment horizontal="center" vertical="center"/>
    </xf>
    <xf numFmtId="1" fontId="38" fillId="0" borderId="13" xfId="3" applyNumberFormat="1" applyFont="1" applyBorder="1" applyAlignment="1">
      <alignment horizontal="center" vertical="center"/>
    </xf>
    <xf numFmtId="0" fontId="39" fillId="0" borderId="0" xfId="3" applyFont="1" applyAlignment="1">
      <alignment vertical="center" wrapText="1"/>
    </xf>
    <xf numFmtId="0" fontId="36" fillId="0" borderId="13" xfId="3" applyFont="1" applyBorder="1" applyAlignment="1">
      <alignment horizontal="center" vertical="center" wrapText="1"/>
    </xf>
    <xf numFmtId="1" fontId="32" fillId="0" borderId="11" xfId="3" applyNumberFormat="1" applyFont="1" applyBorder="1" applyAlignment="1">
      <alignment horizontal="center" vertical="center" wrapText="1"/>
    </xf>
    <xf numFmtId="1" fontId="32" fillId="0" borderId="13" xfId="3" applyNumberFormat="1" applyFont="1" applyBorder="1" applyAlignment="1">
      <alignment horizontal="center" vertical="center" wrapText="1"/>
    </xf>
    <xf numFmtId="0" fontId="13" fillId="0" borderId="0" xfId="3" applyFont="1" applyAlignment="1">
      <alignment horizontal="right" vertical="center"/>
    </xf>
    <xf numFmtId="2" fontId="36" fillId="0" borderId="11" xfId="3" applyNumberFormat="1" applyFont="1" applyBorder="1" applyAlignment="1">
      <alignment horizontal="center" vertical="center" wrapText="1"/>
    </xf>
    <xf numFmtId="2" fontId="35" fillId="0" borderId="11" xfId="3" applyNumberFormat="1" applyFont="1" applyBorder="1" applyAlignment="1">
      <alignment horizontal="center" vertical="center" wrapText="1"/>
    </xf>
    <xf numFmtId="2" fontId="0" fillId="0" borderId="0" xfId="3" applyNumberFormat="1" applyFont="1" applyBorder="1" applyAlignment="1">
      <alignment horizontal="center" vertical="center" wrapText="1"/>
    </xf>
    <xf numFmtId="0" fontId="0" fillId="0" borderId="0" xfId="3" applyFont="1" applyBorder="1" applyAlignment="1">
      <alignment vertical="center"/>
    </xf>
    <xf numFmtId="0" fontId="35" fillId="0" borderId="0" xfId="3" applyFont="1" applyBorder="1" applyAlignment="1">
      <alignment horizontal="center" vertical="center"/>
    </xf>
    <xf numFmtId="2" fontId="0" fillId="0" borderId="0" xfId="3" applyNumberFormat="1" applyFont="1" applyBorder="1" applyAlignment="1">
      <alignment horizontal="center" vertical="center"/>
    </xf>
    <xf numFmtId="1" fontId="36" fillId="0" borderId="0" xfId="3" applyNumberFormat="1" applyFont="1" applyBorder="1" applyAlignment="1">
      <alignment horizontal="center" vertical="center" wrapText="1"/>
    </xf>
    <xf numFmtId="1" fontId="36" fillId="0" borderId="0" xfId="3" applyNumberFormat="1" applyFont="1" applyBorder="1" applyAlignment="1">
      <alignment horizontal="center" vertical="center"/>
    </xf>
    <xf numFmtId="0" fontId="36" fillId="0" borderId="0" xfId="3" applyFont="1" applyBorder="1" applyAlignment="1">
      <alignment horizontal="center" vertical="center" wrapText="1"/>
    </xf>
    <xf numFmtId="0" fontId="69" fillId="0" borderId="0" xfId="1" applyAlignment="1">
      <alignment wrapText="1"/>
    </xf>
    <xf numFmtId="0" fontId="69" fillId="0" borderId="0" xfId="1" applyAlignment="1">
      <alignment horizontal="center" wrapText="1"/>
    </xf>
    <xf numFmtId="0" fontId="0" fillId="0" borderId="11" xfId="1" applyFont="1" applyBorder="1" applyAlignment="1">
      <alignment horizontal="center" wrapText="1"/>
    </xf>
    <xf numFmtId="0" fontId="69" fillId="0" borderId="11" xfId="1" applyBorder="1" applyAlignment="1">
      <alignment horizontal="center" vertical="center"/>
    </xf>
    <xf numFmtId="0" fontId="0" fillId="0" borderId="11" xfId="0" applyFont="1" applyBorder="1" applyAlignment="1">
      <alignment horizontal="center" vertical="center" wrapText="1"/>
    </xf>
    <xf numFmtId="0" fontId="69" fillId="0" borderId="11" xfId="1" applyBorder="1" applyAlignment="1">
      <alignment horizontal="center" wrapText="1"/>
    </xf>
    <xf numFmtId="0" fontId="0" fillId="0" borderId="11" xfId="1" applyFont="1" applyBorder="1" applyAlignment="1">
      <alignment horizontal="center" vertical="center"/>
    </xf>
    <xf numFmtId="0" fontId="37" fillId="0" borderId="19" xfId="1" applyFont="1" applyBorder="1" applyAlignment="1">
      <alignment horizontal="center" vertical="center" wrapText="1"/>
    </xf>
    <xf numFmtId="167" fontId="40" fillId="0" borderId="11" xfId="0" applyNumberFormat="1" applyFont="1" applyBorder="1" applyAlignment="1"/>
    <xf numFmtId="0" fontId="40" fillId="0" borderId="11" xfId="0" applyFont="1" applyBorder="1" applyAlignment="1"/>
    <xf numFmtId="0" fontId="40" fillId="0" borderId="11" xfId="0" applyFont="1" applyBorder="1" applyAlignment="1">
      <alignment horizontal="center"/>
    </xf>
    <xf numFmtId="0" fontId="69" fillId="0" borderId="0" xfId="1" applyBorder="1" applyAlignment="1">
      <alignment horizontal="center" wrapText="1"/>
    </xf>
    <xf numFmtId="167" fontId="40" fillId="0" borderId="0" xfId="0" applyNumberFormat="1" applyFont="1" applyBorder="1" applyAlignment="1"/>
    <xf numFmtId="0" fontId="40" fillId="0" borderId="0" xfId="0" applyFont="1" applyBorder="1" applyAlignment="1"/>
    <xf numFmtId="0" fontId="40" fillId="0" borderId="0" xfId="0" applyFont="1" applyBorder="1" applyAlignment="1">
      <alignment horizontal="center"/>
    </xf>
    <xf numFmtId="0" fontId="0" fillId="0" borderId="0" xfId="0" applyFont="1" applyAlignment="1">
      <alignment horizontal="center" vertical="center" wrapText="1"/>
    </xf>
    <xf numFmtId="0" fontId="0" fillId="0" borderId="0" xfId="1" applyFont="1" applyAlignment="1"/>
    <xf numFmtId="0" fontId="37" fillId="0" borderId="11" xfId="1" applyFont="1" applyBorder="1" applyAlignment="1">
      <alignment horizontal="center" vertical="center"/>
    </xf>
    <xf numFmtId="0" fontId="39" fillId="0" borderId="11" xfId="3" applyFont="1" applyBorder="1" applyAlignment="1"/>
    <xf numFmtId="0" fontId="0" fillId="0" borderId="11" xfId="1" applyFont="1" applyBorder="1" applyAlignment="1">
      <alignment horizontal="center"/>
    </xf>
    <xf numFmtId="0" fontId="39" fillId="0" borderId="11" xfId="3" applyFont="1" applyBorder="1" applyAlignment="1">
      <alignment wrapText="1"/>
    </xf>
    <xf numFmtId="0" fontId="9" fillId="0" borderId="0" xfId="0" applyFont="1" applyBorder="1" applyAlignment="1">
      <alignment horizontal="center" wrapText="1"/>
    </xf>
    <xf numFmtId="0" fontId="10" fillId="4" borderId="29" xfId="0" applyFont="1" applyFill="1" applyBorder="1" applyAlignment="1">
      <alignment horizontal="center" wrapText="1"/>
    </xf>
    <xf numFmtId="0" fontId="10" fillId="5" borderId="19" xfId="0" applyFont="1" applyFill="1" applyBorder="1" applyAlignment="1">
      <alignment horizontal="center" wrapText="1"/>
    </xf>
    <xf numFmtId="0" fontId="10" fillId="3" borderId="19" xfId="0" applyFont="1" applyFill="1" applyBorder="1" applyAlignment="1">
      <alignment horizontal="center" wrapText="1"/>
    </xf>
    <xf numFmtId="0" fontId="10" fillId="6" borderId="19" xfId="0" applyFont="1" applyFill="1" applyBorder="1" applyAlignment="1">
      <alignment horizontal="center" wrapText="1"/>
    </xf>
    <xf numFmtId="0" fontId="44" fillId="7" borderId="11" xfId="0" applyFont="1" applyFill="1" applyBorder="1" applyAlignment="1">
      <alignment horizontal="center" wrapText="1"/>
    </xf>
    <xf numFmtId="1" fontId="9" fillId="7" borderId="11" xfId="0" applyNumberFormat="1" applyFont="1" applyFill="1" applyBorder="1" applyAlignment="1">
      <alignment horizontal="center" wrapText="1"/>
    </xf>
    <xf numFmtId="0" fontId="44" fillId="8" borderId="11" xfId="0" applyFont="1" applyFill="1" applyBorder="1" applyAlignment="1">
      <alignment horizontal="center" wrapText="1"/>
    </xf>
    <xf numFmtId="1" fontId="9" fillId="8" borderId="11" xfId="0" applyNumberFormat="1" applyFont="1" applyFill="1" applyBorder="1" applyAlignment="1">
      <alignment horizontal="center" wrapText="1"/>
    </xf>
    <xf numFmtId="0" fontId="44" fillId="4" borderId="11" xfId="0" applyFont="1" applyFill="1" applyBorder="1" applyAlignment="1">
      <alignment horizontal="center" wrapText="1"/>
    </xf>
    <xf numFmtId="1" fontId="9" fillId="4" borderId="11" xfId="0" applyNumberFormat="1" applyFont="1" applyFill="1" applyBorder="1" applyAlignment="1">
      <alignment horizontal="center" wrapText="1"/>
    </xf>
    <xf numFmtId="0" fontId="0" fillId="0" borderId="0" xfId="0" applyFont="1" applyAlignment="1">
      <alignment wrapText="1"/>
    </xf>
    <xf numFmtId="1" fontId="41" fillId="0" borderId="0" xfId="0" applyNumberFormat="1" applyFont="1" applyAlignment="1">
      <alignment horizontal="center" wrapText="1"/>
    </xf>
    <xf numFmtId="1" fontId="32" fillId="0" borderId="0" xfId="0" applyNumberFormat="1" applyFont="1" applyAlignment="1">
      <alignment horizontal="center" wrapText="1"/>
    </xf>
    <xf numFmtId="0" fontId="0" fillId="9" borderId="0" xfId="0" applyFont="1" applyFill="1" applyAlignment="1"/>
    <xf numFmtId="0" fontId="0" fillId="9" borderId="0" xfId="0" applyFill="1" applyAlignment="1">
      <alignment wrapText="1"/>
    </xf>
    <xf numFmtId="0" fontId="7" fillId="0" borderId="0" xfId="0" applyFont="1" applyAlignment="1">
      <alignment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10" fillId="8" borderId="19" xfId="0" applyFont="1" applyFill="1" applyBorder="1" applyAlignment="1">
      <alignment horizontal="center" wrapText="1"/>
    </xf>
    <xf numFmtId="0" fontId="6" fillId="0" borderId="0" xfId="0" applyFont="1" applyAlignment="1">
      <alignment vertical="center" wrapText="1"/>
    </xf>
    <xf numFmtId="0" fontId="6" fillId="0" borderId="0" xfId="0" applyFont="1" applyFill="1" applyAlignment="1">
      <alignment horizontal="center" wrapText="1"/>
    </xf>
    <xf numFmtId="0" fontId="10" fillId="10" borderId="13" xfId="0" applyFont="1" applyFill="1" applyBorder="1" applyAlignment="1">
      <alignment horizontal="center" wrapText="1"/>
    </xf>
    <xf numFmtId="0" fontId="10" fillId="0" borderId="11" xfId="0" applyFont="1" applyFill="1" applyBorder="1" applyAlignment="1">
      <alignment horizontal="center" wrapText="1"/>
    </xf>
    <xf numFmtId="0" fontId="11" fillId="0" borderId="11" xfId="0" applyFont="1" applyFill="1" applyBorder="1" applyAlignment="1">
      <alignment horizontal="left" wrapText="1"/>
    </xf>
    <xf numFmtId="0" fontId="11" fillId="0" borderId="13" xfId="0" applyFont="1" applyFill="1" applyBorder="1" applyAlignment="1">
      <alignment horizontal="left" wrapText="1"/>
    </xf>
    <xf numFmtId="0" fontId="6" fillId="0" borderId="11" xfId="0" applyFont="1" applyBorder="1" applyAlignment="1">
      <alignment horizontal="center" wrapText="1"/>
    </xf>
    <xf numFmtId="0" fontId="45" fillId="0" borderId="0" xfId="0" applyFont="1" applyAlignment="1">
      <alignment horizontal="center" wrapText="1"/>
    </xf>
    <xf numFmtId="1" fontId="11" fillId="0" borderId="28" xfId="0" applyNumberFormat="1" applyFont="1" applyFill="1" applyBorder="1" applyAlignment="1">
      <alignment horizontal="center" wrapText="1"/>
    </xf>
    <xf numFmtId="1" fontId="11"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0" fontId="6" fillId="0" borderId="0" xfId="0" applyFont="1" applyBorder="1" applyAlignment="1">
      <alignment horizontal="center" wrapText="1"/>
    </xf>
    <xf numFmtId="0" fontId="20" fillId="0" borderId="0" xfId="0" applyFont="1" applyBorder="1" applyAlignment="1">
      <alignment horizontal="center" wrapText="1"/>
    </xf>
    <xf numFmtId="0" fontId="47" fillId="12" borderId="0" xfId="0" applyFont="1" applyFill="1" applyBorder="1" applyAlignment="1">
      <alignment horizontal="center" wrapText="1"/>
    </xf>
    <xf numFmtId="0" fontId="6" fillId="0" borderId="0" xfId="0" applyFont="1" applyBorder="1" applyAlignment="1">
      <alignment horizontal="center" vertical="center" wrapText="1"/>
    </xf>
    <xf numFmtId="0" fontId="6" fillId="0" borderId="0" xfId="0" applyFont="1" applyFill="1" applyBorder="1" applyAlignment="1">
      <alignment horizontal="center" wrapText="1"/>
    </xf>
    <xf numFmtId="0" fontId="0" fillId="0" borderId="0" xfId="0" applyBorder="1" applyAlignment="1">
      <alignment horizontal="center" wrapText="1"/>
    </xf>
    <xf numFmtId="0" fontId="0" fillId="0" borderId="0" xfId="0" applyAlignment="1">
      <alignment horizontal="center" wrapText="1"/>
    </xf>
    <xf numFmtId="0" fontId="6" fillId="11" borderId="11" xfId="0" applyFont="1" applyFill="1" applyBorder="1" applyAlignment="1">
      <alignment horizontal="center" wrapText="1"/>
    </xf>
    <xf numFmtId="1" fontId="6" fillId="11" borderId="11" xfId="0" applyNumberFormat="1" applyFont="1" applyFill="1" applyBorder="1" applyAlignment="1">
      <alignment horizontal="center" wrapText="1"/>
    </xf>
    <xf numFmtId="0" fontId="9" fillId="11" borderId="11" xfId="0" applyFont="1" applyFill="1" applyBorder="1" applyAlignment="1">
      <alignment horizontal="center" vertical="center" wrapText="1"/>
    </xf>
    <xf numFmtId="1" fontId="45" fillId="11" borderId="11" xfId="0" applyNumberFormat="1" applyFont="1" applyFill="1" applyBorder="1" applyAlignment="1">
      <alignment horizontal="center" vertical="center" wrapText="1"/>
    </xf>
    <xf numFmtId="0" fontId="10" fillId="4" borderId="30" xfId="0" applyFont="1" applyFill="1" applyBorder="1" applyAlignment="1">
      <alignment horizontal="center" wrapText="1"/>
    </xf>
    <xf numFmtId="0" fontId="10" fillId="5" borderId="13" xfId="0" applyFont="1" applyFill="1" applyBorder="1" applyAlignment="1">
      <alignment horizontal="center" wrapText="1"/>
    </xf>
    <xf numFmtId="0" fontId="10" fillId="3" borderId="13" xfId="0" applyFont="1" applyFill="1" applyBorder="1" applyAlignment="1">
      <alignment horizontal="center" wrapText="1"/>
    </xf>
    <xf numFmtId="0" fontId="10" fillId="6" borderId="13" xfId="0" applyFont="1" applyFill="1" applyBorder="1" applyAlignment="1">
      <alignment horizontal="center" wrapText="1"/>
    </xf>
    <xf numFmtId="0" fontId="10" fillId="8" borderId="13" xfId="0" applyFont="1" applyFill="1" applyBorder="1" applyAlignment="1">
      <alignment horizontal="center" wrapText="1"/>
    </xf>
    <xf numFmtId="0" fontId="10" fillId="4" borderId="31" xfId="0" applyFont="1" applyFill="1" applyBorder="1" applyAlignment="1">
      <alignment horizontal="center" wrapText="1"/>
    </xf>
    <xf numFmtId="0" fontId="10" fillId="5" borderId="32" xfId="0" applyFont="1" applyFill="1" applyBorder="1" applyAlignment="1">
      <alignment horizontal="center" wrapText="1"/>
    </xf>
    <xf numFmtId="0" fontId="10" fillId="3" borderId="32" xfId="0" applyFont="1" applyFill="1" applyBorder="1" applyAlignment="1">
      <alignment horizontal="center" wrapText="1"/>
    </xf>
    <xf numFmtId="0" fontId="10" fillId="6" borderId="32" xfId="0" applyFont="1" applyFill="1" applyBorder="1" applyAlignment="1">
      <alignment horizontal="center" wrapText="1"/>
    </xf>
    <xf numFmtId="0" fontId="10" fillId="8" borderId="32" xfId="0" applyFont="1" applyFill="1" applyBorder="1" applyAlignment="1">
      <alignment horizontal="center" wrapText="1"/>
    </xf>
    <xf numFmtId="0" fontId="2" fillId="0" borderId="11" xfId="0" applyFont="1" applyFill="1" applyBorder="1" applyAlignment="1">
      <alignment horizontal="left" wrapText="1"/>
    </xf>
    <xf numFmtId="0" fontId="48" fillId="0" borderId="11" xfId="0" applyFont="1" applyFill="1" applyBorder="1" applyAlignment="1">
      <alignment wrapText="1"/>
    </xf>
    <xf numFmtId="0" fontId="6" fillId="0" borderId="30" xfId="0" applyFont="1" applyFill="1" applyBorder="1" applyAlignment="1">
      <alignment horizontal="center" wrapText="1"/>
    </xf>
    <xf numFmtId="0" fontId="6" fillId="0" borderId="13" xfId="0" applyFont="1" applyFill="1" applyBorder="1" applyAlignment="1">
      <alignment horizontal="center" wrapText="1"/>
    </xf>
    <xf numFmtId="0" fontId="6" fillId="0" borderId="26" xfId="0" applyFont="1" applyBorder="1" applyAlignment="1">
      <alignment wrapText="1"/>
    </xf>
    <xf numFmtId="0" fontId="48" fillId="0" borderId="13" xfId="0" applyFont="1" applyFill="1" applyBorder="1" applyAlignment="1">
      <alignment wrapText="1"/>
    </xf>
    <xf numFmtId="1" fontId="8" fillId="11" borderId="11" xfId="0" applyNumberFormat="1" applyFont="1" applyFill="1" applyBorder="1" applyAlignment="1">
      <alignment horizontal="center" wrapText="1"/>
    </xf>
    <xf numFmtId="1" fontId="8" fillId="8" borderId="11" xfId="0" applyNumberFormat="1" applyFont="1" applyFill="1" applyBorder="1" applyAlignment="1">
      <alignment horizontal="center" vertical="center" wrapText="1"/>
    </xf>
    <xf numFmtId="0" fontId="6" fillId="0" borderId="11" xfId="0" applyFont="1" applyBorder="1" applyAlignment="1">
      <alignment wrapText="1"/>
    </xf>
    <xf numFmtId="0" fontId="49" fillId="0" borderId="0" xfId="0" applyFont="1" applyBorder="1" applyAlignment="1">
      <alignment vertical="center" wrapText="1"/>
    </xf>
    <xf numFmtId="0" fontId="6" fillId="0" borderId="0" xfId="0" applyFont="1" applyFill="1" applyBorder="1" applyAlignment="1">
      <alignment wrapText="1"/>
    </xf>
    <xf numFmtId="0" fontId="50" fillId="4" borderId="12" xfId="0" applyFont="1" applyFill="1" applyBorder="1" applyAlignment="1">
      <alignment horizontal="center" vertical="center" wrapText="1"/>
    </xf>
    <xf numFmtId="0" fontId="51" fillId="0" borderId="11" xfId="0" applyFont="1" applyBorder="1" applyAlignment="1">
      <alignment wrapText="1"/>
    </xf>
    <xf numFmtId="0" fontId="36" fillId="0" borderId="11" xfId="0" applyFont="1" applyBorder="1" applyAlignment="1">
      <alignment wrapText="1"/>
    </xf>
    <xf numFmtId="0" fontId="11" fillId="0" borderId="28" xfId="0" applyFont="1" applyFill="1" applyBorder="1" applyAlignment="1">
      <alignment horizontal="center" wrapText="1"/>
    </xf>
    <xf numFmtId="0" fontId="51" fillId="0" borderId="13" xfId="0" applyFont="1" applyBorder="1" applyAlignment="1">
      <alignment wrapText="1"/>
    </xf>
    <xf numFmtId="0" fontId="50" fillId="13" borderId="19" xfId="0" applyFont="1" applyFill="1" applyBorder="1" applyAlignment="1">
      <alignment horizontal="center" vertical="center" wrapText="1"/>
    </xf>
    <xf numFmtId="1" fontId="6" fillId="0" borderId="25" xfId="0" applyNumberFormat="1" applyFont="1" applyBorder="1" applyAlignment="1">
      <alignment horizontal="center" wrapText="1"/>
    </xf>
    <xf numFmtId="1" fontId="6" fillId="0" borderId="28" xfId="0" applyNumberFormat="1" applyFont="1" applyFill="1" applyBorder="1" applyAlignment="1">
      <alignment horizontal="center" wrapText="1"/>
    </xf>
    <xf numFmtId="0" fontId="6" fillId="0" borderId="11" xfId="0" applyFont="1" applyFill="1" applyBorder="1" applyAlignment="1">
      <alignment horizontal="center" vertical="center" wrapText="1"/>
    </xf>
    <xf numFmtId="0" fontId="44" fillId="0" borderId="0" xfId="0" applyFont="1" applyAlignment="1">
      <alignment horizontal="center" wrapText="1"/>
    </xf>
    <xf numFmtId="9" fontId="8" fillId="11" borderId="11" xfId="0" applyNumberFormat="1" applyFont="1" applyFill="1" applyBorder="1" applyAlignment="1">
      <alignment horizontal="center" wrapText="1"/>
    </xf>
    <xf numFmtId="0" fontId="6" fillId="11" borderId="11" xfId="0" applyFont="1" applyFill="1" applyBorder="1" applyAlignment="1">
      <alignment wrapText="1"/>
    </xf>
    <xf numFmtId="0" fontId="49" fillId="0" borderId="0" xfId="0" applyFont="1" applyAlignment="1">
      <alignment vertical="center" wrapText="1"/>
    </xf>
    <xf numFmtId="0" fontId="8" fillId="0" borderId="0" xfId="0" applyFont="1" applyAlignment="1">
      <alignment vertical="center" wrapText="1"/>
    </xf>
    <xf numFmtId="0" fontId="53" fillId="0" borderId="0" xfId="0" applyFont="1" applyFill="1" applyAlignment="1">
      <alignment horizontal="center" wrapText="1"/>
    </xf>
    <xf numFmtId="0" fontId="10" fillId="4" borderId="43" xfId="0" applyFont="1" applyFill="1" applyBorder="1" applyAlignment="1">
      <alignment horizontal="center" wrapText="1"/>
    </xf>
    <xf numFmtId="0" fontId="10" fillId="4" borderId="44" xfId="0" applyFont="1" applyFill="1" applyBorder="1" applyAlignment="1">
      <alignment horizontal="center" wrapText="1"/>
    </xf>
    <xf numFmtId="0" fontId="10" fillId="6" borderId="23" xfId="0" applyFont="1" applyFill="1" applyBorder="1" applyAlignment="1">
      <alignment horizontal="center" wrapText="1"/>
    </xf>
    <xf numFmtId="0" fontId="10" fillId="14" borderId="11" xfId="0" applyFont="1" applyFill="1" applyBorder="1" applyAlignment="1">
      <alignment horizontal="center" wrapText="1"/>
    </xf>
    <xf numFmtId="0" fontId="10" fillId="4" borderId="48" xfId="0" applyFont="1" applyFill="1" applyBorder="1" applyAlignment="1">
      <alignment horizontal="center" wrapText="1"/>
    </xf>
    <xf numFmtId="0" fontId="56" fillId="11" borderId="2" xfId="0" applyFont="1" applyFill="1" applyBorder="1" applyAlignment="1">
      <alignment horizontal="center" vertical="center" wrapText="1"/>
    </xf>
    <xf numFmtId="0" fontId="50" fillId="11" borderId="3" xfId="0" applyFont="1" applyFill="1" applyBorder="1" applyAlignment="1">
      <alignment horizontal="center" vertical="center" wrapText="1"/>
    </xf>
    <xf numFmtId="0" fontId="57" fillId="11" borderId="9" xfId="0" applyFont="1" applyFill="1" applyBorder="1" applyAlignment="1">
      <alignment horizontal="center" vertical="center" wrapText="1"/>
    </xf>
    <xf numFmtId="0" fontId="50" fillId="11" borderId="2" xfId="0" applyFont="1" applyFill="1" applyBorder="1" applyAlignment="1">
      <alignment horizontal="center" vertical="center" wrapText="1"/>
    </xf>
    <xf numFmtId="0" fontId="50" fillId="11" borderId="49" xfId="0" applyFont="1" applyFill="1" applyBorder="1" applyAlignment="1">
      <alignment horizontal="center" vertical="center" wrapText="1"/>
    </xf>
    <xf numFmtId="0" fontId="50" fillId="11" borderId="11" xfId="0" applyFont="1" applyFill="1" applyBorder="1" applyAlignment="1">
      <alignment horizontal="center" vertical="center" wrapText="1"/>
    </xf>
    <xf numFmtId="0" fontId="11" fillId="0" borderId="25" xfId="0" applyFont="1" applyFill="1" applyBorder="1" applyAlignment="1">
      <alignment horizontal="center" wrapText="1"/>
    </xf>
    <xf numFmtId="0" fontId="51" fillId="0" borderId="50" xfId="0" applyFont="1" applyBorder="1" applyAlignment="1"/>
    <xf numFmtId="0" fontId="51" fillId="0" borderId="51" xfId="0" applyFont="1" applyBorder="1" applyAlignment="1"/>
    <xf numFmtId="0" fontId="58" fillId="0" borderId="25" xfId="0" applyFont="1" applyBorder="1" applyAlignment="1">
      <alignment horizontal="center"/>
    </xf>
    <xf numFmtId="0" fontId="0" fillId="0" borderId="11" xfId="0" applyBorder="1" applyAlignment="1">
      <alignment horizontal="center"/>
    </xf>
    <xf numFmtId="0" fontId="11" fillId="0" borderId="11" xfId="0" applyFont="1" applyFill="1" applyBorder="1" applyAlignment="1">
      <alignment horizontal="center" wrapText="1"/>
    </xf>
    <xf numFmtId="0" fontId="58" fillId="0" borderId="11" xfId="0" applyFont="1" applyBorder="1" applyAlignment="1">
      <alignment horizontal="center"/>
    </xf>
    <xf numFmtId="0" fontId="11" fillId="0" borderId="11" xfId="0" applyFont="1" applyFill="1" applyBorder="1" applyAlignment="1">
      <alignment horizontal="center" vertical="center" wrapText="1"/>
    </xf>
    <xf numFmtId="0" fontId="51" fillId="15" borderId="50" xfId="0" applyFont="1" applyFill="1" applyBorder="1" applyAlignment="1"/>
    <xf numFmtId="0" fontId="51" fillId="15" borderId="51" xfId="0" applyFont="1" applyFill="1" applyBorder="1" applyAlignment="1"/>
    <xf numFmtId="0" fontId="59" fillId="0" borderId="11" xfId="0" applyFont="1" applyFill="1" applyBorder="1" applyAlignment="1">
      <alignment horizontal="center"/>
    </xf>
    <xf numFmtId="0" fontId="9" fillId="0" borderId="52" xfId="0" applyFont="1" applyBorder="1" applyAlignment="1">
      <alignment wrapText="1"/>
    </xf>
    <xf numFmtId="0" fontId="50" fillId="0" borderId="18" xfId="0" applyFont="1" applyBorder="1" applyAlignment="1">
      <alignment horizontal="center" vertical="center" wrapText="1"/>
    </xf>
    <xf numFmtId="0" fontId="10" fillId="4" borderId="28" xfId="0" applyFont="1" applyFill="1" applyBorder="1" applyAlignment="1">
      <alignment horizontal="center" wrapText="1"/>
    </xf>
    <xf numFmtId="0" fontId="6" fillId="16" borderId="54" xfId="0" applyFont="1" applyFill="1" applyBorder="1" applyAlignment="1">
      <alignment horizontal="center" wrapText="1"/>
    </xf>
    <xf numFmtId="0" fontId="10" fillId="4" borderId="21" xfId="0" applyFont="1" applyFill="1" applyBorder="1" applyAlignment="1">
      <alignment horizontal="center" wrapText="1"/>
    </xf>
    <xf numFmtId="0" fontId="6" fillId="16" borderId="55" xfId="0" applyFont="1" applyFill="1" applyBorder="1" applyAlignment="1">
      <alignment horizontal="center" wrapText="1"/>
    </xf>
    <xf numFmtId="0" fontId="50" fillId="11" borderId="56" xfId="0" applyFont="1" applyFill="1" applyBorder="1" applyAlignment="1">
      <alignment horizontal="center" vertical="center" wrapText="1"/>
    </xf>
    <xf numFmtId="0" fontId="50" fillId="11" borderId="57" xfId="0" applyFont="1" applyFill="1" applyBorder="1" applyAlignment="1">
      <alignment horizontal="center" vertical="center" wrapText="1"/>
    </xf>
    <xf numFmtId="0" fontId="49" fillId="11" borderId="57" xfId="0" applyFont="1" applyFill="1" applyBorder="1" applyAlignment="1">
      <alignment horizontal="center" vertical="center" wrapText="1"/>
    </xf>
    <xf numFmtId="0" fontId="6" fillId="0" borderId="28" xfId="0" applyFont="1" applyFill="1" applyBorder="1" applyAlignment="1">
      <alignment horizontal="center" wrapText="1"/>
    </xf>
    <xf numFmtId="0" fontId="0" fillId="0" borderId="25" xfId="0" applyBorder="1" applyAlignment="1">
      <alignment horizontal="center"/>
    </xf>
    <xf numFmtId="0" fontId="0" fillId="0" borderId="11" xfId="0" applyBorder="1" applyAlignment="1">
      <alignment horizontal="center" wrapText="1"/>
    </xf>
    <xf numFmtId="0" fontId="60" fillId="17" borderId="50" xfId="0" applyFont="1" applyFill="1" applyBorder="1" applyAlignment="1"/>
    <xf numFmtId="0" fontId="53" fillId="17" borderId="51" xfId="0" applyFont="1" applyFill="1" applyBorder="1" applyAlignment="1">
      <alignment horizontal="center" vertical="center"/>
    </xf>
    <xf numFmtId="0" fontId="60" fillId="15" borderId="50" xfId="0" applyFont="1" applyFill="1" applyBorder="1" applyAlignment="1"/>
    <xf numFmtId="0" fontId="53" fillId="15" borderId="51" xfId="0" applyFont="1" applyFill="1" applyBorder="1" applyAlignment="1">
      <alignment horizontal="center" vertical="center"/>
    </xf>
    <xf numFmtId="0" fontId="53" fillId="12" borderId="11" xfId="0" applyFont="1" applyFill="1" applyBorder="1" applyAlignment="1">
      <alignment vertical="center" wrapText="1"/>
    </xf>
    <xf numFmtId="0" fontId="53" fillId="0" borderId="11" xfId="0" applyFont="1" applyBorder="1" applyAlignment="1">
      <alignment horizontal="center" wrapText="1"/>
    </xf>
    <xf numFmtId="0" fontId="0" fillId="0" borderId="28" xfId="0" applyBorder="1" applyAlignment="1">
      <alignment horizontal="center" wrapText="1"/>
    </xf>
    <xf numFmtId="0" fontId="53" fillId="18" borderId="11" xfId="0" applyFont="1" applyFill="1" applyBorder="1" applyAlignment="1">
      <alignment vertical="center" wrapText="1"/>
    </xf>
    <xf numFmtId="0" fontId="0" fillId="0" borderId="21" xfId="0" applyBorder="1" applyAlignment="1">
      <alignment horizontal="center" wrapText="1"/>
    </xf>
    <xf numFmtId="0" fontId="6" fillId="0" borderId="19" xfId="0" applyFont="1" applyFill="1" applyBorder="1" applyAlignment="1">
      <alignment horizontal="center" wrapText="1"/>
    </xf>
    <xf numFmtId="0" fontId="6" fillId="0" borderId="58" xfId="0" applyFont="1" applyBorder="1" applyAlignment="1">
      <alignment horizontal="center" wrapText="1"/>
    </xf>
    <xf numFmtId="0" fontId="53" fillId="0" borderId="11" xfId="0" applyFont="1" applyBorder="1" applyAlignment="1">
      <alignment vertical="center" wrapText="1"/>
    </xf>
    <xf numFmtId="0" fontId="61" fillId="0" borderId="11" xfId="0" applyFont="1" applyFill="1" applyBorder="1" applyAlignment="1">
      <alignment horizontal="center" wrapText="1"/>
    </xf>
    <xf numFmtId="0" fontId="11" fillId="0" borderId="0" xfId="0" applyFont="1" applyFill="1" applyBorder="1" applyAlignment="1">
      <alignment horizontal="center" wrapText="1"/>
    </xf>
    <xf numFmtId="0" fontId="10" fillId="0" borderId="0" xfId="0" applyFont="1" applyFill="1" applyBorder="1" applyAlignment="1">
      <alignment horizontal="center" wrapText="1"/>
    </xf>
    <xf numFmtId="0" fontId="57" fillId="0" borderId="0" xfId="0" applyFont="1" applyFill="1" applyBorder="1" applyAlignment="1">
      <alignment horizontal="center" wrapText="1"/>
    </xf>
    <xf numFmtId="0" fontId="6" fillId="0" borderId="12" xfId="0" applyFont="1" applyFill="1" applyBorder="1" applyAlignment="1">
      <alignment horizontal="center" wrapText="1"/>
    </xf>
    <xf numFmtId="0" fontId="53" fillId="0" borderId="0" xfId="0" applyFont="1" applyAlignment="1">
      <alignment horizontal="center" wrapText="1"/>
    </xf>
    <xf numFmtId="0" fontId="32" fillId="8" borderId="57" xfId="0" applyFont="1" applyFill="1" applyBorder="1" applyAlignment="1">
      <alignment horizontal="center" vertical="center" wrapText="1"/>
    </xf>
    <xf numFmtId="0" fontId="32" fillId="8" borderId="59" xfId="0" applyFont="1" applyFill="1" applyBorder="1" applyAlignment="1">
      <alignment horizontal="center" vertical="center" wrapText="1"/>
    </xf>
    <xf numFmtId="0" fontId="32" fillId="8" borderId="11" xfId="0" applyFont="1" applyFill="1" applyBorder="1" applyAlignment="1">
      <alignment horizontal="center" vertical="center" wrapText="1"/>
    </xf>
    <xf numFmtId="0" fontId="57" fillId="0" borderId="0" xfId="0" applyFont="1" applyAlignment="1">
      <alignment horizontal="center" wrapText="1"/>
    </xf>
    <xf numFmtId="0" fontId="32" fillId="8" borderId="60" xfId="0" applyFont="1" applyFill="1" applyBorder="1" applyAlignment="1">
      <alignment horizontal="center" vertical="center" wrapText="1"/>
    </xf>
    <xf numFmtId="0" fontId="32" fillId="8" borderId="61" xfId="0" applyFont="1" applyFill="1" applyBorder="1" applyAlignment="1">
      <alignment horizontal="center" vertical="center" wrapText="1"/>
    </xf>
    <xf numFmtId="0" fontId="32" fillId="8" borderId="25" xfId="0" applyFont="1" applyFill="1" applyBorder="1" applyAlignment="1">
      <alignment horizontal="center" vertical="center" wrapText="1"/>
    </xf>
    <xf numFmtId="0" fontId="46" fillId="0" borderId="0" xfId="0" applyFont="1" applyAlignment="1">
      <alignment horizontal="center" vertical="center" wrapText="1"/>
    </xf>
    <xf numFmtId="0" fontId="45" fillId="11" borderId="13" xfId="0" applyFont="1" applyFill="1" applyBorder="1" applyAlignment="1">
      <alignment horizontal="center" vertical="center" wrapText="1"/>
    </xf>
    <xf numFmtId="0" fontId="55" fillId="11" borderId="28" xfId="0" applyFont="1" applyFill="1" applyBorder="1" applyAlignment="1">
      <alignment horizontal="center" vertical="center" wrapText="1"/>
    </xf>
    <xf numFmtId="0" fontId="62" fillId="11" borderId="56" xfId="0" applyFont="1" applyFill="1" applyBorder="1" applyAlignment="1">
      <alignment horizontal="center" vertical="center" wrapText="1"/>
    </xf>
    <xf numFmtId="0" fontId="62" fillId="11" borderId="62" xfId="0" applyFont="1" applyFill="1" applyBorder="1" applyAlignment="1">
      <alignment horizontal="center" vertical="center" wrapText="1"/>
    </xf>
    <xf numFmtId="0" fontId="62" fillId="11" borderId="12" xfId="0" applyFont="1" applyFill="1" applyBorder="1" applyAlignment="1">
      <alignment horizontal="center" vertical="center" wrapText="1"/>
    </xf>
    <xf numFmtId="0" fontId="44" fillId="11" borderId="2" xfId="0" applyFont="1" applyFill="1" applyBorder="1" applyAlignment="1">
      <alignment horizontal="center" vertical="center" wrapText="1"/>
    </xf>
    <xf numFmtId="0" fontId="55" fillId="11" borderId="6" xfId="0" applyFont="1" applyFill="1" applyBorder="1" applyAlignment="1">
      <alignment horizontal="center" vertical="center" wrapText="1"/>
    </xf>
    <xf numFmtId="0" fontId="18" fillId="11" borderId="7" xfId="0" applyFont="1" applyFill="1" applyBorder="1" applyAlignment="1">
      <alignment horizontal="center" vertical="center" wrapText="1"/>
    </xf>
    <xf numFmtId="0" fontId="18" fillId="11" borderId="2" xfId="0" applyFont="1" applyFill="1" applyBorder="1" applyAlignment="1">
      <alignment horizontal="center" vertical="center" wrapText="1"/>
    </xf>
    <xf numFmtId="0" fontId="9" fillId="11" borderId="0" xfId="0" applyFont="1" applyFill="1" applyBorder="1" applyAlignment="1">
      <alignment horizontal="center" vertical="center" wrapText="1"/>
    </xf>
    <xf numFmtId="0" fontId="18" fillId="11" borderId="8" xfId="0" applyFont="1" applyFill="1" applyBorder="1" applyAlignment="1">
      <alignment horizontal="center" vertical="center" wrapText="1"/>
    </xf>
    <xf numFmtId="0" fontId="50" fillId="5" borderId="11" xfId="0" applyFont="1" applyFill="1" applyBorder="1" applyAlignment="1">
      <alignment horizontal="center" wrapText="1"/>
    </xf>
    <xf numFmtId="0" fontId="50" fillId="5" borderId="56" xfId="0" applyFont="1" applyFill="1" applyBorder="1" applyAlignment="1">
      <alignment horizontal="center" wrapText="1"/>
    </xf>
    <xf numFmtId="0" fontId="50" fillId="5" borderId="57" xfId="0" applyFont="1" applyFill="1" applyBorder="1" applyAlignment="1">
      <alignment horizontal="center" wrapText="1"/>
    </xf>
    <xf numFmtId="0" fontId="9" fillId="11" borderId="57" xfId="0" applyFont="1" applyFill="1" applyBorder="1" applyAlignment="1">
      <alignment horizontal="center" wrapText="1"/>
    </xf>
    <xf numFmtId="0" fontId="32" fillId="5" borderId="63" xfId="0" applyFont="1" applyFill="1" applyBorder="1" applyAlignment="1">
      <alignment horizontal="center" vertical="center" wrapText="1"/>
    </xf>
    <xf numFmtId="0" fontId="32" fillId="5" borderId="57" xfId="0" applyFont="1" applyFill="1" applyBorder="1" applyAlignment="1">
      <alignment horizontal="center" vertical="center" wrapText="1"/>
    </xf>
    <xf numFmtId="0" fontId="62" fillId="11" borderId="64" xfId="0" applyFont="1" applyFill="1" applyBorder="1" applyAlignment="1">
      <alignment horizontal="center" vertical="center" wrapText="1"/>
    </xf>
    <xf numFmtId="0" fontId="62" fillId="11" borderId="57" xfId="0" applyFont="1" applyFill="1" applyBorder="1" applyAlignment="1">
      <alignment horizontal="center" vertical="center" wrapText="1"/>
    </xf>
    <xf numFmtId="0" fontId="8" fillId="11" borderId="57" xfId="0" applyFont="1" applyFill="1" applyBorder="1" applyAlignment="1">
      <alignment horizontal="center" vertical="center" wrapText="1"/>
    </xf>
    <xf numFmtId="0" fontId="6" fillId="0" borderId="25" xfId="0" applyFont="1" applyFill="1" applyBorder="1" applyAlignment="1">
      <alignment horizontal="center" wrapText="1"/>
    </xf>
    <xf numFmtId="0" fontId="25" fillId="11" borderId="0" xfId="0" applyFont="1" applyFill="1" applyAlignment="1">
      <alignment wrapText="1"/>
    </xf>
    <xf numFmtId="0" fontId="25" fillId="0" borderId="0" xfId="0" applyFont="1" applyAlignment="1">
      <alignment horizontal="center" wrapText="1"/>
    </xf>
    <xf numFmtId="0" fontId="63" fillId="0" borderId="0" xfId="0" applyFont="1" applyAlignment="1">
      <alignment wrapText="1"/>
    </xf>
    <xf numFmtId="0" fontId="25" fillId="0" borderId="0" xfId="0" applyFont="1" applyAlignment="1">
      <alignment wrapText="1"/>
    </xf>
    <xf numFmtId="0" fontId="25" fillId="0" borderId="0" xfId="0" applyFont="1" applyAlignment="1"/>
    <xf numFmtId="0" fontId="0" fillId="11" borderId="0" xfId="0" applyFont="1" applyFill="1" applyAlignment="1">
      <alignment wrapText="1"/>
    </xf>
    <xf numFmtId="0" fontId="64" fillId="0" borderId="0" xfId="0" applyFont="1" applyFill="1" applyAlignment="1"/>
    <xf numFmtId="0" fontId="64" fillId="0" borderId="0" xfId="0" applyFont="1" applyFill="1" applyAlignment="1">
      <alignment horizontal="center"/>
    </xf>
    <xf numFmtId="0" fontId="65" fillId="0" borderId="0" xfId="0" applyFont="1" applyFill="1" applyAlignment="1"/>
    <xf numFmtId="0" fontId="65" fillId="0" borderId="0" xfId="0" applyFont="1" applyFill="1" applyAlignment="1">
      <alignment horizontal="center"/>
    </xf>
    <xf numFmtId="0" fontId="67" fillId="0" borderId="11" xfId="0" applyFont="1" applyFill="1" applyBorder="1" applyAlignment="1">
      <alignment horizontal="center" wrapText="1"/>
    </xf>
    <xf numFmtId="0" fontId="64" fillId="0" borderId="11" xfId="0" applyFont="1" applyFill="1" applyBorder="1" applyAlignment="1">
      <alignment horizontal="center"/>
    </xf>
    <xf numFmtId="0" fontId="64" fillId="0" borderId="11" xfId="0" applyFont="1" applyFill="1" applyBorder="1" applyAlignment="1">
      <alignment horizontal="center" vertical="center"/>
    </xf>
    <xf numFmtId="0" fontId="64" fillId="0" borderId="11" xfId="0" applyFont="1" applyFill="1" applyBorder="1" applyAlignment="1">
      <alignment vertical="center"/>
    </xf>
    <xf numFmtId="9" fontId="25" fillId="0" borderId="0" xfId="0" applyNumberFormat="1" applyFont="1" applyAlignment="1">
      <alignment wrapText="1"/>
    </xf>
    <xf numFmtId="0" fontId="66" fillId="0" borderId="0" xfId="0" applyFont="1" applyFill="1" applyAlignment="1">
      <alignment horizontal="center"/>
    </xf>
    <xf numFmtId="0" fontId="64" fillId="0" borderId="18" xfId="0" applyFont="1" applyFill="1" applyBorder="1" applyAlignment="1">
      <alignment horizontal="left" vertical="center"/>
    </xf>
    <xf numFmtId="0" fontId="67" fillId="0" borderId="13" xfId="0" applyFont="1" applyFill="1" applyBorder="1" applyAlignment="1">
      <alignment horizontal="center" vertical="center"/>
    </xf>
    <xf numFmtId="0" fontId="67" fillId="0" borderId="28" xfId="0" applyFont="1" applyFill="1" applyBorder="1" applyAlignment="1">
      <alignment horizontal="center" vertical="center"/>
    </xf>
    <xf numFmtId="0" fontId="67" fillId="0" borderId="12" xfId="0" applyFont="1" applyFill="1" applyBorder="1" applyAlignment="1">
      <alignment horizontal="center" vertical="center" wrapText="1"/>
    </xf>
    <xf numFmtId="0" fontId="67" fillId="0" borderId="22" xfId="0" applyFont="1" applyFill="1" applyBorder="1" applyAlignment="1">
      <alignment horizontal="center" vertical="center" wrapText="1"/>
    </xf>
    <xf numFmtId="0" fontId="67" fillId="0" borderId="25" xfId="0" applyFont="1" applyFill="1" applyBorder="1" applyAlignment="1">
      <alignment horizontal="center" vertical="center" wrapText="1"/>
    </xf>
    <xf numFmtId="0" fontId="64" fillId="0" borderId="12" xfId="0" applyFont="1" applyFill="1" applyBorder="1" applyAlignment="1">
      <alignment horizontal="center" vertical="center"/>
    </xf>
    <xf numFmtId="0" fontId="64" fillId="0" borderId="22" xfId="0" applyFont="1" applyFill="1" applyBorder="1" applyAlignment="1">
      <alignment horizontal="center" vertical="center"/>
    </xf>
    <xf numFmtId="0" fontId="64" fillId="0" borderId="25" xfId="0" applyFont="1" applyFill="1" applyBorder="1" applyAlignment="1">
      <alignment horizontal="center" vertical="center"/>
    </xf>
    <xf numFmtId="0" fontId="54" fillId="0" borderId="13" xfId="0" applyFont="1" applyBorder="1" applyAlignment="1">
      <alignment horizontal="center" wrapText="1"/>
    </xf>
    <xf numFmtId="0" fontId="54" fillId="0" borderId="27" xfId="0" applyFont="1" applyBorder="1" applyAlignment="1">
      <alignment horizontal="center" wrapText="1"/>
    </xf>
    <xf numFmtId="0" fontId="46" fillId="0" borderId="13" xfId="0" applyFont="1" applyBorder="1" applyAlignment="1">
      <alignment horizontal="center" wrapText="1"/>
    </xf>
    <xf numFmtId="0" fontId="46" fillId="0" borderId="27" xfId="0" applyFont="1" applyBorder="1" applyAlignment="1">
      <alignment horizontal="center" wrapText="1"/>
    </xf>
    <xf numFmtId="0" fontId="6" fillId="0" borderId="13" xfId="0" applyFont="1" applyBorder="1" applyAlignment="1">
      <alignment horizontal="center" vertical="center" wrapText="1"/>
    </xf>
    <xf numFmtId="0" fontId="6" fillId="0" borderId="27" xfId="0" applyFont="1" applyBorder="1" applyAlignment="1">
      <alignment horizontal="center" vertical="center" wrapText="1"/>
    </xf>
    <xf numFmtId="0" fontId="49" fillId="0" borderId="32" xfId="0" applyFont="1" applyBorder="1" applyAlignment="1">
      <alignment horizontal="center" wrapText="1"/>
    </xf>
    <xf numFmtId="0" fontId="49" fillId="0" borderId="33" xfId="0" applyFont="1" applyBorder="1" applyAlignment="1">
      <alignment horizontal="center" wrapText="1"/>
    </xf>
    <xf numFmtId="0" fontId="55" fillId="0" borderId="32" xfId="0" applyFont="1" applyBorder="1" applyAlignment="1">
      <alignment horizontal="center" wrapText="1"/>
    </xf>
    <xf numFmtId="0" fontId="55" fillId="0" borderId="34" xfId="0" applyFont="1" applyBorder="1" applyAlignment="1">
      <alignment horizontal="center" wrapText="1"/>
    </xf>
    <xf numFmtId="0" fontId="9" fillId="0" borderId="34" xfId="0" applyFont="1" applyBorder="1" applyAlignment="1">
      <alignment horizontal="center" wrapText="1"/>
    </xf>
    <xf numFmtId="0" fontId="50" fillId="0" borderId="8" xfId="0" applyFont="1" applyBorder="1" applyAlignment="1">
      <alignment horizontal="center" vertical="center" wrapText="1"/>
    </xf>
    <xf numFmtId="0" fontId="50" fillId="0" borderId="38"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9"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46" xfId="0" applyFont="1" applyBorder="1" applyAlignment="1">
      <alignment horizontal="center" vertical="center" wrapText="1"/>
    </xf>
    <xf numFmtId="0" fontId="1" fillId="0" borderId="37" xfId="0" applyFont="1" applyFill="1" applyBorder="1" applyAlignment="1">
      <alignment horizontal="center" vertical="center" wrapText="1"/>
    </xf>
    <xf numFmtId="0" fontId="1" fillId="0" borderId="40" xfId="0" applyFont="1" applyFill="1" applyBorder="1" applyAlignment="1">
      <alignment horizontal="center" vertical="center" wrapText="1"/>
    </xf>
    <xf numFmtId="0" fontId="1" fillId="0" borderId="47"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44" fillId="0" borderId="53" xfId="0" applyFont="1" applyBorder="1" applyAlignment="1">
      <alignment horizontal="center" vertical="center" wrapText="1"/>
    </xf>
    <xf numFmtId="0" fontId="44" fillId="0" borderId="54"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41" xfId="0" applyFont="1" applyBorder="1" applyAlignment="1">
      <alignment horizontal="center" vertical="center" wrapText="1"/>
    </xf>
    <xf numFmtId="0" fontId="10" fillId="0" borderId="0" xfId="0" applyFont="1" applyBorder="1" applyAlignment="1">
      <alignment horizontal="center" vertical="center" wrapText="1"/>
    </xf>
    <xf numFmtId="0" fontId="7" fillId="0" borderId="11" xfId="0" applyFont="1" applyBorder="1" applyAlignment="1">
      <alignment horizontal="center" wrapText="1"/>
    </xf>
    <xf numFmtId="0" fontId="8" fillId="0" borderId="11" xfId="0" applyFont="1" applyBorder="1" applyAlignment="1">
      <alignment horizontal="center" wrapText="1"/>
    </xf>
    <xf numFmtId="0" fontId="9" fillId="0" borderId="11" xfId="0" applyFont="1" applyBorder="1" applyAlignment="1">
      <alignment horizontal="center" vertical="center" wrapText="1"/>
    </xf>
    <xf numFmtId="0" fontId="9" fillId="0" borderId="11" xfId="0" applyFont="1" applyBorder="1" applyAlignment="1">
      <alignment horizont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19" xfId="0" applyFont="1" applyBorder="1" applyAlignment="1">
      <alignment horizontal="center" vertical="center" wrapText="1"/>
    </xf>
    <xf numFmtId="0" fontId="10" fillId="0" borderId="23" xfId="0" applyFont="1" applyBorder="1" applyAlignment="1">
      <alignment horizontal="center" vertical="center" wrapText="1"/>
    </xf>
    <xf numFmtId="0" fontId="8" fillId="0" borderId="11" xfId="0" applyFont="1" applyBorder="1" applyAlignment="1">
      <alignment horizontal="center" vertical="center" wrapText="1"/>
    </xf>
    <xf numFmtId="0" fontId="52" fillId="0" borderId="11" xfId="0" applyFont="1" applyBorder="1" applyAlignment="1">
      <alignment horizontal="center" vertical="center" wrapText="1"/>
    </xf>
    <xf numFmtId="0" fontId="10" fillId="0" borderId="20" xfId="0" applyFont="1" applyBorder="1" applyAlignment="1">
      <alignment horizontal="center" vertical="center" wrapText="1"/>
    </xf>
    <xf numFmtId="0" fontId="46" fillId="9" borderId="0" xfId="0" applyFont="1" applyFill="1" applyAlignment="1">
      <alignment horizontal="center" wrapText="1"/>
    </xf>
    <xf numFmtId="0" fontId="44" fillId="0" borderId="26" xfId="0" applyFont="1" applyBorder="1" applyAlignment="1">
      <alignment horizontal="center" vertical="center" wrapText="1"/>
    </xf>
    <xf numFmtId="0" fontId="44" fillId="0" borderId="0" xfId="0" applyFont="1" applyAlignment="1">
      <alignment horizontal="center" vertical="center" wrapText="1"/>
    </xf>
    <xf numFmtId="0" fontId="44" fillId="0" borderId="23" xfId="0" applyFont="1" applyBorder="1" applyAlignment="1">
      <alignment horizontal="center" vertical="center" wrapText="1"/>
    </xf>
    <xf numFmtId="0" fontId="44" fillId="0" borderId="18"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7" fillId="0" borderId="0" xfId="0" applyFont="1" applyAlignment="1">
      <alignment horizontal="center" wrapText="1"/>
    </xf>
    <xf numFmtId="0" fontId="8" fillId="0" borderId="0" xfId="0" applyFont="1" applyAlignment="1">
      <alignment horizontal="center" wrapText="1"/>
    </xf>
    <xf numFmtId="0" fontId="9" fillId="0" borderId="0" xfId="0" applyFont="1" applyAlignment="1">
      <alignment horizontal="center" vertical="center" wrapText="1"/>
    </xf>
    <xf numFmtId="0" fontId="9" fillId="0" borderId="0" xfId="0" applyFont="1" applyBorder="1" applyAlignment="1">
      <alignment horizontal="center" wrapText="1"/>
    </xf>
    <xf numFmtId="0" fontId="9" fillId="0" borderId="18" xfId="0" applyFont="1" applyBorder="1" applyAlignment="1">
      <alignment horizontal="center" wrapText="1"/>
    </xf>
    <xf numFmtId="0" fontId="46" fillId="11" borderId="11" xfId="0" applyFont="1" applyFill="1" applyBorder="1" applyAlignment="1">
      <alignment horizontal="center" wrapText="1"/>
    </xf>
    <xf numFmtId="0" fontId="10" fillId="0" borderId="11" xfId="0" applyFont="1" applyBorder="1" applyAlignment="1">
      <alignment horizontal="center" vertical="center" wrapText="1"/>
    </xf>
    <xf numFmtId="0" fontId="44" fillId="0" borderId="11" xfId="0" applyFont="1" applyBorder="1" applyAlignment="1">
      <alignment horizontal="center" vertical="center" wrapText="1"/>
    </xf>
    <xf numFmtId="0" fontId="6" fillId="0" borderId="11" xfId="0" applyFont="1" applyBorder="1" applyAlignment="1">
      <alignment horizontal="center" wrapText="1"/>
    </xf>
    <xf numFmtId="0" fontId="41" fillId="0" borderId="0" xfId="0" applyFont="1" applyAlignment="1">
      <alignment horizontal="center" wrapText="1"/>
    </xf>
    <xf numFmtId="0" fontId="42" fillId="0" borderId="20" xfId="0" applyFont="1" applyBorder="1" applyAlignment="1">
      <alignment horizontal="center" wrapText="1"/>
    </xf>
    <xf numFmtId="0" fontId="43" fillId="3" borderId="0" xfId="0" applyFont="1" applyFill="1" applyAlignment="1">
      <alignment horizontal="center"/>
    </xf>
    <xf numFmtId="0" fontId="43" fillId="3" borderId="17" xfId="0" applyFont="1" applyFill="1" applyBorder="1" applyAlignment="1">
      <alignment horizontal="center"/>
    </xf>
    <xf numFmtId="0" fontId="15" fillId="0" borderId="13" xfId="1" applyFont="1" applyBorder="1" applyAlignment="1">
      <alignment horizontal="center" vertical="center"/>
    </xf>
    <xf numFmtId="0" fontId="15" fillId="0" borderId="27" xfId="1" applyFont="1" applyBorder="1" applyAlignment="1">
      <alignment horizontal="center" vertical="center"/>
    </xf>
    <xf numFmtId="0" fontId="15" fillId="0" borderId="28" xfId="1" applyFont="1" applyBorder="1" applyAlignment="1">
      <alignment horizontal="center" vertical="center"/>
    </xf>
    <xf numFmtId="0" fontId="14" fillId="0" borderId="13" xfId="1" applyFont="1" applyBorder="1" applyAlignment="1">
      <alignment horizontal="center" vertical="center"/>
    </xf>
    <xf numFmtId="0" fontId="14" fillId="0" borderId="27" xfId="1" applyFont="1" applyBorder="1" applyAlignment="1">
      <alignment horizontal="center" vertical="center"/>
    </xf>
    <xf numFmtId="0" fontId="14" fillId="0" borderId="28" xfId="1" applyFont="1" applyBorder="1" applyAlignment="1">
      <alignment horizontal="center" vertical="center"/>
    </xf>
    <xf numFmtId="0" fontId="0" fillId="0" borderId="13" xfId="1" applyFont="1" applyBorder="1" applyAlignment="1">
      <alignment horizontal="center"/>
    </xf>
    <xf numFmtId="0" fontId="0" fillId="0" borderId="27" xfId="1" applyFont="1" applyBorder="1" applyAlignment="1">
      <alignment horizontal="center"/>
    </xf>
    <xf numFmtId="0" fontId="0" fillId="0" borderId="28" xfId="1" applyFont="1" applyBorder="1" applyAlignment="1">
      <alignment horizontal="center"/>
    </xf>
    <xf numFmtId="0" fontId="0" fillId="0" borderId="13" xfId="1" applyFont="1" applyBorder="1" applyAlignment="1">
      <alignment horizontal="center" vertical="center"/>
    </xf>
    <xf numFmtId="0" fontId="0" fillId="0" borderId="28" xfId="1" applyFont="1" applyBorder="1" applyAlignment="1">
      <alignment horizontal="center" vertical="center"/>
    </xf>
    <xf numFmtId="0" fontId="69" fillId="0" borderId="13" xfId="1" applyBorder="1" applyAlignment="1">
      <alignment horizontal="center"/>
    </xf>
    <xf numFmtId="0" fontId="69" fillId="0" borderId="27" xfId="1" applyBorder="1" applyAlignment="1">
      <alignment horizontal="center"/>
    </xf>
    <xf numFmtId="0" fontId="69" fillId="0" borderId="28" xfId="1" applyBorder="1" applyAlignment="1">
      <alignment horizontal="center"/>
    </xf>
    <xf numFmtId="0" fontId="0" fillId="0" borderId="11" xfId="1" applyFont="1" applyBorder="1" applyAlignment="1">
      <alignment horizontal="center" vertical="center"/>
    </xf>
    <xf numFmtId="0" fontId="69" fillId="0" borderId="11" xfId="1" applyBorder="1" applyAlignment="1">
      <alignment horizontal="center" vertical="center"/>
    </xf>
    <xf numFmtId="0" fontId="13" fillId="0" borderId="0" xfId="3" applyFont="1" applyAlignment="1">
      <alignment horizontal="center" vertical="center"/>
    </xf>
    <xf numFmtId="0" fontId="33" fillId="0" borderId="0" xfId="3" applyFont="1" applyAlignment="1">
      <alignment horizontal="center" vertical="center"/>
    </xf>
    <xf numFmtId="0" fontId="16" fillId="0" borderId="0" xfId="3" applyFont="1" applyAlignment="1">
      <alignment horizontal="center" vertical="center"/>
    </xf>
    <xf numFmtId="0" fontId="35" fillId="0" borderId="11" xfId="3" applyFont="1" applyBorder="1" applyAlignment="1">
      <alignment horizontal="center" vertical="center"/>
    </xf>
    <xf numFmtId="0" fontId="35" fillId="0" borderId="11" xfId="3" applyFont="1" applyBorder="1" applyAlignment="1">
      <alignment horizontal="center" vertical="center" wrapText="1"/>
    </xf>
    <xf numFmtId="0" fontId="14" fillId="0" borderId="0" xfId="3" applyFont="1" applyAlignment="1">
      <alignment horizontal="center" vertical="center"/>
    </xf>
    <xf numFmtId="0" fontId="17" fillId="0" borderId="0" xfId="3" applyFont="1" applyAlignment="1">
      <alignment horizontal="center" vertical="center" wrapText="1"/>
    </xf>
    <xf numFmtId="0" fontId="17" fillId="0" borderId="0" xfId="3" applyFont="1" applyAlignment="1">
      <alignment horizontal="center" vertical="center"/>
    </xf>
    <xf numFmtId="0" fontId="30" fillId="0" borderId="11" xfId="3" applyFont="1" applyBorder="1" applyAlignment="1">
      <alignment horizontal="center" vertical="center"/>
    </xf>
    <xf numFmtId="0" fontId="30" fillId="0" borderId="12" xfId="3" applyFont="1" applyBorder="1" applyAlignment="1">
      <alignment horizontal="center" vertical="center"/>
    </xf>
    <xf numFmtId="0" fontId="30" fillId="0" borderId="25" xfId="3" applyFont="1" applyBorder="1" applyAlignment="1">
      <alignment horizontal="center" vertical="center"/>
    </xf>
    <xf numFmtId="0" fontId="15" fillId="0" borderId="0" xfId="3" applyFont="1" applyAlignment="1">
      <alignment horizontal="center" vertical="center"/>
    </xf>
    <xf numFmtId="0" fontId="15" fillId="0" borderId="0" xfId="3" applyFont="1" applyAlignment="1">
      <alignment horizontal="left" vertical="center"/>
    </xf>
    <xf numFmtId="0" fontId="19" fillId="2" borderId="12" xfId="3" applyFont="1" applyFill="1" applyBorder="1" applyAlignment="1">
      <alignment horizontal="center" vertical="center" wrapText="1"/>
    </xf>
    <xf numFmtId="0" fontId="20" fillId="2" borderId="26" xfId="3" applyFont="1" applyFill="1" applyBorder="1" applyAlignment="1">
      <alignment horizontal="center" vertical="center" wrapText="1"/>
    </xf>
    <xf numFmtId="0" fontId="20" fillId="2" borderId="0" xfId="3" applyFont="1" applyFill="1" applyBorder="1" applyAlignment="1">
      <alignment horizontal="center" vertical="center" wrapText="1"/>
    </xf>
    <xf numFmtId="0" fontId="4" fillId="2" borderId="25" xfId="3" applyFont="1" applyFill="1" applyBorder="1" applyAlignment="1">
      <alignment horizontal="center" vertical="center" wrapText="1"/>
    </xf>
    <xf numFmtId="0" fontId="21" fillId="0" borderId="25" xfId="3" applyFont="1" applyBorder="1" applyAlignment="1">
      <alignment horizontal="center" vertical="center" wrapText="1"/>
    </xf>
    <xf numFmtId="0" fontId="19" fillId="2" borderId="19" xfId="3" applyFont="1" applyFill="1" applyBorder="1" applyAlignment="1">
      <alignment horizontal="center" vertical="center" wrapText="1"/>
    </xf>
    <xf numFmtId="0" fontId="19" fillId="2" borderId="20" xfId="3" applyFont="1" applyFill="1" applyBorder="1" applyAlignment="1">
      <alignment horizontal="center" vertical="center" wrapText="1"/>
    </xf>
    <xf numFmtId="0" fontId="4" fillId="2" borderId="23" xfId="3" applyFont="1" applyFill="1" applyBorder="1" applyAlignment="1">
      <alignment horizontal="center" vertical="center" wrapText="1"/>
    </xf>
    <xf numFmtId="0" fontId="4" fillId="2" borderId="18" xfId="3" applyFont="1" applyFill="1" applyBorder="1" applyAlignment="1">
      <alignment horizontal="center" vertical="center" wrapText="1"/>
    </xf>
    <xf numFmtId="0" fontId="21" fillId="0" borderId="11" xfId="3" applyFont="1" applyBorder="1" applyAlignment="1">
      <alignment horizontal="center" vertical="center" wrapText="1"/>
    </xf>
    <xf numFmtId="0" fontId="28" fillId="0" borderId="11" xfId="3" applyFont="1" applyBorder="1" applyAlignment="1">
      <alignment horizontal="left" vertical="center" wrapText="1"/>
    </xf>
    <xf numFmtId="0" fontId="3" fillId="0" borderId="11" xfId="3" applyFont="1" applyBorder="1" applyAlignment="1">
      <alignment horizontal="left" vertical="center" wrapText="1"/>
    </xf>
    <xf numFmtId="0" fontId="29" fillId="0" borderId="11" xfId="3" applyFont="1" applyBorder="1" applyAlignment="1">
      <alignment horizontal="left" vertical="center" wrapText="1"/>
    </xf>
    <xf numFmtId="0" fontId="21" fillId="0" borderId="12" xfId="3" applyFont="1" applyBorder="1" applyAlignment="1">
      <alignment horizontal="center" vertical="center" wrapText="1"/>
    </xf>
    <xf numFmtId="0" fontId="0" fillId="0" borderId="0" xfId="3" applyFont="1" applyAlignment="1">
      <alignment horizontal="left" vertical="top" wrapText="1"/>
    </xf>
    <xf numFmtId="0" fontId="19" fillId="2" borderId="12" xfId="3" applyFont="1" applyFill="1" applyBorder="1" applyAlignment="1">
      <alignment horizontal="center" vertical="center"/>
    </xf>
    <xf numFmtId="0" fontId="20" fillId="2" borderId="26" xfId="3" applyFont="1" applyFill="1" applyBorder="1" applyAlignment="1">
      <alignment horizontal="center" vertical="center"/>
    </xf>
    <xf numFmtId="0" fontId="20" fillId="2" borderId="0" xfId="3" applyFont="1" applyFill="1" applyBorder="1" applyAlignment="1">
      <alignment horizontal="center" vertical="center"/>
    </xf>
    <xf numFmtId="0" fontId="4" fillId="2" borderId="25" xfId="3" applyFont="1" applyFill="1" applyBorder="1" applyAlignment="1">
      <alignment horizontal="center" vertical="center"/>
    </xf>
    <xf numFmtId="0" fontId="21" fillId="0" borderId="25" xfId="3" applyFont="1" applyBorder="1" applyAlignment="1">
      <alignment horizontal="center" vertical="center"/>
    </xf>
    <xf numFmtId="0" fontId="17" fillId="0" borderId="0" xfId="3" applyFont="1" applyBorder="1" applyAlignment="1">
      <alignment horizontal="center" vertical="center" wrapText="1"/>
    </xf>
    <xf numFmtId="0" fontId="21" fillId="0" borderId="11" xfId="3" applyFont="1" applyBorder="1" applyAlignment="1">
      <alignment horizontal="center" vertical="center"/>
    </xf>
    <xf numFmtId="0" fontId="21" fillId="0" borderId="19" xfId="3" applyFont="1" applyBorder="1" applyAlignment="1">
      <alignment horizontal="center" vertical="center" wrapText="1"/>
    </xf>
    <xf numFmtId="0" fontId="21" fillId="0" borderId="20" xfId="3" applyFont="1" applyBorder="1" applyAlignment="1">
      <alignment horizontal="center" vertical="center" wrapText="1"/>
    </xf>
    <xf numFmtId="0" fontId="21" fillId="0" borderId="23" xfId="3" applyFont="1" applyBorder="1" applyAlignment="1">
      <alignment horizontal="center" vertical="center" wrapText="1"/>
    </xf>
    <xf numFmtId="0" fontId="21" fillId="0" borderId="18" xfId="3" applyFont="1" applyBorder="1" applyAlignment="1">
      <alignment horizontal="center" vertical="center" wrapText="1"/>
    </xf>
    <xf numFmtId="0" fontId="10" fillId="0" borderId="11" xfId="0" applyFont="1" applyBorder="1" applyAlignment="1">
      <alignment horizont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6"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4"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cellXfs>
  <cellStyles count="6">
    <cellStyle name="Normal" xfId="0" builtinId="0"/>
    <cellStyle name="Normal 2" xfId="3"/>
    <cellStyle name="Normal 3" xfId="4"/>
    <cellStyle name="Normal 4" xfId="2"/>
    <cellStyle name="Normal 5" xfId="1"/>
    <cellStyle name="Normal 6" xfId="5"/>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57940498780869E-2"/>
          <c:y val="0.14802655354799599"/>
          <c:w val="0.91416404800249795"/>
          <c:h val="0.75000120464318398"/>
        </c:manualLayout>
      </c:layout>
      <c:barChart>
        <c:barDir val="col"/>
        <c:grouping val="clustered"/>
        <c:varyColors val="0"/>
        <c:ser>
          <c:idx val="0"/>
          <c:order val="0"/>
          <c:spPr>
            <a:solidFill>
              <a:srgbClr val="4F81BD"/>
            </a:solidFill>
            <a:ln w="25400">
              <a:noFill/>
            </a:ln>
          </c:spPr>
          <c:invertIfNegative val="0"/>
          <c:cat>
            <c:strRef>
              <c:f>'TEST -CO '!$N$161:$R$161</c:f>
              <c:strCache>
                <c:ptCount val="3"/>
                <c:pt idx="0">
                  <c:v>CO1</c:v>
                </c:pt>
                <c:pt idx="1">
                  <c:v>CO2</c:v>
                </c:pt>
                <c:pt idx="2">
                  <c:v>CO3</c:v>
                </c:pt>
              </c:strCache>
            </c:strRef>
          </c:cat>
          <c:val>
            <c:numRef>
              <c:f>'TEST -CO '!$N$162:$R$162</c:f>
              <c:numCache>
                <c:formatCode>0</c:formatCode>
                <c:ptCount val="3"/>
                <c:pt idx="0">
                  <c:v>94.642857142857139</c:v>
                </c:pt>
                <c:pt idx="1">
                  <c:v>94.642857142857139</c:v>
                </c:pt>
                <c:pt idx="2">
                  <c:v>94.642857142857139</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 xmlns:c16="http://schemas.microsoft.com/office/drawing/2014/chart" uri="{C3380CC4-5D6E-409C-BE32-E72D297353CC}">
              <c16:uniqueId val="{00000000-FCA2-4DBB-8EB7-60589CFA3C31}"/>
            </c:ext>
          </c:extLst>
        </c:ser>
        <c:dLbls>
          <c:showLegendKey val="0"/>
          <c:showVal val="0"/>
          <c:showCatName val="0"/>
          <c:showSerName val="0"/>
          <c:showPercent val="0"/>
          <c:showBubbleSize val="0"/>
        </c:dLbls>
        <c:gapWidth val="219"/>
        <c:overlap val="-27"/>
        <c:axId val="184228864"/>
        <c:axId val="184242944"/>
      </c:barChart>
      <c:catAx>
        <c:axId val="184228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4242944"/>
        <c:crosses val="autoZero"/>
        <c:auto val="1"/>
        <c:lblAlgn val="ctr"/>
        <c:lblOffset val="100"/>
        <c:noMultiLvlLbl val="0"/>
      </c:catAx>
      <c:valAx>
        <c:axId val="18424294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422886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p>
        </c:rich>
      </c:tx>
      <c:overlay val="0"/>
    </c:title>
    <c:autoTitleDeleted val="0"/>
    <c:plotArea>
      <c:layout>
        <c:manualLayout>
          <c:layoutTarget val="inner"/>
          <c:xMode val="edge"/>
          <c:yMode val="edge"/>
          <c:x val="7.9658661302746805E-2"/>
          <c:y val="0.13953488372093101"/>
          <c:w val="0.89900489184528098"/>
          <c:h val="0.68604651162790697"/>
        </c:manualLayout>
      </c:layout>
      <c:barChart>
        <c:barDir val="col"/>
        <c:grouping val="clustered"/>
        <c:varyColors val="0"/>
        <c:ser>
          <c:idx val="0"/>
          <c:order val="0"/>
          <c:invertIfNegative val="0"/>
          <c:cat>
            <c:strRef>
              <c:f>'Assignment CO '!$N$168:$R$168</c:f>
              <c:strCache>
                <c:ptCount val="5"/>
                <c:pt idx="0">
                  <c:v>CO1</c:v>
                </c:pt>
                <c:pt idx="1">
                  <c:v>CO2</c:v>
                </c:pt>
                <c:pt idx="2">
                  <c:v>CO3</c:v>
                </c:pt>
                <c:pt idx="3">
                  <c:v>CO4</c:v>
                </c:pt>
                <c:pt idx="4">
                  <c:v>CO5</c:v>
                </c:pt>
              </c:strCache>
            </c:strRef>
          </c:cat>
          <c:val>
            <c:numRef>
              <c:f>'Assignment CO '!$N$169:$R$169</c:f>
              <c:numCache>
                <c:formatCode>0</c:formatCode>
                <c:ptCount val="5"/>
                <c:pt idx="0">
                  <c:v>0</c:v>
                </c:pt>
                <c:pt idx="1">
                  <c:v>0</c:v>
                </c:pt>
                <c:pt idx="2">
                  <c:v>0</c:v>
                </c:pt>
                <c:pt idx="3">
                  <c:v>0</c:v>
                </c:pt>
                <c:pt idx="4">
                  <c:v>0</c:v>
                </c:pt>
              </c:numCache>
            </c:numRef>
          </c:val>
          <c:extLst>
            <c:ext xmlns:c15="http://schemas.microsoft.com/office/drawing/2012/chart" uri="{02D57815-91ED-43cb-92C2-25804820EDAC}">
              <c15:filteredSeriesTitle>
                <c15:tx>
                  <c:strRef>
                    <c:extLst>
                      <c:ext uri="{02D57815-91ED-43cb-92C2-25804820EDAC}">
                        <c15:formulaRef>
                          <c15:sqref>'Assignment CO '!#REF!</c15:sqref>
                        </c15:formulaRef>
                      </c:ext>
                    </c:extLst>
                    <c:strCache>
                      <c:ptCount val="1"/>
                      <c:pt idx="0">
                        <c:v>#REF!</c:v>
                      </c:pt>
                    </c:strCache>
                  </c:strRef>
                </c15:tx>
              </c15:filteredSeriesTitle>
            </c:ext>
            <c:ext xmlns:c16="http://schemas.microsoft.com/office/drawing/2014/chart" uri="{C3380CC4-5D6E-409C-BE32-E72D297353CC}">
              <c16:uniqueId val="{00000000-1002-45C0-A0DF-D91C7C887492}"/>
            </c:ext>
          </c:extLst>
        </c:ser>
        <c:dLbls>
          <c:showLegendKey val="0"/>
          <c:showVal val="0"/>
          <c:showCatName val="0"/>
          <c:showSerName val="0"/>
          <c:showPercent val="0"/>
          <c:showBubbleSize val="0"/>
        </c:dLbls>
        <c:gapWidth val="150"/>
        <c:axId val="184791040"/>
        <c:axId val="184793344"/>
      </c:barChart>
      <c:catAx>
        <c:axId val="184791040"/>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p>
            </c:rich>
          </c:tx>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4793344"/>
        <c:crosses val="autoZero"/>
        <c:auto val="1"/>
        <c:lblAlgn val="ctr"/>
        <c:lblOffset val="100"/>
        <c:noMultiLvlLbl val="0"/>
      </c:catAx>
      <c:valAx>
        <c:axId val="184793344"/>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p>
            </c:rich>
          </c:tx>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4791040"/>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20457506636994E-2"/>
          <c:y val="0.16261723476415399"/>
          <c:w val="0.91258090745446996"/>
          <c:h val="0.74917733207422199"/>
        </c:manualLayout>
      </c:layout>
      <c:barChart>
        <c:barDir val="col"/>
        <c:grouping val="clustered"/>
        <c:varyColors val="0"/>
        <c:ser>
          <c:idx val="0"/>
          <c:order val="0"/>
          <c:spPr>
            <a:solidFill>
              <a:srgbClr val="4F81BD"/>
            </a:solidFill>
            <a:ln w="25400">
              <a:noFill/>
            </a:ln>
          </c:spPr>
          <c:invertIfNegative val="0"/>
          <c:cat>
            <c:strRef>
              <c:f>'SEE-final exam CO'!$N$159:$R$159</c:f>
              <c:strCache>
                <c:ptCount val="3"/>
                <c:pt idx="0">
                  <c:v>CO1</c:v>
                </c:pt>
                <c:pt idx="1">
                  <c:v>CO2</c:v>
                </c:pt>
                <c:pt idx="2">
                  <c:v>CO3</c:v>
                </c:pt>
              </c:strCache>
            </c:strRef>
          </c:cat>
          <c:val>
            <c:numRef>
              <c:f>'SEE-final exam CO'!$N$160:$R$160</c:f>
              <c:numCache>
                <c:formatCode>0</c:formatCode>
                <c:ptCount val="3"/>
                <c:pt idx="0">
                  <c:v>100</c:v>
                </c:pt>
                <c:pt idx="1">
                  <c:v>100</c:v>
                </c:pt>
                <c:pt idx="2">
                  <c:v>100</c:v>
                </c:pt>
              </c:numCache>
            </c:numRef>
          </c:val>
          <c:extLst>
            <c:ext xmlns:c15="http://schemas.microsoft.com/office/drawing/2012/chart" uri="{02D57815-91ED-43cb-92C2-25804820EDAC}">
              <c15:filteredSeriesTitle>
                <c15:tx>
                  <c:strRef>
                    <c:extLst>
                      <c:ext uri="{02D57815-91ED-43cb-92C2-25804820EDAC}">
                        <c15:formulaRef>
                          <c15:sqref>'SEE-final exam CO'!#REF!</c15:sqref>
                        </c15:formulaRef>
                      </c:ext>
                    </c:extLst>
                    <c:strCache>
                      <c:ptCount val="1"/>
                      <c:pt idx="0">
                        <c:v>#REF!</c:v>
                      </c:pt>
                    </c:strCache>
                  </c:strRef>
                </c15:tx>
              </c15:filteredSeriesTitle>
            </c:ext>
            <c:ext xmlns:c16="http://schemas.microsoft.com/office/drawing/2014/chart" uri="{C3380CC4-5D6E-409C-BE32-E72D297353CC}">
              <c16:uniqueId val="{00000000-5D2C-412B-8B1A-8E7777784F4D}"/>
            </c:ext>
          </c:extLst>
        </c:ser>
        <c:dLbls>
          <c:showLegendKey val="0"/>
          <c:showVal val="0"/>
          <c:showCatName val="0"/>
          <c:showSerName val="0"/>
          <c:showPercent val="0"/>
          <c:showBubbleSize val="0"/>
        </c:dLbls>
        <c:gapWidth val="219"/>
        <c:overlap val="-27"/>
        <c:axId val="184977664"/>
        <c:axId val="184987648"/>
      </c:barChart>
      <c:catAx>
        <c:axId val="184977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4987648"/>
        <c:crosses val="autoZero"/>
        <c:auto val="1"/>
        <c:lblAlgn val="ctr"/>
        <c:lblOffset val="100"/>
        <c:noMultiLvlLbl val="0"/>
      </c:catAx>
      <c:valAx>
        <c:axId val="18498764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497766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
          <c:w val="0.85294117647059597"/>
          <c:h val="0.63389935430905198"/>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'TOTAL CO '!$E$14:$I$14</c:f>
              <c:strCache>
                <c:ptCount val="3"/>
                <c:pt idx="0">
                  <c:v>CO1</c:v>
                </c:pt>
                <c:pt idx="1">
                  <c:v>CO2</c:v>
                </c:pt>
                <c:pt idx="2">
                  <c:v>CO3</c:v>
                </c:pt>
              </c:strCache>
            </c:strRef>
          </c:cat>
          <c:val>
            <c:numRef>
              <c:f>'TOTAL CO '!$E$15:$I$15</c:f>
              <c:numCache>
                <c:formatCode>0</c:formatCode>
                <c:ptCount val="3"/>
                <c:pt idx="0">
                  <c:v>97.321428571428569</c:v>
                </c:pt>
                <c:pt idx="1">
                  <c:v>97.321428571428569</c:v>
                </c:pt>
                <c:pt idx="2">
                  <c:v>97.321428571428569</c:v>
                </c:pt>
              </c:numCache>
            </c:numRef>
          </c:val>
          <c:extLst>
            <c:ext xmlns:c16="http://schemas.microsoft.com/office/drawing/2014/chart" uri="{C3380CC4-5D6E-409C-BE32-E72D297353CC}">
              <c16:uniqueId val="{00000000-8683-4D5F-B0C3-461DD6C1A6ED}"/>
            </c:ext>
          </c:extLst>
        </c:ser>
        <c:dLbls>
          <c:showLegendKey val="0"/>
          <c:showVal val="1"/>
          <c:showCatName val="0"/>
          <c:showSerName val="0"/>
          <c:showPercent val="0"/>
          <c:showBubbleSize val="0"/>
        </c:dLbls>
        <c:gapWidth val="300"/>
        <c:axId val="184847744"/>
        <c:axId val="184874496"/>
      </c:barChart>
      <c:catAx>
        <c:axId val="184847744"/>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p>
            </c:rich>
          </c:tx>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4874496"/>
        <c:crosses val="autoZero"/>
        <c:auto val="1"/>
        <c:lblAlgn val="ctr"/>
        <c:lblOffset val="100"/>
        <c:noMultiLvlLbl val="0"/>
      </c:catAx>
      <c:valAx>
        <c:axId val="18487449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p>
            </c:rich>
          </c:tx>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4847744"/>
        <c:crosses val="autoZero"/>
        <c:crossBetween val="between"/>
      </c:valAx>
    </c:plotArea>
    <c:legend>
      <c:legendPos val="r"/>
      <c:layout>
        <c:manualLayout>
          <c:xMode val="edge"/>
          <c:yMode val="edge"/>
          <c:x val="0.45155709342560602"/>
          <c:y val="1.6949152542372899E-2"/>
          <c:w val="0.27854671280276799"/>
          <c:h val="8.1355932203389894E-2"/>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endParaRPr lang="en-US"/>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2018-2019) 17ME36B</a:t>
            </a:r>
            <a:endParaRPr lang="en-US">
              <a:effectLst/>
            </a:endParaRPr>
          </a:p>
        </c:rich>
      </c:tx>
      <c:overlay val="0"/>
      <c:spPr>
        <a:noFill/>
        <a:ln w="25400">
          <a:noFill/>
        </a:ln>
      </c:spPr>
    </c:title>
    <c:autoTitleDeleted val="0"/>
    <c:plotArea>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'final assesment'!$D$36:$H$36</c:f>
              <c:strCache>
                <c:ptCount val="5"/>
                <c:pt idx="0">
                  <c:v>CO1</c:v>
                </c:pt>
                <c:pt idx="1">
                  <c:v>CO2</c:v>
                </c:pt>
                <c:pt idx="2">
                  <c:v>CO3</c:v>
                </c:pt>
                <c:pt idx="3">
                  <c:v>CO4</c:v>
                </c:pt>
                <c:pt idx="4">
                  <c:v>CO5</c:v>
                </c:pt>
              </c:strCache>
            </c:strRef>
          </c:cat>
          <c:val>
            <c:numRef>
              <c:f>'final assesment'!$D$37:$H$37</c:f>
              <c:numCache>
                <c:formatCode>0</c:formatCode>
                <c:ptCount val="5"/>
                <c:pt idx="0">
                  <c:v>95.44204851752022</c:v>
                </c:pt>
                <c:pt idx="1">
                  <c:v>95.366576819407015</c:v>
                </c:pt>
                <c:pt idx="2">
                  <c:v>95.366576819407015</c:v>
                </c:pt>
                <c:pt idx="3">
                  <c:v>57.358490566037744</c:v>
                </c:pt>
                <c:pt idx="4">
                  <c:v>49.155045118949971</c:v>
                </c:pt>
              </c:numCache>
            </c:numRef>
          </c:val>
          <c:extLst>
            <c:ext xmlns:c16="http://schemas.microsoft.com/office/drawing/2014/chart" uri="{C3380CC4-5D6E-409C-BE32-E72D297353CC}">
              <c16:uniqueId val="{00000000-1BF7-4F5C-85B4-F2C4386D45B5}"/>
            </c:ext>
          </c:extLst>
        </c:ser>
        <c:dLbls>
          <c:showLegendKey val="0"/>
          <c:showVal val="1"/>
          <c:showCatName val="0"/>
          <c:showSerName val="0"/>
          <c:showPercent val="0"/>
          <c:showBubbleSize val="0"/>
        </c:dLbls>
        <c:gapWidth val="219"/>
        <c:overlap val="-27"/>
        <c:axId val="185341824"/>
        <c:axId val="185204736"/>
      </c:barChart>
      <c:catAx>
        <c:axId val="185341824"/>
        <c:scaling>
          <c:orientation val="minMax"/>
        </c:scaling>
        <c:delete val="0"/>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p>
            </c:rich>
          </c:tx>
          <c:overlay val="0"/>
          <c:spPr>
            <a:noFill/>
            <a:ln w="25400">
              <a:noFill/>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85204736"/>
        <c:crosses val="autoZero"/>
        <c:auto val="1"/>
        <c:lblAlgn val="ctr"/>
        <c:lblOffset val="100"/>
        <c:noMultiLvlLbl val="0"/>
      </c:catAx>
      <c:valAx>
        <c:axId val="185204736"/>
        <c:scaling>
          <c:orientation val="minMax"/>
        </c:scaling>
        <c:delete val="0"/>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overlay val="0"/>
          <c:spPr>
            <a:noFill/>
            <a:ln w="25400">
              <a:noFill/>
            </a:ln>
          </c:spPr>
        </c:title>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8534182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r>
              <a:rPr lang="en-US"/>
              <a:t>IA MARKS CO ATTAINMENT</a:t>
            </a:r>
          </a:p>
        </c:rich>
      </c:tx>
      <c:layout>
        <c:manualLayout>
          <c:xMode val="edge"/>
          <c:yMode val="edge"/>
          <c:x val="0.40181611954038099"/>
          <c:y val="2.87769784172663E-2"/>
        </c:manualLayout>
      </c:layout>
      <c:overlay val="0"/>
      <c:spPr>
        <a:noFill/>
        <a:ln w="25400">
          <a:noFill/>
        </a:ln>
      </c:spPr>
    </c:title>
    <c:autoTitleDeleted val="0"/>
    <c:plotArea>
      <c:layout>
        <c:manualLayout>
          <c:layoutTarget val="inner"/>
          <c:xMode val="edge"/>
          <c:yMode val="edge"/>
          <c:x val="5.4279749478079203E-2"/>
          <c:y val="0.15827338129496499"/>
          <c:w val="0.91649269311064696"/>
          <c:h val="0.73021582733813295"/>
        </c:manualLayout>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'TEST -CO '!$N$161:$R$161</c:f>
              <c:strCache>
                <c:ptCount val="3"/>
                <c:pt idx="0">
                  <c:v>CO1</c:v>
                </c:pt>
                <c:pt idx="1">
                  <c:v>CO2</c:v>
                </c:pt>
                <c:pt idx="2">
                  <c:v>CO3</c:v>
                </c:pt>
              </c:strCache>
            </c:strRef>
          </c:cat>
          <c:val>
            <c:numRef>
              <c:f>'TEST -CO '!$N$162:$R$162</c:f>
              <c:numCache>
                <c:formatCode>0</c:formatCode>
                <c:ptCount val="3"/>
                <c:pt idx="0">
                  <c:v>94.642857142857139</c:v>
                </c:pt>
                <c:pt idx="1">
                  <c:v>94.642857142857139</c:v>
                </c:pt>
                <c:pt idx="2">
                  <c:v>94.642857142857139</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 xmlns:c16="http://schemas.microsoft.com/office/drawing/2014/chart" uri="{C3380CC4-5D6E-409C-BE32-E72D297353CC}">
              <c16:uniqueId val="{00000000-7721-4A0C-AA8C-3C339236B019}"/>
            </c:ext>
          </c:extLst>
        </c:ser>
        <c:dLbls>
          <c:showLegendKey val="0"/>
          <c:showVal val="1"/>
          <c:showCatName val="0"/>
          <c:showSerName val="0"/>
          <c:showPercent val="0"/>
          <c:showBubbleSize val="0"/>
        </c:dLbls>
        <c:gapWidth val="219"/>
        <c:overlap val="-27"/>
        <c:axId val="185536896"/>
        <c:axId val="185538432"/>
      </c:barChart>
      <c:catAx>
        <c:axId val="185536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5538432"/>
        <c:crosses val="autoZero"/>
        <c:auto val="1"/>
        <c:lblAlgn val="ctr"/>
        <c:lblOffset val="100"/>
        <c:noMultiLvlLbl val="0"/>
      </c:catAx>
      <c:valAx>
        <c:axId val="18553843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553689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p>
        </c:rich>
      </c:tx>
      <c:overlay val="0"/>
    </c:title>
    <c:autoTitleDeleted val="0"/>
    <c:plotArea>
      <c:layout>
        <c:manualLayout>
          <c:layoutTarget val="inner"/>
          <c:xMode val="edge"/>
          <c:yMode val="edge"/>
          <c:x val="9.7561058601455794E-2"/>
          <c:y val="0.15636363636363601"/>
          <c:w val="0.876307365652362"/>
          <c:h val="0.62181818181818205"/>
        </c:manualLayout>
      </c:layout>
      <c:barChart>
        <c:barDir val="col"/>
        <c:grouping val="clustered"/>
        <c:varyColors val="0"/>
        <c:ser>
          <c:idx val="0"/>
          <c:order val="0"/>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'Assignment CO '!$N$168:$R$168</c:f>
              <c:strCache>
                <c:ptCount val="5"/>
                <c:pt idx="0">
                  <c:v>CO1</c:v>
                </c:pt>
                <c:pt idx="1">
                  <c:v>CO2</c:v>
                </c:pt>
                <c:pt idx="2">
                  <c:v>CO3</c:v>
                </c:pt>
                <c:pt idx="3">
                  <c:v>CO4</c:v>
                </c:pt>
                <c:pt idx="4">
                  <c:v>CO5</c:v>
                </c:pt>
              </c:strCache>
            </c:strRef>
          </c:cat>
          <c:val>
            <c:numRef>
              <c:f>'Assignment CO '!$N$169:$R$169</c:f>
              <c:numCache>
                <c:formatCode>0</c:formatCode>
                <c:ptCount val="5"/>
                <c:pt idx="0">
                  <c:v>0</c:v>
                </c:pt>
                <c:pt idx="1">
                  <c:v>0</c:v>
                </c:pt>
                <c:pt idx="2">
                  <c:v>0</c:v>
                </c:pt>
                <c:pt idx="3">
                  <c:v>0</c:v>
                </c:pt>
                <c:pt idx="4">
                  <c:v>0</c:v>
                </c:pt>
              </c:numCache>
            </c:numRef>
          </c:val>
          <c:extLst>
            <c:ext xmlns:c15="http://schemas.microsoft.com/office/drawing/2012/chart" uri="{02D57815-91ED-43cb-92C2-25804820EDAC}">
              <c15:filteredSeriesTitle>
                <c15:tx>
                  <c:strRef>
                    <c:extLst>
                      <c:ext uri="{02D57815-91ED-43cb-92C2-25804820EDAC}">
                        <c15:formulaRef>
                          <c15:sqref>'Assignment CO '!#REF!</c15:sqref>
                        </c15:formulaRef>
                      </c:ext>
                    </c:extLst>
                    <c:strCache>
                      <c:ptCount val="1"/>
                      <c:pt idx="0">
                        <c:v>#REF!</c:v>
                      </c:pt>
                    </c:strCache>
                  </c:strRef>
                </c15:tx>
              </c15:filteredSeriesTitle>
            </c:ext>
            <c:ext xmlns:c16="http://schemas.microsoft.com/office/drawing/2014/chart" uri="{C3380CC4-5D6E-409C-BE32-E72D297353CC}">
              <c16:uniqueId val="{00000000-E002-4286-BF37-72F6C35498E5}"/>
            </c:ext>
          </c:extLst>
        </c:ser>
        <c:dLbls>
          <c:showLegendKey val="0"/>
          <c:showVal val="1"/>
          <c:showCatName val="0"/>
          <c:showSerName val="0"/>
          <c:showPercent val="0"/>
          <c:showBubbleSize val="0"/>
        </c:dLbls>
        <c:gapWidth val="150"/>
        <c:axId val="185579008"/>
        <c:axId val="185580928"/>
      </c:barChart>
      <c:catAx>
        <c:axId val="185579008"/>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p>
            </c:rich>
          </c:tx>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5580928"/>
        <c:crosses val="autoZero"/>
        <c:auto val="1"/>
        <c:lblAlgn val="ctr"/>
        <c:lblOffset val="100"/>
        <c:noMultiLvlLbl val="0"/>
      </c:catAx>
      <c:valAx>
        <c:axId val="18558092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p>
            </c:rich>
          </c:tx>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5579008"/>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r>
              <a:rPr lang="en-US"/>
              <a:t>SEE FINAL MARKS CO ATTAINMENT </a:t>
            </a:r>
          </a:p>
        </c:rich>
      </c:tx>
      <c:overlay val="0"/>
      <c:spPr>
        <a:noFill/>
        <a:ln w="25400">
          <a:noFill/>
        </a:ln>
      </c:spPr>
    </c:title>
    <c:autoTitleDeleted val="0"/>
    <c:plotArea>
      <c:layout>
        <c:manualLayout>
          <c:layoutTarget val="inner"/>
          <c:xMode val="edge"/>
          <c:yMode val="edge"/>
          <c:x val="5.4054108926419701E-2"/>
          <c:y val="0.15827338129496499"/>
          <c:w val="0.91684084755966"/>
          <c:h val="0.73021582733813295"/>
        </c:manualLayout>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'SEE-final exam CO'!$N$159:$R$159</c:f>
              <c:strCache>
                <c:ptCount val="3"/>
                <c:pt idx="0">
                  <c:v>CO1</c:v>
                </c:pt>
                <c:pt idx="1">
                  <c:v>CO2</c:v>
                </c:pt>
                <c:pt idx="2">
                  <c:v>CO3</c:v>
                </c:pt>
              </c:strCache>
            </c:strRef>
          </c:cat>
          <c:val>
            <c:numRef>
              <c:f>'SEE-final exam CO'!$N$160:$R$160</c:f>
              <c:numCache>
                <c:formatCode>0</c:formatCode>
                <c:ptCount val="3"/>
                <c:pt idx="0">
                  <c:v>100</c:v>
                </c:pt>
                <c:pt idx="1">
                  <c:v>100</c:v>
                </c:pt>
                <c:pt idx="2">
                  <c:v>100</c:v>
                </c:pt>
              </c:numCache>
            </c:numRef>
          </c:val>
          <c:extLst>
            <c:ext xmlns:c15="http://schemas.microsoft.com/office/drawing/2012/chart" uri="{02D57815-91ED-43cb-92C2-25804820EDAC}">
              <c15:filteredSeriesTitle>
                <c15:tx>
                  <c:strRef>
                    <c:extLst>
                      <c:ext uri="{02D57815-91ED-43cb-92C2-25804820EDAC}">
                        <c15:formulaRef>
                          <c15:sqref>'SEE-final exam CO'!#REF!</c15:sqref>
                        </c15:formulaRef>
                      </c:ext>
                    </c:extLst>
                    <c:strCache>
                      <c:ptCount val="1"/>
                      <c:pt idx="0">
                        <c:v>#REF!</c:v>
                      </c:pt>
                    </c:strCache>
                  </c:strRef>
                </c15:tx>
              </c15:filteredSeriesTitle>
            </c:ext>
            <c:ext xmlns:c16="http://schemas.microsoft.com/office/drawing/2014/chart" uri="{C3380CC4-5D6E-409C-BE32-E72D297353CC}">
              <c16:uniqueId val="{00000000-0CA5-4E19-BB7C-3BFB840F0927}"/>
            </c:ext>
          </c:extLst>
        </c:ser>
        <c:dLbls>
          <c:showLegendKey val="0"/>
          <c:showVal val="1"/>
          <c:showCatName val="0"/>
          <c:showSerName val="0"/>
          <c:showPercent val="0"/>
          <c:showBubbleSize val="0"/>
        </c:dLbls>
        <c:gapWidth val="219"/>
        <c:overlap val="-27"/>
        <c:axId val="186191232"/>
        <c:axId val="186205312"/>
      </c:barChart>
      <c:catAx>
        <c:axId val="186191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6205312"/>
        <c:crosses val="autoZero"/>
        <c:auto val="1"/>
        <c:lblAlgn val="ctr"/>
        <c:lblOffset val="100"/>
        <c:noMultiLvlLbl val="0"/>
      </c:catAx>
      <c:valAx>
        <c:axId val="18620531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endParaRPr lang="en-US"/>
          </a:p>
        </c:txPr>
        <c:crossAx val="18619123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799"/>
          <c:y val="0.12203410029479"/>
          <c:w val="0.80134811879885903"/>
          <c:h val="0.63389935430905198"/>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'TOTAL CO '!$E$14:$I$14</c:f>
              <c:strCache>
                <c:ptCount val="3"/>
                <c:pt idx="0">
                  <c:v>CO1</c:v>
                </c:pt>
                <c:pt idx="1">
                  <c:v>CO2</c:v>
                </c:pt>
                <c:pt idx="2">
                  <c:v>CO3</c:v>
                </c:pt>
              </c:strCache>
            </c:strRef>
          </c:cat>
          <c:val>
            <c:numRef>
              <c:f>'TOTAL CO '!$E$15:$I$15</c:f>
              <c:numCache>
                <c:formatCode>0</c:formatCode>
                <c:ptCount val="3"/>
                <c:pt idx="0">
                  <c:v>97.321428571428569</c:v>
                </c:pt>
                <c:pt idx="1">
                  <c:v>97.321428571428569</c:v>
                </c:pt>
                <c:pt idx="2">
                  <c:v>97.321428571428569</c:v>
                </c:pt>
              </c:numCache>
            </c:numRef>
          </c:val>
          <c:extLst>
            <c:ext xmlns:c16="http://schemas.microsoft.com/office/drawing/2014/chart" uri="{C3380CC4-5D6E-409C-BE32-E72D297353CC}">
              <c16:uniqueId val="{00000000-862E-43EA-8D11-82702E7F1CDA}"/>
            </c:ext>
          </c:extLst>
        </c:ser>
        <c:dLbls>
          <c:showLegendKey val="0"/>
          <c:showVal val="1"/>
          <c:showCatName val="0"/>
          <c:showSerName val="0"/>
          <c:showPercent val="0"/>
          <c:showBubbleSize val="0"/>
        </c:dLbls>
        <c:gapWidth val="300"/>
        <c:axId val="186123008"/>
        <c:axId val="186124928"/>
      </c:barChart>
      <c:catAx>
        <c:axId val="18612300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p>
            </c:rich>
          </c:tx>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6124928"/>
        <c:crosses val="autoZero"/>
        <c:auto val="1"/>
        <c:lblAlgn val="ctr"/>
        <c:lblOffset val="100"/>
        <c:noMultiLvlLbl val="0"/>
      </c:catAx>
      <c:valAx>
        <c:axId val="18612492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p>
            </c:rich>
          </c:tx>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endParaRPr lang="en-US"/>
          </a:p>
        </c:txPr>
        <c:crossAx val="186123008"/>
        <c:crosses val="autoZero"/>
        <c:crossBetween val="between"/>
      </c:valAx>
    </c:plotArea>
    <c:legend>
      <c:legendPos val="r"/>
      <c:layout>
        <c:manualLayout>
          <c:xMode val="edge"/>
          <c:yMode val="edge"/>
          <c:x val="0.45454616152778898"/>
          <c:y val="1.6949152542372899E-2"/>
          <c:w val="0.27104430128052198"/>
          <c:h val="8.1355932203389894E-2"/>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endParaRPr lang="en-US"/>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7</xdr:col>
      <xdr:colOff>276785</xdr:colOff>
      <xdr:row>156</xdr:row>
      <xdr:rowOff>24091</xdr:rowOff>
    </xdr:from>
    <xdr:to>
      <xdr:col>11</xdr:col>
      <xdr:colOff>423582</xdr:colOff>
      <xdr:row>170</xdr:row>
      <xdr:rowOff>121581</xdr:rowOff>
    </xdr:to>
    <xdr:graphicFrame macro="">
      <xdr:nvGraphicFramePr>
        <xdr:cNvPr id="11064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31376</xdr:colOff>
      <xdr:row>161</xdr:row>
      <xdr:rowOff>57151</xdr:rowOff>
    </xdr:from>
    <xdr:to>
      <xdr:col>10</xdr:col>
      <xdr:colOff>411816</xdr:colOff>
      <xdr:row>176</xdr:row>
      <xdr:rowOff>36420</xdr:rowOff>
    </xdr:to>
    <xdr:graphicFrame macro="">
      <xdr:nvGraphicFramePr>
        <xdr:cNvPr id="112710"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5</xdr:col>
      <xdr:colOff>224118</xdr:colOff>
      <xdr:row>154</xdr:row>
      <xdr:rowOff>112059</xdr:rowOff>
    </xdr:from>
    <xdr:to>
      <xdr:col>8</xdr:col>
      <xdr:colOff>638735</xdr:colOff>
      <xdr:row>167</xdr:row>
      <xdr:rowOff>191621</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16</xdr:row>
      <xdr:rowOff>0</xdr:rowOff>
    </xdr:from>
    <xdr:to>
      <xdr:col>9</xdr:col>
      <xdr:colOff>276225</xdr:colOff>
      <xdr:row>33</xdr:row>
      <xdr:rowOff>57150</xdr:rowOff>
    </xdr:to>
    <xdr:graphicFrame macro="">
      <xdr:nvGraphicFramePr>
        <xdr:cNvPr id="116805"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12</xdr:col>
      <xdr:colOff>469857</xdr:colOff>
      <xdr:row>21</xdr:row>
      <xdr:rowOff>123433</xdr:rowOff>
    </xdr:from>
    <xdr:to>
      <xdr:col>22</xdr:col>
      <xdr:colOff>288882</xdr:colOff>
      <xdr:row>36</xdr:row>
      <xdr:rowOff>62108</xdr:rowOff>
    </xdr:to>
    <xdr:graphicFrame macro="">
      <xdr:nvGraphicFramePr>
        <xdr:cNvPr id="2"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8</xdr:col>
      <xdr:colOff>295275</xdr:colOff>
      <xdr:row>17</xdr:row>
      <xdr:rowOff>57150</xdr:rowOff>
    </xdr:to>
    <xdr:graphicFrame macro="">
      <xdr:nvGraphicFramePr>
        <xdr:cNvPr id="306237"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macro="">
      <xdr:nvGraphicFramePr>
        <xdr:cNvPr id="306238"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macro="">
      <xdr:nvGraphicFramePr>
        <xdr:cNvPr id="306239"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macro="">
      <xdr:nvGraphicFramePr>
        <xdr:cNvPr id="306240"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1"/>
  <sheetViews>
    <sheetView topLeftCell="A22" workbookViewId="0">
      <selection activeCell="E37" sqref="E37:E39"/>
    </sheetView>
  </sheetViews>
  <sheetFormatPr defaultColWidth="9" defaultRowHeight="12.75"/>
  <cols>
    <col min="4" max="4" width="44.85546875" customWidth="1"/>
    <col min="5" max="5" width="57.85546875" customWidth="1"/>
    <col min="6" max="6" width="95.85546875" customWidth="1"/>
  </cols>
  <sheetData>
    <row r="1" spans="3:9">
      <c r="C1" s="165"/>
      <c r="D1" s="165"/>
      <c r="E1" s="165"/>
    </row>
    <row r="2" spans="3:9">
      <c r="C2" s="165"/>
      <c r="D2" s="165"/>
      <c r="E2" s="165"/>
    </row>
    <row r="5" spans="3:9" ht="15">
      <c r="F5" s="314" t="s">
        <v>0</v>
      </c>
    </row>
    <row r="7" spans="3:9" ht="15.75">
      <c r="E7" s="315"/>
      <c r="F7" s="316"/>
      <c r="G7" s="317"/>
      <c r="H7" s="317"/>
      <c r="I7" s="317"/>
    </row>
    <row r="8" spans="3:9" ht="15.75">
      <c r="E8" s="315">
        <v>1</v>
      </c>
      <c r="F8" s="316" t="s">
        <v>1</v>
      </c>
      <c r="G8" s="317"/>
      <c r="H8" s="317"/>
      <c r="I8" s="317"/>
    </row>
    <row r="9" spans="3:9" ht="14.25" customHeight="1">
      <c r="E9" s="315">
        <v>2</v>
      </c>
      <c r="F9" s="316" t="s">
        <v>2</v>
      </c>
      <c r="G9" s="317"/>
      <c r="H9" s="317"/>
      <c r="I9" s="317"/>
    </row>
    <row r="10" spans="3:9" ht="15.75">
      <c r="E10" s="315">
        <v>3</v>
      </c>
      <c r="F10" s="316" t="s">
        <v>3</v>
      </c>
      <c r="G10" s="317"/>
      <c r="H10" s="317"/>
      <c r="I10" s="317"/>
    </row>
    <row r="11" spans="3:9" ht="15.75">
      <c r="E11" s="315">
        <v>4</v>
      </c>
      <c r="F11" s="316" t="s">
        <v>4</v>
      </c>
      <c r="G11" s="317"/>
      <c r="H11" s="317"/>
      <c r="I11" s="317"/>
    </row>
    <row r="12" spans="3:9" ht="13.5" customHeight="1">
      <c r="E12" s="315">
        <v>5</v>
      </c>
      <c r="F12" s="316" t="s">
        <v>5</v>
      </c>
      <c r="G12" s="318" t="s">
        <v>6</v>
      </c>
      <c r="H12" s="317"/>
      <c r="I12" s="328">
        <v>0.6</v>
      </c>
    </row>
    <row r="13" spans="3:9" ht="15.75">
      <c r="E13" s="315">
        <v>6</v>
      </c>
      <c r="F13" s="316" t="s">
        <v>7</v>
      </c>
      <c r="G13" s="318" t="s">
        <v>8</v>
      </c>
      <c r="H13" s="317"/>
      <c r="I13" s="328">
        <v>0.7</v>
      </c>
    </row>
    <row r="14" spans="3:9" ht="15.75">
      <c r="E14" s="315">
        <v>7</v>
      </c>
      <c r="F14" s="316" t="s">
        <v>9</v>
      </c>
    </row>
    <row r="17" spans="2:6">
      <c r="F17" s="319" t="s">
        <v>10</v>
      </c>
    </row>
    <row r="22" spans="2:6" ht="15">
      <c r="F22" s="317"/>
    </row>
    <row r="23" spans="2:6" ht="15">
      <c r="F23" s="317"/>
    </row>
    <row r="24" spans="2:6" ht="15">
      <c r="F24" s="317"/>
    </row>
    <row r="25" spans="2:6" ht="15.75">
      <c r="B25" s="320"/>
      <c r="C25" s="321"/>
      <c r="D25" s="320"/>
      <c r="E25" s="320"/>
      <c r="F25" s="317"/>
    </row>
    <row r="26" spans="2:6" ht="15.75">
      <c r="B26" s="320"/>
      <c r="C26" s="321"/>
      <c r="D26" s="320"/>
      <c r="E26" s="320"/>
      <c r="F26" s="317"/>
    </row>
    <row r="27" spans="2:6" ht="18.75">
      <c r="B27" s="322"/>
      <c r="C27" s="323"/>
      <c r="D27" s="322"/>
      <c r="E27" s="320"/>
    </row>
    <row r="28" spans="2:6" ht="18.75">
      <c r="B28" s="329" t="s">
        <v>11</v>
      </c>
      <c r="C28" s="329"/>
      <c r="D28" s="329"/>
      <c r="E28" s="329"/>
    </row>
    <row r="29" spans="2:6" ht="15">
      <c r="B29" s="330" t="s">
        <v>12</v>
      </c>
      <c r="C29" s="330"/>
      <c r="D29" s="330"/>
      <c r="E29" s="330"/>
    </row>
    <row r="30" spans="2:6" ht="45">
      <c r="B30" s="324" t="s">
        <v>13</v>
      </c>
      <c r="C30" s="331" t="s">
        <v>14</v>
      </c>
      <c r="D30" s="332"/>
      <c r="E30" s="325" t="s">
        <v>15</v>
      </c>
    </row>
    <row r="31" spans="2:6" ht="15">
      <c r="B31" s="333" t="s">
        <v>16</v>
      </c>
      <c r="C31" s="326" t="s">
        <v>17</v>
      </c>
      <c r="D31" s="327" t="s">
        <v>18</v>
      </c>
      <c r="E31" s="336" t="s">
        <v>19</v>
      </c>
    </row>
    <row r="32" spans="2:6" ht="15">
      <c r="B32" s="334"/>
      <c r="C32" s="326" t="s">
        <v>20</v>
      </c>
      <c r="D32" s="327" t="s">
        <v>21</v>
      </c>
      <c r="E32" s="337"/>
    </row>
    <row r="33" spans="2:5" ht="15">
      <c r="B33" s="335"/>
      <c r="C33" s="326" t="s">
        <v>19</v>
      </c>
      <c r="D33" s="327" t="s">
        <v>22</v>
      </c>
      <c r="E33" s="338"/>
    </row>
    <row r="34" spans="2:5" ht="15">
      <c r="B34" s="320"/>
      <c r="C34" s="321"/>
      <c r="D34" s="320"/>
      <c r="E34" s="321"/>
    </row>
    <row r="35" spans="2:5" ht="15">
      <c r="B35" s="320"/>
      <c r="C35" s="321"/>
      <c r="D35" s="320"/>
      <c r="E35" s="321"/>
    </row>
    <row r="36" spans="2:5" ht="45">
      <c r="B36" s="324" t="s">
        <v>13</v>
      </c>
      <c r="C36" s="331" t="s">
        <v>14</v>
      </c>
      <c r="D36" s="332"/>
      <c r="E36" s="325" t="s">
        <v>15</v>
      </c>
    </row>
    <row r="37" spans="2:5" ht="15">
      <c r="B37" s="333" t="s">
        <v>23</v>
      </c>
      <c r="C37" s="326" t="s">
        <v>17</v>
      </c>
      <c r="D37" s="327" t="s">
        <v>24</v>
      </c>
      <c r="E37" s="336" t="s">
        <v>19</v>
      </c>
    </row>
    <row r="38" spans="2:5" ht="15">
      <c r="B38" s="334"/>
      <c r="C38" s="326" t="s">
        <v>20</v>
      </c>
      <c r="D38" s="327" t="s">
        <v>25</v>
      </c>
      <c r="E38" s="337"/>
    </row>
    <row r="39" spans="2:5" ht="15">
      <c r="B39" s="335"/>
      <c r="C39" s="326" t="s">
        <v>19</v>
      </c>
      <c r="D39" s="327" t="s">
        <v>26</v>
      </c>
      <c r="E39" s="338"/>
    </row>
    <row r="40" spans="2:5" ht="15">
      <c r="B40" s="320"/>
      <c r="C40" s="321"/>
      <c r="D40" s="320"/>
      <c r="E40" s="320"/>
    </row>
    <row r="41" spans="2:5" ht="15">
      <c r="B41" s="320"/>
      <c r="C41" s="321"/>
      <c r="D41" s="320"/>
      <c r="E41" s="320"/>
    </row>
  </sheetData>
  <mergeCells count="8">
    <mergeCell ref="B37:B39"/>
    <mergeCell ref="E31:E33"/>
    <mergeCell ref="E37:E39"/>
    <mergeCell ref="B28:E28"/>
    <mergeCell ref="B29:E29"/>
    <mergeCell ref="C30:D30"/>
    <mergeCell ref="C36:D36"/>
    <mergeCell ref="B31:B33"/>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N2050"/>
  <sheetViews>
    <sheetView workbookViewId="0">
      <pane xSplit="2" ySplit="8" topLeftCell="C9" activePane="bottomRight" state="frozen"/>
      <selection pane="topRight"/>
      <selection pane="bottomLeft"/>
      <selection pane="bottomRight" activeCell="J3" sqref="J3"/>
    </sheetView>
  </sheetViews>
  <sheetFormatPr defaultColWidth="17.140625" defaultRowHeight="15.75"/>
  <cols>
    <col min="1" max="1" width="7.7109375" style="26" customWidth="1"/>
    <col min="2" max="2" width="32.42578125" style="27" customWidth="1"/>
    <col min="3" max="3" width="18" style="232" customWidth="1"/>
    <col min="4" max="5" width="19.42578125" style="26" customWidth="1"/>
    <col min="6" max="6" width="18.140625" style="26" customWidth="1"/>
    <col min="7" max="7" width="13.140625" style="176" customWidth="1"/>
    <col min="8" max="8" width="13.140625" style="185" customWidth="1"/>
    <col min="9" max="9" width="13.140625" style="176" customWidth="1"/>
    <col min="10" max="10" width="12.42578125" style="26" customWidth="1"/>
    <col min="11" max="11" width="13.140625" style="176" customWidth="1"/>
    <col min="12" max="12" width="12.42578125" style="26" customWidth="1"/>
    <col min="13" max="13" width="13.140625" style="176" customWidth="1"/>
    <col min="14" max="14" width="30.7109375" style="26" customWidth="1"/>
    <col min="15" max="16384" width="17.140625" style="27"/>
  </cols>
  <sheetData>
    <row r="1" spans="1:14" ht="30" customHeight="1">
      <c r="A1" s="339" t="s">
        <v>27</v>
      </c>
      <c r="B1" s="340"/>
      <c r="C1" s="340"/>
      <c r="D1" s="340"/>
      <c r="E1" s="340"/>
      <c r="F1" s="340"/>
      <c r="G1" s="340"/>
      <c r="H1" s="340"/>
      <c r="I1" s="27"/>
      <c r="J1" s="27"/>
      <c r="K1" s="27"/>
      <c r="L1" s="27"/>
      <c r="M1" s="27"/>
    </row>
    <row r="2" spans="1:14" ht="20.45" customHeight="1">
      <c r="A2" s="341" t="s">
        <v>28</v>
      </c>
      <c r="B2" s="342"/>
      <c r="C2" s="342"/>
      <c r="D2" s="342"/>
      <c r="E2" s="342"/>
      <c r="F2" s="342"/>
      <c r="G2" s="342"/>
      <c r="H2" s="342"/>
      <c r="I2" s="27"/>
      <c r="J2" s="27"/>
      <c r="K2" s="27"/>
      <c r="L2" s="27"/>
      <c r="M2" s="27"/>
    </row>
    <row r="3" spans="1:14" ht="24.6" customHeight="1">
      <c r="A3" s="343" t="s">
        <v>29</v>
      </c>
      <c r="B3" s="344"/>
      <c r="C3" s="344"/>
      <c r="D3" s="344"/>
      <c r="E3" s="344"/>
      <c r="F3" s="344"/>
      <c r="G3" s="344"/>
      <c r="H3" s="344"/>
      <c r="I3" s="27"/>
      <c r="J3" s="27"/>
      <c r="K3" s="27"/>
      <c r="L3" s="27"/>
      <c r="M3" s="27"/>
    </row>
    <row r="4" spans="1:14" ht="17.45" customHeight="1">
      <c r="A4" s="345" t="s">
        <v>30</v>
      </c>
      <c r="B4" s="346"/>
      <c r="C4" s="347" t="s">
        <v>31</v>
      </c>
      <c r="D4" s="348"/>
      <c r="E4" s="349" t="s">
        <v>32</v>
      </c>
      <c r="F4" s="349"/>
      <c r="G4" s="349"/>
      <c r="H4" s="349"/>
      <c r="I4" s="255"/>
      <c r="J4" s="27"/>
      <c r="K4" s="27"/>
      <c r="L4" s="27"/>
      <c r="M4" s="27"/>
    </row>
    <row r="5" spans="1:14" ht="15.75" customHeight="1">
      <c r="A5" s="352" t="s">
        <v>33</v>
      </c>
      <c r="B5" s="355" t="s">
        <v>34</v>
      </c>
      <c r="C5" s="358" t="s">
        <v>35</v>
      </c>
      <c r="D5" s="365" t="s">
        <v>36</v>
      </c>
      <c r="E5" s="366"/>
      <c r="F5" s="361" t="s">
        <v>37</v>
      </c>
      <c r="G5" s="365" t="s">
        <v>38</v>
      </c>
      <c r="H5" s="366"/>
      <c r="I5" s="350" t="s">
        <v>39</v>
      </c>
      <c r="J5" s="351"/>
      <c r="K5" s="351"/>
      <c r="L5" s="351"/>
      <c r="M5" s="351"/>
      <c r="N5" s="363" t="s">
        <v>40</v>
      </c>
    </row>
    <row r="6" spans="1:14" ht="15.75" customHeight="1">
      <c r="A6" s="353"/>
      <c r="B6" s="356"/>
      <c r="C6" s="359"/>
      <c r="D6" s="369"/>
      <c r="E6" s="370"/>
      <c r="F6" s="362"/>
      <c r="G6" s="367"/>
      <c r="H6" s="368"/>
      <c r="I6" s="256"/>
      <c r="J6" s="256"/>
      <c r="K6" s="256"/>
      <c r="L6" s="256"/>
      <c r="M6" s="256"/>
      <c r="N6" s="364"/>
    </row>
    <row r="7" spans="1:14" ht="15.75" customHeight="1">
      <c r="A7" s="353"/>
      <c r="B7" s="356"/>
      <c r="C7" s="359"/>
      <c r="D7" s="233" t="s">
        <v>41</v>
      </c>
      <c r="E7" s="234" t="s">
        <v>41</v>
      </c>
      <c r="F7" s="235" t="s">
        <v>42</v>
      </c>
      <c r="G7" s="201" t="s">
        <v>43</v>
      </c>
      <c r="H7" s="236" t="s">
        <v>44</v>
      </c>
      <c r="I7" s="257"/>
      <c r="J7" s="198"/>
      <c r="K7" s="199"/>
      <c r="L7" s="200"/>
      <c r="M7" s="201"/>
      <c r="N7" s="258"/>
    </row>
    <row r="8" spans="1:14">
      <c r="A8" s="354"/>
      <c r="B8" s="357"/>
      <c r="C8" s="360"/>
      <c r="D8" s="237" t="s">
        <v>45</v>
      </c>
      <c r="E8" s="205" t="s">
        <v>46</v>
      </c>
      <c r="F8" s="205" t="s">
        <v>47</v>
      </c>
      <c r="G8" s="206" t="s">
        <v>48</v>
      </c>
      <c r="H8" s="236" t="s">
        <v>49</v>
      </c>
      <c r="I8" s="259" t="s">
        <v>45</v>
      </c>
      <c r="J8" s="156" t="s">
        <v>46</v>
      </c>
      <c r="K8" s="157" t="s">
        <v>47</v>
      </c>
      <c r="L8" s="158" t="s">
        <v>48</v>
      </c>
      <c r="M8" s="174" t="s">
        <v>49</v>
      </c>
      <c r="N8" s="260" t="s">
        <v>50</v>
      </c>
    </row>
    <row r="9" spans="1:14" s="230" customFormat="1" ht="30.6" customHeight="1">
      <c r="A9" s="238"/>
      <c r="B9" s="239"/>
      <c r="C9" s="240"/>
      <c r="D9" s="241">
        <v>20</v>
      </c>
      <c r="E9" s="242">
        <v>20</v>
      </c>
      <c r="F9" s="241">
        <v>20</v>
      </c>
      <c r="G9" s="242">
        <v>20</v>
      </c>
      <c r="H9" s="243">
        <v>15</v>
      </c>
      <c r="I9" s="261">
        <v>5</v>
      </c>
      <c r="J9" s="262">
        <v>5</v>
      </c>
      <c r="K9" s="262">
        <v>5</v>
      </c>
      <c r="L9" s="262">
        <v>5</v>
      </c>
      <c r="M9" s="262">
        <v>5</v>
      </c>
      <c r="N9" s="263">
        <v>80</v>
      </c>
    </row>
    <row r="10" spans="1:14">
      <c r="A10" s="244">
        <v>1</v>
      </c>
      <c r="B10" s="245" t="s">
        <v>51</v>
      </c>
      <c r="C10" s="246" t="s">
        <v>52</v>
      </c>
      <c r="D10" s="247">
        <v>18</v>
      </c>
      <c r="E10" s="247">
        <f>D10</f>
        <v>18</v>
      </c>
      <c r="F10" s="247">
        <f>D10</f>
        <v>18</v>
      </c>
      <c r="G10" s="248"/>
      <c r="H10" s="178"/>
      <c r="I10" s="264"/>
      <c r="J10" s="264"/>
      <c r="K10" s="264"/>
      <c r="L10" s="264"/>
      <c r="M10" s="264"/>
      <c r="N10" s="265">
        <v>70</v>
      </c>
    </row>
    <row r="11" spans="1:14" ht="16.5" customHeight="1">
      <c r="A11" s="249">
        <v>2</v>
      </c>
      <c r="B11" s="245" t="s">
        <v>53</v>
      </c>
      <c r="C11" s="246" t="s">
        <v>54</v>
      </c>
      <c r="D11" s="250">
        <v>20</v>
      </c>
      <c r="E11" s="247">
        <f t="shared" ref="E11:E74" si="0">D11</f>
        <v>20</v>
      </c>
      <c r="F11" s="247">
        <f t="shared" ref="F11:F74" si="1">D11</f>
        <v>20</v>
      </c>
      <c r="G11" s="248"/>
      <c r="H11" s="251"/>
      <c r="I11" s="264"/>
      <c r="J11" s="264"/>
      <c r="K11" s="264"/>
      <c r="L11" s="264"/>
      <c r="M11" s="264"/>
      <c r="N11" s="248">
        <v>67</v>
      </c>
    </row>
    <row r="12" spans="1:14">
      <c r="A12" s="244">
        <v>3</v>
      </c>
      <c r="B12" s="245" t="s">
        <v>55</v>
      </c>
      <c r="C12" s="246" t="s">
        <v>56</v>
      </c>
      <c r="D12" s="250">
        <v>18</v>
      </c>
      <c r="E12" s="247">
        <f t="shared" si="0"/>
        <v>18</v>
      </c>
      <c r="F12" s="247">
        <f t="shared" si="1"/>
        <v>18</v>
      </c>
      <c r="G12" s="248"/>
      <c r="H12" s="251"/>
      <c r="I12" s="264"/>
      <c r="J12" s="264"/>
      <c r="K12" s="264"/>
      <c r="L12" s="264"/>
      <c r="M12" s="264"/>
      <c r="N12" s="248">
        <v>56</v>
      </c>
    </row>
    <row r="13" spans="1:14" ht="15.75" customHeight="1">
      <c r="A13" s="249">
        <v>4</v>
      </c>
      <c r="B13" s="245" t="s">
        <v>57</v>
      </c>
      <c r="C13" s="246" t="s">
        <v>58</v>
      </c>
      <c r="D13" s="250">
        <v>18</v>
      </c>
      <c r="E13" s="247">
        <f t="shared" si="0"/>
        <v>18</v>
      </c>
      <c r="F13" s="247">
        <f t="shared" si="1"/>
        <v>18</v>
      </c>
      <c r="G13" s="248"/>
      <c r="H13" s="251"/>
      <c r="I13" s="264"/>
      <c r="J13" s="264"/>
      <c r="K13" s="264"/>
      <c r="L13" s="264"/>
      <c r="M13" s="264"/>
      <c r="N13" s="248">
        <v>60</v>
      </c>
    </row>
    <row r="14" spans="1:14">
      <c r="A14" s="244">
        <v>5</v>
      </c>
      <c r="B14" s="245" t="s">
        <v>59</v>
      </c>
      <c r="C14" s="246" t="s">
        <v>60</v>
      </c>
      <c r="D14" s="250">
        <v>18</v>
      </c>
      <c r="E14" s="247">
        <f t="shared" si="0"/>
        <v>18</v>
      </c>
      <c r="F14" s="247">
        <f t="shared" si="1"/>
        <v>18</v>
      </c>
      <c r="G14" s="248"/>
      <c r="H14" s="251"/>
      <c r="I14" s="264"/>
      <c r="J14" s="264"/>
      <c r="K14" s="264"/>
      <c r="L14" s="264"/>
      <c r="M14" s="264"/>
      <c r="N14" s="248">
        <v>58</v>
      </c>
    </row>
    <row r="15" spans="1:14">
      <c r="A15" s="249">
        <v>6</v>
      </c>
      <c r="B15" s="245" t="s">
        <v>61</v>
      </c>
      <c r="C15" s="246" t="s">
        <v>62</v>
      </c>
      <c r="D15" s="250">
        <v>18</v>
      </c>
      <c r="E15" s="247">
        <f t="shared" si="0"/>
        <v>18</v>
      </c>
      <c r="F15" s="247">
        <f t="shared" si="1"/>
        <v>18</v>
      </c>
      <c r="G15" s="248"/>
      <c r="H15" s="251"/>
      <c r="I15" s="264"/>
      <c r="J15" s="264"/>
      <c r="K15" s="264"/>
      <c r="L15" s="264"/>
      <c r="M15" s="264"/>
      <c r="N15" s="248">
        <v>66</v>
      </c>
    </row>
    <row r="16" spans="1:14">
      <c r="A16" s="244">
        <v>7</v>
      </c>
      <c r="B16" s="245" t="s">
        <v>63</v>
      </c>
      <c r="C16" s="246" t="s">
        <v>64</v>
      </c>
      <c r="D16" s="250">
        <v>18</v>
      </c>
      <c r="E16" s="247">
        <f t="shared" si="0"/>
        <v>18</v>
      </c>
      <c r="F16" s="247">
        <f t="shared" si="1"/>
        <v>18</v>
      </c>
      <c r="G16" s="248"/>
      <c r="H16" s="251"/>
      <c r="I16" s="264"/>
      <c r="J16" s="264"/>
      <c r="K16" s="264"/>
      <c r="L16" s="264"/>
      <c r="M16" s="264"/>
      <c r="N16" s="248">
        <v>59</v>
      </c>
    </row>
    <row r="17" spans="1:14">
      <c r="A17" s="249">
        <v>8</v>
      </c>
      <c r="B17" s="245" t="s">
        <v>65</v>
      </c>
      <c r="C17" s="246" t="s">
        <v>66</v>
      </c>
      <c r="D17" s="250">
        <v>18</v>
      </c>
      <c r="E17" s="247">
        <f t="shared" si="0"/>
        <v>18</v>
      </c>
      <c r="F17" s="247">
        <f t="shared" si="1"/>
        <v>18</v>
      </c>
      <c r="G17" s="248"/>
      <c r="H17" s="251"/>
      <c r="I17" s="264"/>
      <c r="J17" s="264"/>
      <c r="K17" s="264"/>
      <c r="L17" s="264"/>
      <c r="M17" s="264"/>
      <c r="N17" s="248">
        <v>44</v>
      </c>
    </row>
    <row r="18" spans="1:14">
      <c r="A18" s="244">
        <v>9</v>
      </c>
      <c r="B18" s="245" t="s">
        <v>67</v>
      </c>
      <c r="C18" s="246" t="s">
        <v>68</v>
      </c>
      <c r="D18" s="250">
        <v>19</v>
      </c>
      <c r="E18" s="247">
        <f t="shared" si="0"/>
        <v>19</v>
      </c>
      <c r="F18" s="247">
        <f t="shared" si="1"/>
        <v>19</v>
      </c>
      <c r="G18" s="248"/>
      <c r="H18" s="251"/>
      <c r="I18" s="264"/>
      <c r="J18" s="264"/>
      <c r="K18" s="264"/>
      <c r="L18" s="264"/>
      <c r="M18" s="264"/>
      <c r="N18" s="248">
        <v>56</v>
      </c>
    </row>
    <row r="19" spans="1:14">
      <c r="A19" s="249">
        <v>10</v>
      </c>
      <c r="B19" s="245" t="s">
        <v>69</v>
      </c>
      <c r="C19" s="246" t="s">
        <v>70</v>
      </c>
      <c r="D19" s="250">
        <v>18</v>
      </c>
      <c r="E19" s="247">
        <f t="shared" si="0"/>
        <v>18</v>
      </c>
      <c r="F19" s="247">
        <f t="shared" si="1"/>
        <v>18</v>
      </c>
      <c r="G19" s="248"/>
      <c r="H19" s="251"/>
      <c r="I19" s="264"/>
      <c r="J19" s="264"/>
      <c r="K19" s="264"/>
      <c r="L19" s="264"/>
      <c r="M19" s="264"/>
      <c r="N19" s="248">
        <v>56</v>
      </c>
    </row>
    <row r="20" spans="1:14">
      <c r="A20" s="244">
        <v>11</v>
      </c>
      <c r="B20" s="245" t="s">
        <v>71</v>
      </c>
      <c r="C20" s="246" t="s">
        <v>72</v>
      </c>
      <c r="D20" s="250">
        <v>19</v>
      </c>
      <c r="E20" s="247">
        <f t="shared" si="0"/>
        <v>19</v>
      </c>
      <c r="F20" s="247">
        <f t="shared" si="1"/>
        <v>19</v>
      </c>
      <c r="G20" s="248"/>
      <c r="H20" s="251"/>
      <c r="I20" s="264"/>
      <c r="J20" s="264"/>
      <c r="K20" s="264"/>
      <c r="L20" s="264"/>
      <c r="M20" s="264"/>
      <c r="N20" s="248">
        <v>70</v>
      </c>
    </row>
    <row r="21" spans="1:14">
      <c r="A21" s="249">
        <v>12</v>
      </c>
      <c r="B21" s="245" t="s">
        <v>73</v>
      </c>
      <c r="C21" s="246" t="s">
        <v>74</v>
      </c>
      <c r="D21" s="250">
        <v>18</v>
      </c>
      <c r="E21" s="247">
        <f t="shared" si="0"/>
        <v>18</v>
      </c>
      <c r="F21" s="247">
        <f t="shared" si="1"/>
        <v>18</v>
      </c>
      <c r="G21" s="248"/>
      <c r="H21" s="251"/>
      <c r="I21" s="264"/>
      <c r="J21" s="264"/>
      <c r="K21" s="264"/>
      <c r="L21" s="264"/>
      <c r="M21" s="264"/>
      <c r="N21" s="248">
        <v>64</v>
      </c>
    </row>
    <row r="22" spans="1:14">
      <c r="A22" s="244">
        <v>13</v>
      </c>
      <c r="B22" s="245" t="s">
        <v>75</v>
      </c>
      <c r="C22" s="246" t="s">
        <v>76</v>
      </c>
      <c r="D22" s="250">
        <v>18</v>
      </c>
      <c r="E22" s="247">
        <f t="shared" si="0"/>
        <v>18</v>
      </c>
      <c r="F22" s="247">
        <f t="shared" si="1"/>
        <v>18</v>
      </c>
      <c r="G22" s="248"/>
      <c r="H22" s="251"/>
      <c r="I22" s="264"/>
      <c r="J22" s="264"/>
      <c r="K22" s="264"/>
      <c r="L22" s="264"/>
      <c r="M22" s="264"/>
      <c r="N22" s="248">
        <v>59</v>
      </c>
    </row>
    <row r="23" spans="1:14">
      <c r="A23" s="249">
        <v>14</v>
      </c>
      <c r="B23" s="245" t="s">
        <v>77</v>
      </c>
      <c r="C23" s="246" t="s">
        <v>78</v>
      </c>
      <c r="D23" s="250">
        <v>18</v>
      </c>
      <c r="E23" s="247">
        <f t="shared" si="0"/>
        <v>18</v>
      </c>
      <c r="F23" s="247">
        <f t="shared" si="1"/>
        <v>18</v>
      </c>
      <c r="G23" s="248"/>
      <c r="H23" s="251"/>
      <c r="I23" s="264"/>
      <c r="J23" s="264"/>
      <c r="K23" s="264"/>
      <c r="L23" s="264"/>
      <c r="M23" s="264"/>
      <c r="N23" s="248">
        <v>65</v>
      </c>
    </row>
    <row r="24" spans="1:14">
      <c r="A24" s="244">
        <v>15</v>
      </c>
      <c r="B24" s="245" t="s">
        <v>79</v>
      </c>
      <c r="C24" s="246" t="s">
        <v>80</v>
      </c>
      <c r="D24" s="250">
        <v>19</v>
      </c>
      <c r="E24" s="247">
        <f t="shared" si="0"/>
        <v>19</v>
      </c>
      <c r="F24" s="247">
        <f t="shared" si="1"/>
        <v>19</v>
      </c>
      <c r="G24" s="248"/>
      <c r="H24" s="251"/>
      <c r="I24" s="264"/>
      <c r="J24" s="264"/>
      <c r="K24" s="264"/>
      <c r="L24" s="264"/>
      <c r="M24" s="264"/>
      <c r="N24" s="248">
        <v>60</v>
      </c>
    </row>
    <row r="25" spans="1:14">
      <c r="A25" s="249">
        <v>16</v>
      </c>
      <c r="B25" s="245" t="s">
        <v>81</v>
      </c>
      <c r="C25" s="246" t="s">
        <v>82</v>
      </c>
      <c r="D25" s="250">
        <v>19</v>
      </c>
      <c r="E25" s="247">
        <f t="shared" si="0"/>
        <v>19</v>
      </c>
      <c r="F25" s="247">
        <f t="shared" si="1"/>
        <v>19</v>
      </c>
      <c r="G25" s="248"/>
      <c r="I25" s="264"/>
      <c r="J25" s="264"/>
      <c r="K25" s="264"/>
      <c r="L25" s="264"/>
      <c r="M25" s="264"/>
      <c r="N25" s="248">
        <v>56</v>
      </c>
    </row>
    <row r="26" spans="1:14">
      <c r="A26" s="244">
        <v>17</v>
      </c>
      <c r="B26" s="245" t="s">
        <v>83</v>
      </c>
      <c r="C26" s="246" t="s">
        <v>84</v>
      </c>
      <c r="D26" s="250">
        <v>19</v>
      </c>
      <c r="E26" s="247">
        <f t="shared" si="0"/>
        <v>19</v>
      </c>
      <c r="F26" s="247">
        <f t="shared" si="1"/>
        <v>19</v>
      </c>
      <c r="G26" s="248"/>
      <c r="H26" s="251"/>
      <c r="I26" s="264"/>
      <c r="J26" s="264"/>
      <c r="K26" s="264"/>
      <c r="L26" s="264"/>
      <c r="M26" s="264"/>
      <c r="N26" s="248">
        <v>60</v>
      </c>
    </row>
    <row r="27" spans="1:14">
      <c r="A27" s="249">
        <v>18</v>
      </c>
      <c r="B27" s="245" t="s">
        <v>85</v>
      </c>
      <c r="C27" s="246" t="s">
        <v>86</v>
      </c>
      <c r="D27" s="250">
        <v>19</v>
      </c>
      <c r="E27" s="247">
        <f t="shared" si="0"/>
        <v>19</v>
      </c>
      <c r="F27" s="247">
        <f t="shared" si="1"/>
        <v>19</v>
      </c>
      <c r="G27" s="248"/>
      <c r="I27" s="264"/>
      <c r="J27" s="264"/>
      <c r="K27" s="264"/>
      <c r="L27" s="264"/>
      <c r="M27" s="264"/>
      <c r="N27" s="248">
        <v>59</v>
      </c>
    </row>
    <row r="28" spans="1:14">
      <c r="A28" s="244">
        <v>19</v>
      </c>
      <c r="B28" s="245" t="s">
        <v>87</v>
      </c>
      <c r="C28" s="246" t="s">
        <v>88</v>
      </c>
      <c r="D28" s="250">
        <v>19</v>
      </c>
      <c r="E28" s="247">
        <f t="shared" si="0"/>
        <v>19</v>
      </c>
      <c r="F28" s="247">
        <f t="shared" si="1"/>
        <v>19</v>
      </c>
      <c r="G28" s="248"/>
      <c r="H28" s="251"/>
      <c r="I28" s="264"/>
      <c r="J28" s="264"/>
      <c r="K28" s="264"/>
      <c r="L28" s="264"/>
      <c r="M28" s="264"/>
      <c r="N28" s="248">
        <v>61</v>
      </c>
    </row>
    <row r="29" spans="1:14">
      <c r="A29" s="249">
        <v>20</v>
      </c>
      <c r="B29" s="245" t="s">
        <v>89</v>
      </c>
      <c r="C29" s="246" t="s">
        <v>90</v>
      </c>
      <c r="D29" s="250">
        <v>19</v>
      </c>
      <c r="E29" s="247">
        <f t="shared" si="0"/>
        <v>19</v>
      </c>
      <c r="F29" s="247">
        <f t="shared" si="1"/>
        <v>19</v>
      </c>
      <c r="G29" s="248"/>
      <c r="H29" s="251"/>
      <c r="I29" s="264"/>
      <c r="J29" s="264"/>
      <c r="K29" s="264"/>
      <c r="L29" s="264"/>
      <c r="M29" s="264"/>
      <c r="N29" s="248">
        <v>62</v>
      </c>
    </row>
    <row r="30" spans="1:14">
      <c r="A30" s="244">
        <v>21</v>
      </c>
      <c r="B30" s="245" t="s">
        <v>91</v>
      </c>
      <c r="C30" s="246" t="s">
        <v>92</v>
      </c>
      <c r="D30" s="250">
        <v>19</v>
      </c>
      <c r="E30" s="247">
        <f t="shared" si="0"/>
        <v>19</v>
      </c>
      <c r="F30" s="247">
        <f t="shared" si="1"/>
        <v>19</v>
      </c>
      <c r="G30" s="248"/>
      <c r="H30" s="251"/>
      <c r="I30" s="264"/>
      <c r="J30" s="264"/>
      <c r="K30" s="264"/>
      <c r="L30" s="264"/>
      <c r="M30" s="264"/>
      <c r="N30" s="248">
        <v>59</v>
      </c>
    </row>
    <row r="31" spans="1:14">
      <c r="A31" s="249">
        <v>22</v>
      </c>
      <c r="B31" s="245" t="s">
        <v>93</v>
      </c>
      <c r="C31" s="246" t="s">
        <v>94</v>
      </c>
      <c r="D31" s="250">
        <v>19</v>
      </c>
      <c r="E31" s="247">
        <f t="shared" si="0"/>
        <v>19</v>
      </c>
      <c r="F31" s="247">
        <f t="shared" si="1"/>
        <v>19</v>
      </c>
      <c r="G31" s="248"/>
      <c r="H31" s="251"/>
      <c r="I31" s="264"/>
      <c r="J31" s="264"/>
      <c r="K31" s="264"/>
      <c r="L31" s="264"/>
      <c r="M31" s="264"/>
      <c r="N31" s="248">
        <v>60</v>
      </c>
    </row>
    <row r="32" spans="1:14" ht="15.75" customHeight="1">
      <c r="A32" s="244">
        <v>23</v>
      </c>
      <c r="B32" s="245" t="s">
        <v>95</v>
      </c>
      <c r="C32" s="246" t="s">
        <v>96</v>
      </c>
      <c r="D32" s="250">
        <v>19</v>
      </c>
      <c r="E32" s="247">
        <f t="shared" si="0"/>
        <v>19</v>
      </c>
      <c r="F32" s="247">
        <f t="shared" si="1"/>
        <v>19</v>
      </c>
      <c r="G32" s="248"/>
      <c r="H32" s="251"/>
      <c r="I32" s="264"/>
      <c r="J32" s="264"/>
      <c r="K32" s="264"/>
      <c r="L32" s="264"/>
      <c r="M32" s="264"/>
      <c r="N32" s="248">
        <v>60</v>
      </c>
    </row>
    <row r="33" spans="1:14">
      <c r="A33" s="249">
        <v>24</v>
      </c>
      <c r="B33" s="245" t="s">
        <v>97</v>
      </c>
      <c r="C33" s="246" t="s">
        <v>98</v>
      </c>
      <c r="D33" s="250">
        <v>19</v>
      </c>
      <c r="E33" s="247">
        <f t="shared" si="0"/>
        <v>19</v>
      </c>
      <c r="F33" s="247">
        <f t="shared" si="1"/>
        <v>19</v>
      </c>
      <c r="G33" s="248"/>
      <c r="I33" s="264"/>
      <c r="J33" s="264"/>
      <c r="K33" s="264"/>
      <c r="L33" s="264"/>
      <c r="M33" s="264"/>
      <c r="N33" s="248">
        <v>55</v>
      </c>
    </row>
    <row r="34" spans="1:14">
      <c r="A34" s="244">
        <v>25</v>
      </c>
      <c r="B34" s="245" t="s">
        <v>99</v>
      </c>
      <c r="C34" s="246" t="s">
        <v>100</v>
      </c>
      <c r="D34" s="250">
        <v>19</v>
      </c>
      <c r="E34" s="247">
        <f t="shared" si="0"/>
        <v>19</v>
      </c>
      <c r="F34" s="247">
        <f t="shared" si="1"/>
        <v>19</v>
      </c>
      <c r="G34" s="248"/>
      <c r="H34" s="251"/>
      <c r="I34" s="264"/>
      <c r="J34" s="264"/>
      <c r="K34" s="264"/>
      <c r="L34" s="264"/>
      <c r="M34" s="264"/>
      <c r="N34" s="248">
        <v>70</v>
      </c>
    </row>
    <row r="35" spans="1:14">
      <c r="A35" s="249">
        <v>26</v>
      </c>
      <c r="B35" s="245" t="s">
        <v>101</v>
      </c>
      <c r="C35" s="246" t="s">
        <v>102</v>
      </c>
      <c r="D35" s="250">
        <v>18</v>
      </c>
      <c r="E35" s="247">
        <f t="shared" si="0"/>
        <v>18</v>
      </c>
      <c r="F35" s="247">
        <f t="shared" si="1"/>
        <v>18</v>
      </c>
      <c r="G35" s="248"/>
      <c r="I35" s="264"/>
      <c r="J35" s="264"/>
      <c r="K35" s="264"/>
      <c r="L35" s="264"/>
      <c r="M35" s="264"/>
      <c r="N35" s="248">
        <v>62</v>
      </c>
    </row>
    <row r="36" spans="1:14">
      <c r="A36" s="244">
        <v>27</v>
      </c>
      <c r="B36" s="245" t="s">
        <v>103</v>
      </c>
      <c r="C36" s="246" t="s">
        <v>104</v>
      </c>
      <c r="D36" s="250">
        <v>18</v>
      </c>
      <c r="E36" s="247">
        <f t="shared" si="0"/>
        <v>18</v>
      </c>
      <c r="F36" s="247">
        <f t="shared" si="1"/>
        <v>18</v>
      </c>
      <c r="G36" s="248"/>
      <c r="H36" s="251"/>
      <c r="I36" s="264"/>
      <c r="J36" s="264"/>
      <c r="K36" s="264"/>
      <c r="L36" s="264"/>
      <c r="M36" s="264"/>
      <c r="N36" s="248">
        <v>65</v>
      </c>
    </row>
    <row r="37" spans="1:14">
      <c r="A37" s="249">
        <v>28</v>
      </c>
      <c r="B37" s="245" t="s">
        <v>105</v>
      </c>
      <c r="C37" s="246" t="s">
        <v>106</v>
      </c>
      <c r="D37" s="250">
        <v>19</v>
      </c>
      <c r="E37" s="247">
        <f t="shared" si="0"/>
        <v>19</v>
      </c>
      <c r="F37" s="247">
        <f t="shared" si="1"/>
        <v>19</v>
      </c>
      <c r="G37" s="248"/>
      <c r="I37" s="264"/>
      <c r="J37" s="264"/>
      <c r="K37" s="264"/>
      <c r="L37" s="264"/>
      <c r="M37" s="264"/>
      <c r="N37" s="248">
        <v>67</v>
      </c>
    </row>
    <row r="38" spans="1:14">
      <c r="A38" s="244">
        <v>29</v>
      </c>
      <c r="B38" s="245" t="s">
        <v>107</v>
      </c>
      <c r="C38" s="246" t="s">
        <v>108</v>
      </c>
      <c r="D38" s="250">
        <v>19</v>
      </c>
      <c r="E38" s="247">
        <f t="shared" si="0"/>
        <v>19</v>
      </c>
      <c r="F38" s="247">
        <f t="shared" si="1"/>
        <v>19</v>
      </c>
      <c r="G38" s="248"/>
      <c r="I38" s="264"/>
      <c r="J38" s="264"/>
      <c r="K38" s="264"/>
      <c r="L38" s="264"/>
      <c r="M38" s="264"/>
      <c r="N38" s="248">
        <v>61</v>
      </c>
    </row>
    <row r="39" spans="1:14">
      <c r="A39" s="249">
        <v>30</v>
      </c>
      <c r="B39" s="245" t="s">
        <v>109</v>
      </c>
      <c r="C39" s="246" t="s">
        <v>110</v>
      </c>
      <c r="D39" s="250">
        <v>18</v>
      </c>
      <c r="E39" s="247">
        <f t="shared" si="0"/>
        <v>18</v>
      </c>
      <c r="F39" s="247">
        <f t="shared" si="1"/>
        <v>18</v>
      </c>
      <c r="G39" s="248"/>
      <c r="H39" s="251"/>
      <c r="I39" s="264"/>
      <c r="J39" s="264"/>
      <c r="K39" s="264"/>
      <c r="L39" s="264"/>
      <c r="M39" s="264"/>
      <c r="N39" s="248">
        <v>67</v>
      </c>
    </row>
    <row r="40" spans="1:14">
      <c r="A40" s="244">
        <v>31</v>
      </c>
      <c r="B40" s="245" t="s">
        <v>111</v>
      </c>
      <c r="C40" s="246" t="s">
        <v>112</v>
      </c>
      <c r="D40" s="250">
        <v>19</v>
      </c>
      <c r="E40" s="247">
        <f t="shared" si="0"/>
        <v>19</v>
      </c>
      <c r="F40" s="247">
        <f t="shared" si="1"/>
        <v>19</v>
      </c>
      <c r="G40" s="248"/>
      <c r="H40" s="251"/>
      <c r="I40" s="264"/>
      <c r="J40" s="264"/>
      <c r="K40" s="264"/>
      <c r="L40" s="264"/>
      <c r="M40" s="264"/>
      <c r="N40" s="248">
        <v>64</v>
      </c>
    </row>
    <row r="41" spans="1:14">
      <c r="A41" s="249">
        <v>32</v>
      </c>
      <c r="B41" s="245" t="s">
        <v>113</v>
      </c>
      <c r="C41" s="246" t="s">
        <v>114</v>
      </c>
      <c r="D41" s="250">
        <v>18</v>
      </c>
      <c r="E41" s="247">
        <f t="shared" si="0"/>
        <v>18</v>
      </c>
      <c r="F41" s="247">
        <f t="shared" si="1"/>
        <v>18</v>
      </c>
      <c r="G41" s="248"/>
      <c r="H41" s="251"/>
      <c r="I41" s="264"/>
      <c r="J41" s="264"/>
      <c r="K41" s="264"/>
      <c r="L41" s="264"/>
      <c r="M41" s="264"/>
      <c r="N41" s="248">
        <v>73</v>
      </c>
    </row>
    <row r="42" spans="1:14">
      <c r="A42" s="244">
        <v>33</v>
      </c>
      <c r="B42" s="252" t="s">
        <v>115</v>
      </c>
      <c r="C42" s="253" t="s">
        <v>116</v>
      </c>
      <c r="D42" s="250">
        <v>18</v>
      </c>
      <c r="E42" s="247">
        <f t="shared" si="0"/>
        <v>18</v>
      </c>
      <c r="F42" s="247">
        <f t="shared" si="1"/>
        <v>18</v>
      </c>
      <c r="G42" s="248"/>
      <c r="H42" s="251"/>
      <c r="I42" s="264"/>
      <c r="J42" s="264"/>
      <c r="K42" s="264"/>
      <c r="L42" s="264"/>
      <c r="M42" s="264"/>
      <c r="N42" s="248">
        <v>56</v>
      </c>
    </row>
    <row r="43" spans="1:14">
      <c r="A43" s="249">
        <v>34</v>
      </c>
      <c r="B43" s="245" t="s">
        <v>117</v>
      </c>
      <c r="C43" s="246" t="s">
        <v>118</v>
      </c>
      <c r="D43" s="250">
        <v>19</v>
      </c>
      <c r="E43" s="247">
        <f t="shared" si="0"/>
        <v>19</v>
      </c>
      <c r="F43" s="247">
        <f t="shared" si="1"/>
        <v>19</v>
      </c>
      <c r="G43" s="248"/>
      <c r="I43" s="264"/>
      <c r="J43" s="264"/>
      <c r="K43" s="264"/>
      <c r="L43" s="264"/>
      <c r="M43" s="264"/>
      <c r="N43" s="248">
        <v>68</v>
      </c>
    </row>
    <row r="44" spans="1:14">
      <c r="A44" s="244">
        <v>35</v>
      </c>
      <c r="B44" s="245" t="s">
        <v>119</v>
      </c>
      <c r="C44" s="246" t="s">
        <v>120</v>
      </c>
      <c r="D44" s="250">
        <v>18</v>
      </c>
      <c r="E44" s="247">
        <f t="shared" si="0"/>
        <v>18</v>
      </c>
      <c r="F44" s="247">
        <f t="shared" si="1"/>
        <v>18</v>
      </c>
      <c r="G44" s="248"/>
      <c r="I44" s="264"/>
      <c r="J44" s="264"/>
      <c r="K44" s="264"/>
      <c r="L44" s="264"/>
      <c r="M44" s="264"/>
      <c r="N44" s="248">
        <v>59</v>
      </c>
    </row>
    <row r="45" spans="1:14">
      <c r="A45" s="249">
        <v>36</v>
      </c>
      <c r="B45" s="245" t="s">
        <v>121</v>
      </c>
      <c r="C45" s="246" t="s">
        <v>122</v>
      </c>
      <c r="D45" s="250">
        <v>19</v>
      </c>
      <c r="E45" s="247">
        <f t="shared" si="0"/>
        <v>19</v>
      </c>
      <c r="F45" s="247">
        <f t="shared" si="1"/>
        <v>19</v>
      </c>
      <c r="G45" s="248"/>
      <c r="H45" s="251"/>
      <c r="I45" s="264"/>
      <c r="J45" s="264"/>
      <c r="K45" s="264"/>
      <c r="L45" s="264"/>
      <c r="M45" s="264"/>
      <c r="N45" s="248">
        <v>60</v>
      </c>
    </row>
    <row r="46" spans="1:14">
      <c r="A46" s="244">
        <v>37</v>
      </c>
      <c r="B46" s="245" t="s">
        <v>123</v>
      </c>
      <c r="C46" s="246" t="s">
        <v>124</v>
      </c>
      <c r="D46" s="250">
        <v>19</v>
      </c>
      <c r="E46" s="247">
        <f t="shared" si="0"/>
        <v>19</v>
      </c>
      <c r="F46" s="247">
        <f t="shared" si="1"/>
        <v>19</v>
      </c>
      <c r="G46" s="248"/>
      <c r="I46" s="264"/>
      <c r="J46" s="264"/>
      <c r="K46" s="264"/>
      <c r="L46" s="264"/>
      <c r="M46" s="264"/>
      <c r="N46" s="248">
        <v>69</v>
      </c>
    </row>
    <row r="47" spans="1:14">
      <c r="A47" s="249">
        <v>38</v>
      </c>
      <c r="B47" s="245" t="s">
        <v>125</v>
      </c>
      <c r="C47" s="246" t="s">
        <v>126</v>
      </c>
      <c r="D47" s="250">
        <v>18</v>
      </c>
      <c r="E47" s="247">
        <f t="shared" si="0"/>
        <v>18</v>
      </c>
      <c r="F47" s="247">
        <f t="shared" si="1"/>
        <v>18</v>
      </c>
      <c r="G47" s="248"/>
      <c r="I47" s="264"/>
      <c r="J47" s="264"/>
      <c r="K47" s="264"/>
      <c r="L47" s="264"/>
      <c r="M47" s="264"/>
      <c r="N47" s="248">
        <v>64</v>
      </c>
    </row>
    <row r="48" spans="1:14">
      <c r="A48" s="244">
        <v>39</v>
      </c>
      <c r="B48" s="245" t="s">
        <v>127</v>
      </c>
      <c r="C48" s="246" t="s">
        <v>128</v>
      </c>
      <c r="D48" s="250">
        <v>19</v>
      </c>
      <c r="E48" s="247">
        <f t="shared" si="0"/>
        <v>19</v>
      </c>
      <c r="F48" s="247">
        <f t="shared" si="1"/>
        <v>19</v>
      </c>
      <c r="G48" s="248"/>
      <c r="I48" s="264"/>
      <c r="J48" s="264"/>
      <c r="K48" s="264"/>
      <c r="L48" s="264"/>
      <c r="M48" s="264"/>
      <c r="N48" s="248">
        <v>70</v>
      </c>
    </row>
    <row r="49" spans="1:14">
      <c r="A49" s="249">
        <v>40</v>
      </c>
      <c r="B49" s="245" t="s">
        <v>129</v>
      </c>
      <c r="C49" s="246" t="s">
        <v>130</v>
      </c>
      <c r="D49" s="250">
        <v>19</v>
      </c>
      <c r="E49" s="247">
        <f t="shared" si="0"/>
        <v>19</v>
      </c>
      <c r="F49" s="247">
        <f t="shared" si="1"/>
        <v>19</v>
      </c>
      <c r="G49" s="248"/>
      <c r="I49" s="264"/>
      <c r="J49" s="264"/>
      <c r="K49" s="264"/>
      <c r="L49" s="264"/>
      <c r="M49" s="264"/>
      <c r="N49" s="248">
        <v>64</v>
      </c>
    </row>
    <row r="50" spans="1:14">
      <c r="A50" s="244">
        <v>41</v>
      </c>
      <c r="B50" s="245" t="s">
        <v>131</v>
      </c>
      <c r="C50" s="246" t="s">
        <v>132</v>
      </c>
      <c r="D50" s="250">
        <v>18</v>
      </c>
      <c r="E50" s="247">
        <f t="shared" si="0"/>
        <v>18</v>
      </c>
      <c r="F50" s="247">
        <f t="shared" si="1"/>
        <v>18</v>
      </c>
      <c r="G50" s="248"/>
      <c r="I50" s="264"/>
      <c r="J50" s="264"/>
      <c r="K50" s="264"/>
      <c r="L50" s="264"/>
      <c r="M50" s="264"/>
      <c r="N50" s="248">
        <v>65</v>
      </c>
    </row>
    <row r="51" spans="1:14">
      <c r="A51" s="249">
        <v>42</v>
      </c>
      <c r="B51" s="245" t="s">
        <v>133</v>
      </c>
      <c r="C51" s="246" t="s">
        <v>134</v>
      </c>
      <c r="D51" s="250">
        <v>18</v>
      </c>
      <c r="E51" s="247">
        <f t="shared" si="0"/>
        <v>18</v>
      </c>
      <c r="F51" s="247">
        <f t="shared" si="1"/>
        <v>18</v>
      </c>
      <c r="G51" s="248"/>
      <c r="I51" s="264"/>
      <c r="J51" s="264"/>
      <c r="K51" s="264"/>
      <c r="L51" s="264"/>
      <c r="M51" s="264"/>
      <c r="N51" s="248">
        <v>66</v>
      </c>
    </row>
    <row r="52" spans="1:14">
      <c r="A52" s="244">
        <v>43</v>
      </c>
      <c r="B52" s="245" t="s">
        <v>135</v>
      </c>
      <c r="C52" s="246" t="s">
        <v>136</v>
      </c>
      <c r="D52" s="250">
        <v>19</v>
      </c>
      <c r="E52" s="247">
        <f t="shared" si="0"/>
        <v>19</v>
      </c>
      <c r="F52" s="247">
        <f t="shared" si="1"/>
        <v>19</v>
      </c>
      <c r="G52" s="248"/>
      <c r="I52" s="264"/>
      <c r="J52" s="264"/>
      <c r="K52" s="264"/>
      <c r="L52" s="264"/>
      <c r="M52" s="264"/>
      <c r="N52" s="248">
        <v>60</v>
      </c>
    </row>
    <row r="53" spans="1:14">
      <c r="A53" s="249">
        <v>44</v>
      </c>
      <c r="B53" s="245" t="s">
        <v>137</v>
      </c>
      <c r="C53" s="246" t="s">
        <v>138</v>
      </c>
      <c r="D53" s="250">
        <v>19</v>
      </c>
      <c r="E53" s="247">
        <f t="shared" si="0"/>
        <v>19</v>
      </c>
      <c r="F53" s="247">
        <f t="shared" si="1"/>
        <v>19</v>
      </c>
      <c r="G53" s="248"/>
      <c r="I53" s="264"/>
      <c r="J53" s="264"/>
      <c r="K53" s="264"/>
      <c r="L53" s="264"/>
      <c r="M53" s="264"/>
      <c r="N53" s="248">
        <v>61</v>
      </c>
    </row>
    <row r="54" spans="1:14">
      <c r="A54" s="244">
        <v>45</v>
      </c>
      <c r="B54" s="245" t="s">
        <v>139</v>
      </c>
      <c r="C54" s="246" t="s">
        <v>140</v>
      </c>
      <c r="D54" s="250">
        <v>19</v>
      </c>
      <c r="E54" s="247">
        <f t="shared" si="0"/>
        <v>19</v>
      </c>
      <c r="F54" s="247">
        <f t="shared" si="1"/>
        <v>19</v>
      </c>
      <c r="G54" s="248"/>
      <c r="I54" s="264"/>
      <c r="J54" s="264"/>
      <c r="K54" s="264"/>
      <c r="L54" s="264"/>
      <c r="M54" s="264"/>
      <c r="N54" s="248">
        <v>72</v>
      </c>
    </row>
    <row r="55" spans="1:14">
      <c r="A55" s="249">
        <v>46</v>
      </c>
      <c r="B55" s="245" t="s">
        <v>141</v>
      </c>
      <c r="C55" s="246" t="s">
        <v>142</v>
      </c>
      <c r="D55" s="250">
        <v>19</v>
      </c>
      <c r="E55" s="247">
        <f t="shared" si="0"/>
        <v>19</v>
      </c>
      <c r="F55" s="247">
        <f t="shared" si="1"/>
        <v>19</v>
      </c>
      <c r="G55" s="248"/>
      <c r="I55" s="264"/>
      <c r="J55" s="264"/>
      <c r="K55" s="264"/>
      <c r="L55" s="264"/>
      <c r="M55" s="264"/>
      <c r="N55" s="248">
        <v>66</v>
      </c>
    </row>
    <row r="56" spans="1:14" s="25" customFormat="1">
      <c r="A56" s="244">
        <v>47</v>
      </c>
      <c r="B56" s="245" t="s">
        <v>143</v>
      </c>
      <c r="C56" s="246" t="s">
        <v>144</v>
      </c>
      <c r="D56" s="250">
        <v>19</v>
      </c>
      <c r="E56" s="247">
        <f t="shared" si="0"/>
        <v>19</v>
      </c>
      <c r="F56" s="247">
        <f t="shared" si="1"/>
        <v>19</v>
      </c>
      <c r="G56" s="248"/>
      <c r="H56" s="185"/>
      <c r="I56" s="264"/>
      <c r="J56" s="264"/>
      <c r="K56" s="264"/>
      <c r="L56" s="264"/>
      <c r="M56" s="264"/>
      <c r="N56" s="248">
        <v>66</v>
      </c>
    </row>
    <row r="57" spans="1:14" s="25" customFormat="1">
      <c r="A57" s="249">
        <v>48</v>
      </c>
      <c r="B57" s="245" t="s">
        <v>145</v>
      </c>
      <c r="C57" s="246" t="s">
        <v>146</v>
      </c>
      <c r="D57" s="250">
        <v>18</v>
      </c>
      <c r="E57" s="247">
        <f t="shared" si="0"/>
        <v>18</v>
      </c>
      <c r="F57" s="247">
        <f t="shared" si="1"/>
        <v>18</v>
      </c>
      <c r="G57" s="248"/>
      <c r="H57" s="185"/>
      <c r="I57" s="264"/>
      <c r="J57" s="264"/>
      <c r="K57" s="264"/>
      <c r="L57" s="264"/>
      <c r="M57" s="264"/>
      <c r="N57" s="248">
        <v>67</v>
      </c>
    </row>
    <row r="58" spans="1:14" s="25" customFormat="1">
      <c r="A58" s="249">
        <v>49</v>
      </c>
      <c r="B58" s="245" t="s">
        <v>147</v>
      </c>
      <c r="C58" s="246" t="s">
        <v>148</v>
      </c>
      <c r="D58" s="250">
        <v>18</v>
      </c>
      <c r="E58" s="247">
        <f t="shared" si="0"/>
        <v>18</v>
      </c>
      <c r="F58" s="247">
        <f t="shared" si="1"/>
        <v>18</v>
      </c>
      <c r="G58" s="248"/>
      <c r="H58" s="185"/>
      <c r="I58" s="264"/>
      <c r="J58" s="264"/>
      <c r="K58" s="264"/>
      <c r="L58" s="264"/>
      <c r="M58" s="264"/>
      <c r="N58" s="248">
        <v>69</v>
      </c>
    </row>
    <row r="59" spans="1:14" s="25" customFormat="1">
      <c r="A59" s="249">
        <v>50</v>
      </c>
      <c r="B59" s="245" t="s">
        <v>149</v>
      </c>
      <c r="C59" s="246" t="s">
        <v>150</v>
      </c>
      <c r="D59" s="250">
        <v>19</v>
      </c>
      <c r="E59" s="247">
        <f t="shared" si="0"/>
        <v>19</v>
      </c>
      <c r="F59" s="247">
        <f t="shared" si="1"/>
        <v>19</v>
      </c>
      <c r="G59" s="248"/>
      <c r="H59" s="185"/>
      <c r="I59" s="264"/>
      <c r="J59" s="264"/>
      <c r="K59" s="264"/>
      <c r="L59" s="264"/>
      <c r="M59" s="264"/>
      <c r="N59" s="248">
        <v>68</v>
      </c>
    </row>
    <row r="60" spans="1:14" s="25" customFormat="1">
      <c r="A60" s="249">
        <v>51</v>
      </c>
      <c r="B60" s="245" t="s">
        <v>151</v>
      </c>
      <c r="C60" s="246" t="s">
        <v>152</v>
      </c>
      <c r="D60" s="250">
        <v>19</v>
      </c>
      <c r="E60" s="247">
        <f t="shared" si="0"/>
        <v>19</v>
      </c>
      <c r="F60" s="247">
        <f t="shared" si="1"/>
        <v>19</v>
      </c>
      <c r="G60" s="248"/>
      <c r="H60" s="185"/>
      <c r="I60" s="264"/>
      <c r="J60" s="264"/>
      <c r="K60" s="264"/>
      <c r="L60" s="264"/>
      <c r="M60" s="264"/>
      <c r="N60" s="248">
        <v>61</v>
      </c>
    </row>
    <row r="61" spans="1:14">
      <c r="A61" s="249">
        <v>52</v>
      </c>
      <c r="B61" s="245" t="s">
        <v>153</v>
      </c>
      <c r="C61" s="246" t="s">
        <v>154</v>
      </c>
      <c r="D61" s="250">
        <v>19</v>
      </c>
      <c r="E61" s="247">
        <f t="shared" si="0"/>
        <v>19</v>
      </c>
      <c r="F61" s="247">
        <f t="shared" si="1"/>
        <v>19</v>
      </c>
      <c r="G61" s="248"/>
      <c r="I61" s="264"/>
      <c r="J61" s="264"/>
      <c r="K61" s="264"/>
      <c r="L61" s="264"/>
      <c r="M61" s="264"/>
      <c r="N61" s="248">
        <v>57</v>
      </c>
    </row>
    <row r="62" spans="1:14">
      <c r="A62" s="249">
        <v>53</v>
      </c>
      <c r="B62" s="245" t="s">
        <v>155</v>
      </c>
      <c r="C62" s="246" t="s">
        <v>156</v>
      </c>
      <c r="D62" s="250">
        <v>20</v>
      </c>
      <c r="E62" s="247">
        <f t="shared" si="0"/>
        <v>20</v>
      </c>
      <c r="F62" s="247">
        <f t="shared" si="1"/>
        <v>20</v>
      </c>
      <c r="G62" s="248"/>
      <c r="I62" s="264"/>
      <c r="J62" s="264"/>
      <c r="K62" s="264"/>
      <c r="L62" s="264"/>
      <c r="M62" s="264"/>
      <c r="N62" s="248">
        <v>66</v>
      </c>
    </row>
    <row r="63" spans="1:14">
      <c r="A63" s="249">
        <v>54</v>
      </c>
      <c r="B63" s="245" t="s">
        <v>157</v>
      </c>
      <c r="C63" s="246" t="s">
        <v>158</v>
      </c>
      <c r="D63" s="250">
        <v>19</v>
      </c>
      <c r="E63" s="247">
        <f t="shared" si="0"/>
        <v>19</v>
      </c>
      <c r="F63" s="247">
        <f t="shared" si="1"/>
        <v>19</v>
      </c>
      <c r="G63" s="248"/>
      <c r="I63" s="264"/>
      <c r="J63" s="264"/>
      <c r="K63" s="264"/>
      <c r="L63" s="264"/>
      <c r="M63" s="264"/>
      <c r="N63" s="248">
        <v>65</v>
      </c>
    </row>
    <row r="64" spans="1:14">
      <c r="A64" s="249">
        <v>55</v>
      </c>
      <c r="B64" s="245" t="s">
        <v>159</v>
      </c>
      <c r="C64" s="246" t="s">
        <v>160</v>
      </c>
      <c r="D64" s="254">
        <v>20</v>
      </c>
      <c r="E64" s="247">
        <f t="shared" si="0"/>
        <v>20</v>
      </c>
      <c r="F64" s="247">
        <f t="shared" si="1"/>
        <v>20</v>
      </c>
      <c r="G64" s="248"/>
      <c r="I64" s="264"/>
      <c r="J64" s="264"/>
      <c r="K64" s="264"/>
      <c r="L64" s="264"/>
      <c r="M64" s="264"/>
      <c r="N64" s="266">
        <v>71</v>
      </c>
    </row>
    <row r="65" spans="1:14">
      <c r="A65" s="249">
        <v>56</v>
      </c>
      <c r="B65" s="245" t="s">
        <v>161</v>
      </c>
      <c r="C65" s="246" t="s">
        <v>162</v>
      </c>
      <c r="D65" s="254">
        <v>14</v>
      </c>
      <c r="E65" s="247">
        <f t="shared" si="0"/>
        <v>14</v>
      </c>
      <c r="F65" s="247">
        <f t="shared" si="1"/>
        <v>14</v>
      </c>
      <c r="G65" s="248"/>
      <c r="I65" s="264"/>
      <c r="J65" s="264"/>
      <c r="K65" s="264"/>
      <c r="L65" s="264"/>
      <c r="M65" s="264"/>
      <c r="N65" s="266">
        <v>65</v>
      </c>
    </row>
    <row r="66" spans="1:14">
      <c r="A66" s="249">
        <v>57</v>
      </c>
      <c r="B66" s="267" t="s">
        <v>163</v>
      </c>
      <c r="C66" s="268" t="s">
        <v>164</v>
      </c>
      <c r="D66" s="254">
        <v>20</v>
      </c>
      <c r="E66" s="247">
        <f t="shared" si="0"/>
        <v>20</v>
      </c>
      <c r="F66" s="247">
        <f t="shared" si="1"/>
        <v>20</v>
      </c>
      <c r="G66" s="248"/>
      <c r="H66" s="181"/>
      <c r="I66" s="264"/>
      <c r="J66" s="264"/>
      <c r="K66" s="264"/>
      <c r="L66" s="264"/>
      <c r="M66" s="264"/>
      <c r="N66" s="266">
        <v>67</v>
      </c>
    </row>
    <row r="67" spans="1:14">
      <c r="A67" s="249">
        <v>58</v>
      </c>
      <c r="B67" s="267" t="s">
        <v>165</v>
      </c>
      <c r="C67" s="268" t="s">
        <v>166</v>
      </c>
      <c r="D67" s="254">
        <v>20</v>
      </c>
      <c r="E67" s="247">
        <f t="shared" si="0"/>
        <v>20</v>
      </c>
      <c r="F67" s="247">
        <f t="shared" si="1"/>
        <v>20</v>
      </c>
      <c r="G67" s="248"/>
      <c r="H67" s="181"/>
      <c r="I67" s="264"/>
      <c r="J67" s="264"/>
      <c r="K67" s="264"/>
      <c r="L67" s="264"/>
      <c r="M67" s="264"/>
      <c r="N67" s="266">
        <v>72</v>
      </c>
    </row>
    <row r="68" spans="1:14">
      <c r="A68" s="249">
        <v>59</v>
      </c>
      <c r="B68" s="267" t="s">
        <v>167</v>
      </c>
      <c r="C68" s="268" t="s">
        <v>168</v>
      </c>
      <c r="D68" s="254">
        <v>18</v>
      </c>
      <c r="E68" s="247">
        <f t="shared" si="0"/>
        <v>18</v>
      </c>
      <c r="F68" s="247">
        <f t="shared" si="1"/>
        <v>18</v>
      </c>
      <c r="G68" s="248"/>
      <c r="H68" s="181"/>
      <c r="I68" s="264"/>
      <c r="J68" s="264"/>
      <c r="K68" s="264"/>
      <c r="L68" s="264"/>
      <c r="M68" s="264"/>
      <c r="N68" s="266">
        <v>71</v>
      </c>
    </row>
    <row r="69" spans="1:14">
      <c r="A69" s="249">
        <v>60</v>
      </c>
      <c r="B69" s="267" t="s">
        <v>169</v>
      </c>
      <c r="C69" s="268" t="s">
        <v>170</v>
      </c>
      <c r="D69" s="254">
        <v>20</v>
      </c>
      <c r="E69" s="247">
        <f t="shared" si="0"/>
        <v>20</v>
      </c>
      <c r="F69" s="247">
        <f t="shared" si="1"/>
        <v>20</v>
      </c>
      <c r="G69" s="248"/>
      <c r="H69" s="181"/>
      <c r="I69" s="264"/>
      <c r="J69" s="264"/>
      <c r="K69" s="264"/>
      <c r="L69" s="264"/>
      <c r="M69" s="264"/>
      <c r="N69" s="266">
        <v>68</v>
      </c>
    </row>
    <row r="70" spans="1:14">
      <c r="A70" s="249">
        <v>61</v>
      </c>
      <c r="B70" s="267" t="s">
        <v>171</v>
      </c>
      <c r="C70" s="268" t="s">
        <v>172</v>
      </c>
      <c r="D70" s="254">
        <v>15</v>
      </c>
      <c r="E70" s="247">
        <f t="shared" si="0"/>
        <v>15</v>
      </c>
      <c r="F70" s="247">
        <f t="shared" si="1"/>
        <v>15</v>
      </c>
      <c r="G70" s="248"/>
      <c r="H70" s="181"/>
      <c r="I70" s="264"/>
      <c r="J70" s="264"/>
      <c r="K70" s="264"/>
      <c r="L70" s="264"/>
      <c r="M70" s="264"/>
      <c r="N70" s="266">
        <v>73</v>
      </c>
    </row>
    <row r="71" spans="1:14">
      <c r="A71" s="249">
        <v>62</v>
      </c>
      <c r="B71" s="267" t="s">
        <v>173</v>
      </c>
      <c r="C71" s="268" t="s">
        <v>174</v>
      </c>
      <c r="D71" s="254">
        <v>19</v>
      </c>
      <c r="E71" s="247">
        <f t="shared" si="0"/>
        <v>19</v>
      </c>
      <c r="F71" s="247">
        <f t="shared" si="1"/>
        <v>19</v>
      </c>
      <c r="G71" s="248"/>
      <c r="H71" s="181"/>
      <c r="I71" s="264"/>
      <c r="J71" s="264"/>
      <c r="K71" s="264"/>
      <c r="L71" s="264"/>
      <c r="M71" s="264"/>
      <c r="N71" s="266">
        <v>74</v>
      </c>
    </row>
    <row r="72" spans="1:14">
      <c r="A72" s="249">
        <v>63</v>
      </c>
      <c r="B72" s="267" t="s">
        <v>175</v>
      </c>
      <c r="C72" s="268" t="s">
        <v>176</v>
      </c>
      <c r="D72" s="254">
        <v>19</v>
      </c>
      <c r="E72" s="247">
        <f t="shared" si="0"/>
        <v>19</v>
      </c>
      <c r="F72" s="247">
        <f t="shared" si="1"/>
        <v>19</v>
      </c>
      <c r="G72" s="248"/>
      <c r="H72" s="181"/>
      <c r="I72" s="264"/>
      <c r="J72" s="264"/>
      <c r="K72" s="264"/>
      <c r="L72" s="264"/>
      <c r="M72" s="264"/>
      <c r="N72" s="266">
        <v>75</v>
      </c>
    </row>
    <row r="73" spans="1:14">
      <c r="A73" s="249">
        <v>64</v>
      </c>
      <c r="B73" s="267" t="s">
        <v>177</v>
      </c>
      <c r="C73" s="268" t="s">
        <v>178</v>
      </c>
      <c r="D73" s="254">
        <v>17</v>
      </c>
      <c r="E73" s="247">
        <f t="shared" si="0"/>
        <v>17</v>
      </c>
      <c r="F73" s="247">
        <f t="shared" si="1"/>
        <v>17</v>
      </c>
      <c r="G73" s="248"/>
      <c r="H73" s="181"/>
      <c r="I73" s="264"/>
      <c r="J73" s="264"/>
      <c r="K73" s="264"/>
      <c r="L73" s="264"/>
      <c r="M73" s="264"/>
      <c r="N73" s="266">
        <v>66</v>
      </c>
    </row>
    <row r="74" spans="1:14">
      <c r="A74" s="249">
        <v>65</v>
      </c>
      <c r="B74" s="267" t="s">
        <v>179</v>
      </c>
      <c r="C74" s="268" t="s">
        <v>180</v>
      </c>
      <c r="D74" s="254">
        <v>20</v>
      </c>
      <c r="E74" s="247">
        <f t="shared" si="0"/>
        <v>20</v>
      </c>
      <c r="F74" s="247">
        <f t="shared" si="1"/>
        <v>20</v>
      </c>
      <c r="G74" s="248"/>
      <c r="H74" s="181"/>
      <c r="I74" s="264"/>
      <c r="J74" s="264"/>
      <c r="K74" s="264"/>
      <c r="L74" s="264"/>
      <c r="M74" s="264"/>
      <c r="N74" s="266">
        <v>78</v>
      </c>
    </row>
    <row r="75" spans="1:14">
      <c r="A75" s="249">
        <v>66</v>
      </c>
      <c r="B75" s="267" t="s">
        <v>181</v>
      </c>
      <c r="C75" s="268" t="s">
        <v>182</v>
      </c>
      <c r="D75" s="254">
        <v>17</v>
      </c>
      <c r="E75" s="247">
        <f t="shared" ref="E75:E121" si="2">D75</f>
        <v>17</v>
      </c>
      <c r="F75" s="247">
        <f t="shared" ref="F75:F121" si="3">D75</f>
        <v>17</v>
      </c>
      <c r="G75" s="248"/>
      <c r="H75" s="181"/>
      <c r="I75" s="264"/>
      <c r="J75" s="264"/>
      <c r="K75" s="264"/>
      <c r="L75" s="264"/>
      <c r="M75" s="264"/>
      <c r="N75" s="266">
        <v>68</v>
      </c>
    </row>
    <row r="76" spans="1:14">
      <c r="A76" s="249">
        <v>67</v>
      </c>
      <c r="B76" s="267" t="s">
        <v>183</v>
      </c>
      <c r="C76" s="268" t="s">
        <v>184</v>
      </c>
      <c r="D76" s="254">
        <v>20</v>
      </c>
      <c r="E76" s="247">
        <f t="shared" si="2"/>
        <v>20</v>
      </c>
      <c r="F76" s="247">
        <f t="shared" si="3"/>
        <v>20</v>
      </c>
      <c r="G76" s="248"/>
      <c r="H76" s="181"/>
      <c r="I76" s="264"/>
      <c r="J76" s="264"/>
      <c r="K76" s="264"/>
      <c r="L76" s="264"/>
      <c r="M76" s="264"/>
      <c r="N76" s="266">
        <v>73</v>
      </c>
    </row>
    <row r="77" spans="1:14">
      <c r="A77" s="249">
        <v>68</v>
      </c>
      <c r="B77" s="267" t="s">
        <v>185</v>
      </c>
      <c r="C77" s="268" t="s">
        <v>186</v>
      </c>
      <c r="D77" s="254">
        <v>20</v>
      </c>
      <c r="E77" s="247">
        <f t="shared" si="2"/>
        <v>20</v>
      </c>
      <c r="F77" s="247">
        <f t="shared" si="3"/>
        <v>20</v>
      </c>
      <c r="G77" s="248"/>
      <c r="H77" s="181"/>
      <c r="I77" s="264"/>
      <c r="J77" s="264"/>
      <c r="K77" s="264"/>
      <c r="L77" s="264"/>
      <c r="M77" s="264"/>
      <c r="N77" s="266">
        <v>74</v>
      </c>
    </row>
    <row r="78" spans="1:14">
      <c r="A78" s="249">
        <v>69</v>
      </c>
      <c r="B78" s="267" t="s">
        <v>187</v>
      </c>
      <c r="C78" s="268" t="s">
        <v>188</v>
      </c>
      <c r="D78" s="254">
        <v>19</v>
      </c>
      <c r="E78" s="247">
        <f t="shared" si="2"/>
        <v>19</v>
      </c>
      <c r="F78" s="247">
        <f t="shared" si="3"/>
        <v>19</v>
      </c>
      <c r="G78" s="248"/>
      <c r="H78" s="181"/>
      <c r="I78" s="264"/>
      <c r="J78" s="264"/>
      <c r="K78" s="264"/>
      <c r="L78" s="264"/>
      <c r="M78" s="264"/>
      <c r="N78" s="266">
        <v>65</v>
      </c>
    </row>
    <row r="79" spans="1:14">
      <c r="A79" s="249">
        <v>70</v>
      </c>
      <c r="B79" s="267" t="s">
        <v>189</v>
      </c>
      <c r="C79" s="268" t="s">
        <v>190</v>
      </c>
      <c r="D79" s="254">
        <v>13</v>
      </c>
      <c r="E79" s="247">
        <f t="shared" si="2"/>
        <v>13</v>
      </c>
      <c r="F79" s="247">
        <f t="shared" si="3"/>
        <v>13</v>
      </c>
      <c r="G79" s="248"/>
      <c r="H79" s="181"/>
      <c r="I79" s="264"/>
      <c r="J79" s="264"/>
      <c r="K79" s="264"/>
      <c r="L79" s="264"/>
      <c r="M79" s="264"/>
      <c r="N79" s="266">
        <v>73</v>
      </c>
    </row>
    <row r="80" spans="1:14">
      <c r="A80" s="249">
        <v>71</v>
      </c>
      <c r="B80" s="267" t="s">
        <v>191</v>
      </c>
      <c r="C80" s="268" t="s">
        <v>192</v>
      </c>
      <c r="D80" s="254">
        <v>20</v>
      </c>
      <c r="E80" s="247">
        <f t="shared" si="2"/>
        <v>20</v>
      </c>
      <c r="F80" s="247">
        <f t="shared" si="3"/>
        <v>20</v>
      </c>
      <c r="G80" s="248"/>
      <c r="H80" s="181"/>
      <c r="I80" s="264"/>
      <c r="J80" s="264"/>
      <c r="K80" s="264"/>
      <c r="L80" s="264"/>
      <c r="M80" s="264"/>
      <c r="N80" s="266">
        <v>78</v>
      </c>
    </row>
    <row r="81" spans="1:14">
      <c r="A81" s="249">
        <v>72</v>
      </c>
      <c r="B81" s="267" t="s">
        <v>193</v>
      </c>
      <c r="C81" s="268" t="s">
        <v>194</v>
      </c>
      <c r="D81" s="254">
        <v>18</v>
      </c>
      <c r="E81" s="247">
        <f t="shared" si="2"/>
        <v>18</v>
      </c>
      <c r="F81" s="247">
        <f t="shared" si="3"/>
        <v>18</v>
      </c>
      <c r="G81" s="248"/>
      <c r="I81" s="264"/>
      <c r="J81" s="264"/>
      <c r="K81" s="264"/>
      <c r="L81" s="264"/>
      <c r="M81" s="264"/>
      <c r="N81" s="266">
        <v>70</v>
      </c>
    </row>
    <row r="82" spans="1:14">
      <c r="A82" s="249">
        <v>73</v>
      </c>
      <c r="B82" s="269" t="s">
        <v>195</v>
      </c>
      <c r="C82" s="270" t="s">
        <v>196</v>
      </c>
      <c r="D82" s="254">
        <v>18</v>
      </c>
      <c r="E82" s="247">
        <f t="shared" si="2"/>
        <v>18</v>
      </c>
      <c r="F82" s="247">
        <f t="shared" si="3"/>
        <v>18</v>
      </c>
      <c r="G82" s="248"/>
      <c r="I82" s="264"/>
      <c r="J82" s="264"/>
      <c r="K82" s="264"/>
      <c r="L82" s="264"/>
      <c r="M82" s="264"/>
      <c r="N82" s="266">
        <v>75</v>
      </c>
    </row>
    <row r="83" spans="1:14">
      <c r="A83" s="249">
        <v>74</v>
      </c>
      <c r="B83" s="267" t="s">
        <v>197</v>
      </c>
      <c r="C83" s="268" t="s">
        <v>198</v>
      </c>
      <c r="D83" s="254">
        <v>16</v>
      </c>
      <c r="E83" s="247">
        <f t="shared" si="2"/>
        <v>16</v>
      </c>
      <c r="F83" s="247">
        <f t="shared" si="3"/>
        <v>16</v>
      </c>
      <c r="G83" s="248"/>
      <c r="I83" s="264"/>
      <c r="J83" s="264"/>
      <c r="K83" s="264"/>
      <c r="L83" s="264"/>
      <c r="M83" s="264"/>
      <c r="N83" s="266">
        <v>70</v>
      </c>
    </row>
    <row r="84" spans="1:14">
      <c r="A84" s="249">
        <v>75</v>
      </c>
      <c r="B84" s="267" t="s">
        <v>199</v>
      </c>
      <c r="C84" s="268" t="s">
        <v>200</v>
      </c>
      <c r="D84" s="254">
        <v>16</v>
      </c>
      <c r="E84" s="247">
        <f t="shared" si="2"/>
        <v>16</v>
      </c>
      <c r="F84" s="247">
        <f t="shared" si="3"/>
        <v>16</v>
      </c>
      <c r="G84" s="248"/>
      <c r="I84" s="264"/>
      <c r="J84" s="264"/>
      <c r="K84" s="264"/>
      <c r="L84" s="264"/>
      <c r="M84" s="264"/>
      <c r="N84" s="266">
        <v>74</v>
      </c>
    </row>
    <row r="85" spans="1:14">
      <c r="A85" s="249">
        <v>76</v>
      </c>
      <c r="B85" s="267" t="s">
        <v>201</v>
      </c>
      <c r="C85" s="268" t="s">
        <v>202</v>
      </c>
      <c r="D85" s="254">
        <v>20</v>
      </c>
      <c r="E85" s="247">
        <f t="shared" si="2"/>
        <v>20</v>
      </c>
      <c r="F85" s="247">
        <f t="shared" si="3"/>
        <v>20</v>
      </c>
      <c r="G85" s="248"/>
      <c r="I85" s="264"/>
      <c r="J85" s="264"/>
      <c r="K85" s="264"/>
      <c r="L85" s="264"/>
      <c r="M85" s="264"/>
      <c r="N85" s="266">
        <v>73</v>
      </c>
    </row>
    <row r="86" spans="1:14">
      <c r="A86" s="249">
        <v>77</v>
      </c>
      <c r="B86" s="267" t="s">
        <v>203</v>
      </c>
      <c r="C86" s="268" t="s">
        <v>204</v>
      </c>
      <c r="D86" s="254">
        <v>20</v>
      </c>
      <c r="E86" s="247">
        <f t="shared" si="2"/>
        <v>20</v>
      </c>
      <c r="F86" s="247">
        <f t="shared" si="3"/>
        <v>20</v>
      </c>
      <c r="G86" s="248"/>
      <c r="I86" s="264"/>
      <c r="J86" s="264"/>
      <c r="K86" s="264"/>
      <c r="L86" s="264"/>
      <c r="M86" s="264"/>
      <c r="N86" s="266">
        <v>69</v>
      </c>
    </row>
    <row r="87" spans="1:14">
      <c r="A87" s="249">
        <v>78</v>
      </c>
      <c r="B87" s="267" t="s">
        <v>205</v>
      </c>
      <c r="C87" s="268" t="s">
        <v>206</v>
      </c>
      <c r="D87" s="254">
        <v>18</v>
      </c>
      <c r="E87" s="247">
        <f t="shared" si="2"/>
        <v>18</v>
      </c>
      <c r="F87" s="247">
        <f t="shared" si="3"/>
        <v>18</v>
      </c>
      <c r="G87" s="248"/>
      <c r="I87" s="264"/>
      <c r="J87" s="264"/>
      <c r="K87" s="264"/>
      <c r="L87" s="264"/>
      <c r="M87" s="264"/>
      <c r="N87" s="266">
        <v>68</v>
      </c>
    </row>
    <row r="88" spans="1:14">
      <c r="A88" s="249">
        <v>79</v>
      </c>
      <c r="B88" s="267" t="s">
        <v>207</v>
      </c>
      <c r="C88" s="268" t="s">
        <v>208</v>
      </c>
      <c r="D88" s="254">
        <v>19</v>
      </c>
      <c r="E88" s="247">
        <f t="shared" si="2"/>
        <v>19</v>
      </c>
      <c r="F88" s="247">
        <f t="shared" si="3"/>
        <v>19</v>
      </c>
      <c r="G88" s="248"/>
      <c r="I88" s="264"/>
      <c r="J88" s="264"/>
      <c r="K88" s="264"/>
      <c r="L88" s="264"/>
      <c r="M88" s="264"/>
      <c r="N88" s="266">
        <v>74</v>
      </c>
    </row>
    <row r="89" spans="1:14">
      <c r="A89" s="249">
        <v>80</v>
      </c>
      <c r="B89" s="267" t="s">
        <v>209</v>
      </c>
      <c r="C89" s="268" t="s">
        <v>210</v>
      </c>
      <c r="D89" s="254">
        <v>16</v>
      </c>
      <c r="E89" s="247">
        <f t="shared" si="2"/>
        <v>16</v>
      </c>
      <c r="F89" s="247">
        <f t="shared" si="3"/>
        <v>16</v>
      </c>
      <c r="G89" s="248"/>
      <c r="I89" s="264"/>
      <c r="J89" s="264"/>
      <c r="K89" s="264"/>
      <c r="L89" s="264"/>
      <c r="M89" s="264"/>
      <c r="N89" s="266">
        <v>69</v>
      </c>
    </row>
    <row r="90" spans="1:14">
      <c r="A90" s="249">
        <v>81</v>
      </c>
      <c r="B90" s="267" t="s">
        <v>211</v>
      </c>
      <c r="C90" s="268" t="s">
        <v>212</v>
      </c>
      <c r="D90" s="254">
        <v>15</v>
      </c>
      <c r="E90" s="247">
        <f t="shared" si="2"/>
        <v>15</v>
      </c>
      <c r="F90" s="247">
        <f t="shared" si="3"/>
        <v>15</v>
      </c>
      <c r="G90" s="248"/>
      <c r="I90" s="264"/>
      <c r="J90" s="264"/>
      <c r="K90" s="264"/>
      <c r="L90" s="264"/>
      <c r="M90" s="264"/>
      <c r="N90" s="266">
        <v>67</v>
      </c>
    </row>
    <row r="91" spans="1:14">
      <c r="A91" s="249">
        <v>82</v>
      </c>
      <c r="B91" s="267" t="s">
        <v>213</v>
      </c>
      <c r="C91" s="268" t="s">
        <v>214</v>
      </c>
      <c r="D91" s="254">
        <v>20</v>
      </c>
      <c r="E91" s="247">
        <f t="shared" si="2"/>
        <v>20</v>
      </c>
      <c r="F91" s="247">
        <f t="shared" si="3"/>
        <v>20</v>
      </c>
      <c r="G91" s="248"/>
      <c r="I91" s="264"/>
      <c r="J91" s="264"/>
      <c r="K91" s="264"/>
      <c r="L91" s="264"/>
      <c r="M91" s="264"/>
      <c r="N91" s="266">
        <v>71</v>
      </c>
    </row>
    <row r="92" spans="1:14">
      <c r="A92" s="249">
        <v>83</v>
      </c>
      <c r="B92" s="267" t="s">
        <v>215</v>
      </c>
      <c r="C92" s="268" t="s">
        <v>216</v>
      </c>
      <c r="D92" s="254">
        <v>16</v>
      </c>
      <c r="E92" s="247">
        <f t="shared" si="2"/>
        <v>16</v>
      </c>
      <c r="F92" s="247">
        <f t="shared" si="3"/>
        <v>16</v>
      </c>
      <c r="G92" s="248"/>
      <c r="I92" s="264"/>
      <c r="J92" s="264"/>
      <c r="K92" s="264"/>
      <c r="L92" s="264"/>
      <c r="M92" s="264"/>
      <c r="N92" s="266">
        <v>69</v>
      </c>
    </row>
    <row r="93" spans="1:14">
      <c r="A93" s="249">
        <v>84</v>
      </c>
      <c r="B93" s="267" t="s">
        <v>217</v>
      </c>
      <c r="C93" s="268" t="s">
        <v>218</v>
      </c>
      <c r="D93" s="254">
        <v>17</v>
      </c>
      <c r="E93" s="247">
        <f t="shared" si="2"/>
        <v>17</v>
      </c>
      <c r="F93" s="247">
        <f t="shared" si="3"/>
        <v>17</v>
      </c>
      <c r="G93" s="248"/>
      <c r="I93" s="264"/>
      <c r="J93" s="264"/>
      <c r="K93" s="264"/>
      <c r="L93" s="264"/>
      <c r="M93" s="264"/>
      <c r="N93" s="266">
        <v>70</v>
      </c>
    </row>
    <row r="94" spans="1:14">
      <c r="A94" s="249">
        <v>85</v>
      </c>
      <c r="B94" s="267" t="s">
        <v>219</v>
      </c>
      <c r="C94" s="268" t="s">
        <v>220</v>
      </c>
      <c r="D94" s="254">
        <v>17</v>
      </c>
      <c r="E94" s="247">
        <f t="shared" si="2"/>
        <v>17</v>
      </c>
      <c r="F94" s="247">
        <f t="shared" si="3"/>
        <v>17</v>
      </c>
      <c r="G94" s="248"/>
      <c r="I94" s="264"/>
      <c r="J94" s="264"/>
      <c r="K94" s="264"/>
      <c r="L94" s="264"/>
      <c r="M94" s="264"/>
      <c r="N94" s="266">
        <v>75</v>
      </c>
    </row>
    <row r="95" spans="1:14">
      <c r="A95" s="249">
        <v>86</v>
      </c>
      <c r="B95" s="267" t="s">
        <v>221</v>
      </c>
      <c r="C95" s="268" t="s">
        <v>222</v>
      </c>
      <c r="D95" s="254">
        <v>19</v>
      </c>
      <c r="E95" s="247">
        <f t="shared" si="2"/>
        <v>19</v>
      </c>
      <c r="F95" s="247">
        <f t="shared" si="3"/>
        <v>19</v>
      </c>
      <c r="G95" s="248"/>
      <c r="I95" s="264"/>
      <c r="J95" s="264"/>
      <c r="K95" s="264"/>
      <c r="L95" s="264"/>
      <c r="M95" s="264"/>
      <c r="N95" s="266">
        <v>74</v>
      </c>
    </row>
    <row r="96" spans="1:14">
      <c r="A96" s="249">
        <v>87</v>
      </c>
      <c r="B96" s="267" t="s">
        <v>223</v>
      </c>
      <c r="C96" s="268" t="s">
        <v>224</v>
      </c>
      <c r="D96" s="254">
        <v>19</v>
      </c>
      <c r="E96" s="247">
        <f t="shared" si="2"/>
        <v>19</v>
      </c>
      <c r="F96" s="247">
        <f t="shared" si="3"/>
        <v>19</v>
      </c>
      <c r="G96" s="248"/>
      <c r="I96" s="264"/>
      <c r="J96" s="264"/>
      <c r="K96" s="264"/>
      <c r="L96" s="264"/>
      <c r="M96" s="264"/>
      <c r="N96" s="266">
        <v>74</v>
      </c>
    </row>
    <row r="97" spans="1:14">
      <c r="A97" s="249">
        <v>88</v>
      </c>
      <c r="B97" s="267" t="s">
        <v>225</v>
      </c>
      <c r="C97" s="268" t="s">
        <v>226</v>
      </c>
      <c r="D97" s="254">
        <v>20</v>
      </c>
      <c r="E97" s="247">
        <f t="shared" si="2"/>
        <v>20</v>
      </c>
      <c r="F97" s="247">
        <f t="shared" si="3"/>
        <v>20</v>
      </c>
      <c r="G97" s="248"/>
      <c r="I97" s="264"/>
      <c r="J97" s="264"/>
      <c r="K97" s="264"/>
      <c r="L97" s="264"/>
      <c r="M97" s="264"/>
      <c r="N97" s="266">
        <v>70</v>
      </c>
    </row>
    <row r="98" spans="1:14">
      <c r="A98" s="249">
        <v>89</v>
      </c>
      <c r="B98" s="267" t="s">
        <v>227</v>
      </c>
      <c r="C98" s="268" t="s">
        <v>228</v>
      </c>
      <c r="D98" s="254">
        <v>17</v>
      </c>
      <c r="E98" s="247">
        <f t="shared" si="2"/>
        <v>17</v>
      </c>
      <c r="F98" s="247">
        <f t="shared" si="3"/>
        <v>17</v>
      </c>
      <c r="G98" s="248"/>
      <c r="I98" s="264"/>
      <c r="J98" s="264"/>
      <c r="K98" s="264"/>
      <c r="L98" s="264"/>
      <c r="M98" s="264"/>
      <c r="N98" s="266">
        <v>75</v>
      </c>
    </row>
    <row r="99" spans="1:14">
      <c r="A99" s="249">
        <v>90</v>
      </c>
      <c r="B99" s="267" t="s">
        <v>229</v>
      </c>
      <c r="C99" s="268" t="s">
        <v>230</v>
      </c>
      <c r="D99" s="254">
        <v>19</v>
      </c>
      <c r="E99" s="247">
        <f t="shared" si="2"/>
        <v>19</v>
      </c>
      <c r="F99" s="247">
        <f t="shared" si="3"/>
        <v>19</v>
      </c>
      <c r="G99" s="248"/>
      <c r="I99" s="264"/>
      <c r="J99" s="264"/>
      <c r="K99" s="264"/>
      <c r="L99" s="264"/>
      <c r="M99" s="264"/>
      <c r="N99" s="266">
        <v>76</v>
      </c>
    </row>
    <row r="100" spans="1:14">
      <c r="A100" s="249">
        <v>91</v>
      </c>
      <c r="B100" s="267" t="s">
        <v>231</v>
      </c>
      <c r="C100" s="268" t="s">
        <v>232</v>
      </c>
      <c r="D100" s="254">
        <v>20</v>
      </c>
      <c r="E100" s="247">
        <f t="shared" si="2"/>
        <v>20</v>
      </c>
      <c r="F100" s="247">
        <f t="shared" si="3"/>
        <v>20</v>
      </c>
      <c r="G100" s="248"/>
      <c r="I100" s="264"/>
      <c r="J100" s="264"/>
      <c r="K100" s="264"/>
      <c r="L100" s="264"/>
      <c r="M100" s="264"/>
      <c r="N100" s="266">
        <v>62</v>
      </c>
    </row>
    <row r="101" spans="1:14">
      <c r="A101" s="249">
        <v>92</v>
      </c>
      <c r="B101" s="267" t="s">
        <v>233</v>
      </c>
      <c r="C101" s="268" t="s">
        <v>234</v>
      </c>
      <c r="D101" s="254">
        <v>19</v>
      </c>
      <c r="E101" s="247">
        <f t="shared" si="2"/>
        <v>19</v>
      </c>
      <c r="F101" s="247">
        <f t="shared" si="3"/>
        <v>19</v>
      </c>
      <c r="G101" s="248"/>
      <c r="I101" s="264"/>
      <c r="J101" s="264"/>
      <c r="K101" s="264"/>
      <c r="L101" s="264"/>
      <c r="M101" s="264"/>
      <c r="N101" s="266">
        <v>62</v>
      </c>
    </row>
    <row r="102" spans="1:14">
      <c r="A102" s="249">
        <v>93</v>
      </c>
      <c r="B102" s="267" t="s">
        <v>235</v>
      </c>
      <c r="C102" s="268" t="s">
        <v>236</v>
      </c>
      <c r="D102" s="254">
        <v>14</v>
      </c>
      <c r="E102" s="247">
        <f t="shared" si="2"/>
        <v>14</v>
      </c>
      <c r="F102" s="247">
        <f t="shared" si="3"/>
        <v>14</v>
      </c>
      <c r="G102" s="248"/>
      <c r="I102" s="264"/>
      <c r="J102" s="264"/>
      <c r="K102" s="264"/>
      <c r="L102" s="264"/>
      <c r="M102" s="264"/>
      <c r="N102" s="266">
        <v>56</v>
      </c>
    </row>
    <row r="103" spans="1:14">
      <c r="A103" s="249">
        <v>94</v>
      </c>
      <c r="B103" s="267" t="s">
        <v>237</v>
      </c>
      <c r="C103" s="268" t="s">
        <v>238</v>
      </c>
      <c r="D103" s="254">
        <v>13</v>
      </c>
      <c r="E103" s="247">
        <f t="shared" si="2"/>
        <v>13</v>
      </c>
      <c r="F103" s="247">
        <f t="shared" si="3"/>
        <v>13</v>
      </c>
      <c r="G103" s="248"/>
      <c r="I103" s="264"/>
      <c r="J103" s="264"/>
      <c r="K103" s="264"/>
      <c r="L103" s="264"/>
      <c r="M103" s="264"/>
      <c r="N103" s="266">
        <v>69</v>
      </c>
    </row>
    <row r="104" spans="1:14">
      <c r="A104" s="249">
        <v>95</v>
      </c>
      <c r="B104" s="267" t="s">
        <v>239</v>
      </c>
      <c r="C104" s="268" t="s">
        <v>240</v>
      </c>
      <c r="D104" s="254">
        <v>13</v>
      </c>
      <c r="E104" s="247">
        <f t="shared" si="2"/>
        <v>13</v>
      </c>
      <c r="F104" s="247">
        <f t="shared" si="3"/>
        <v>13</v>
      </c>
      <c r="G104" s="248"/>
      <c r="I104" s="264"/>
      <c r="J104" s="264"/>
      <c r="K104" s="264"/>
      <c r="L104" s="264"/>
      <c r="M104" s="264"/>
      <c r="N104" s="266">
        <v>57</v>
      </c>
    </row>
    <row r="105" spans="1:14">
      <c r="A105" s="249">
        <v>96</v>
      </c>
      <c r="B105" s="267" t="s">
        <v>241</v>
      </c>
      <c r="C105" s="268" t="s">
        <v>242</v>
      </c>
      <c r="D105" s="254">
        <v>15</v>
      </c>
      <c r="E105" s="247">
        <f t="shared" si="2"/>
        <v>15</v>
      </c>
      <c r="F105" s="247">
        <f t="shared" si="3"/>
        <v>15</v>
      </c>
      <c r="G105" s="248"/>
      <c r="I105" s="264"/>
      <c r="J105" s="264"/>
      <c r="K105" s="264"/>
      <c r="L105" s="264"/>
      <c r="M105" s="264"/>
      <c r="N105" s="266">
        <v>69</v>
      </c>
    </row>
    <row r="106" spans="1:14">
      <c r="A106" s="249">
        <v>97</v>
      </c>
      <c r="B106" s="267" t="s">
        <v>243</v>
      </c>
      <c r="C106" s="268" t="s">
        <v>244</v>
      </c>
      <c r="D106" s="254">
        <v>17</v>
      </c>
      <c r="E106" s="247">
        <f t="shared" si="2"/>
        <v>17</v>
      </c>
      <c r="F106" s="247">
        <f t="shared" si="3"/>
        <v>17</v>
      </c>
      <c r="G106" s="248"/>
      <c r="I106" s="264"/>
      <c r="J106" s="264"/>
      <c r="K106" s="264"/>
      <c r="L106" s="264"/>
      <c r="M106" s="264"/>
      <c r="N106" s="266">
        <v>68</v>
      </c>
    </row>
    <row r="107" spans="1:14">
      <c r="A107" s="249">
        <v>98</v>
      </c>
      <c r="B107" s="267" t="s">
        <v>245</v>
      </c>
      <c r="C107" s="268" t="s">
        <v>246</v>
      </c>
      <c r="D107" s="254">
        <v>13</v>
      </c>
      <c r="E107" s="247">
        <f t="shared" si="2"/>
        <v>13</v>
      </c>
      <c r="F107" s="247">
        <f t="shared" si="3"/>
        <v>13</v>
      </c>
      <c r="G107" s="248"/>
      <c r="I107" s="264"/>
      <c r="J107" s="264"/>
      <c r="K107" s="264"/>
      <c r="L107" s="264"/>
      <c r="M107" s="264"/>
      <c r="N107" s="266">
        <v>63</v>
      </c>
    </row>
    <row r="108" spans="1:14">
      <c r="A108" s="249">
        <v>99</v>
      </c>
      <c r="B108" s="267" t="s">
        <v>247</v>
      </c>
      <c r="C108" s="268" t="s">
        <v>248</v>
      </c>
      <c r="D108" s="254">
        <v>19</v>
      </c>
      <c r="E108" s="247">
        <f t="shared" si="2"/>
        <v>19</v>
      </c>
      <c r="F108" s="247">
        <f t="shared" si="3"/>
        <v>19</v>
      </c>
      <c r="G108" s="248"/>
      <c r="I108" s="264"/>
      <c r="J108" s="264"/>
      <c r="K108" s="264"/>
      <c r="L108" s="264"/>
      <c r="M108" s="264"/>
      <c r="N108" s="266">
        <v>71</v>
      </c>
    </row>
    <row r="109" spans="1:14">
      <c r="A109" s="249">
        <v>100</v>
      </c>
      <c r="B109" s="267" t="s">
        <v>249</v>
      </c>
      <c r="C109" s="268" t="s">
        <v>250</v>
      </c>
      <c r="D109" s="254">
        <v>15</v>
      </c>
      <c r="E109" s="247">
        <f t="shared" si="2"/>
        <v>15</v>
      </c>
      <c r="F109" s="247">
        <f t="shared" si="3"/>
        <v>15</v>
      </c>
      <c r="G109" s="248"/>
      <c r="I109" s="264"/>
      <c r="J109" s="264"/>
      <c r="K109" s="264"/>
      <c r="L109" s="264"/>
      <c r="M109" s="264"/>
      <c r="N109" s="266">
        <v>71</v>
      </c>
    </row>
    <row r="110" spans="1:14">
      <c r="A110" s="249">
        <v>101</v>
      </c>
      <c r="B110" s="267" t="s">
        <v>251</v>
      </c>
      <c r="C110" s="268" t="s">
        <v>252</v>
      </c>
      <c r="D110" s="254">
        <v>20</v>
      </c>
      <c r="E110" s="247">
        <f t="shared" si="2"/>
        <v>20</v>
      </c>
      <c r="F110" s="247">
        <f t="shared" si="3"/>
        <v>20</v>
      </c>
      <c r="G110" s="248"/>
      <c r="I110" s="264"/>
      <c r="J110" s="264"/>
      <c r="K110" s="264"/>
      <c r="L110" s="264"/>
      <c r="M110" s="264"/>
      <c r="N110" s="266">
        <v>71</v>
      </c>
    </row>
    <row r="111" spans="1:14">
      <c r="A111" s="249">
        <v>102</v>
      </c>
      <c r="B111" s="267" t="s">
        <v>253</v>
      </c>
      <c r="C111" s="268" t="s">
        <v>254</v>
      </c>
      <c r="D111" s="254">
        <v>14</v>
      </c>
      <c r="E111" s="247">
        <f t="shared" si="2"/>
        <v>14</v>
      </c>
      <c r="F111" s="247">
        <f t="shared" si="3"/>
        <v>14</v>
      </c>
      <c r="G111" s="248"/>
      <c r="I111" s="264"/>
      <c r="J111" s="264"/>
      <c r="K111" s="264"/>
      <c r="L111" s="264"/>
      <c r="M111" s="264"/>
      <c r="N111" s="266">
        <v>63</v>
      </c>
    </row>
    <row r="112" spans="1:14">
      <c r="A112" s="249">
        <v>103</v>
      </c>
      <c r="B112" s="267" t="s">
        <v>255</v>
      </c>
      <c r="C112" s="268" t="s">
        <v>256</v>
      </c>
      <c r="D112" s="254">
        <v>14</v>
      </c>
      <c r="E112" s="247">
        <f t="shared" si="2"/>
        <v>14</v>
      </c>
      <c r="F112" s="247">
        <f t="shared" si="3"/>
        <v>14</v>
      </c>
      <c r="G112" s="248"/>
      <c r="I112" s="264"/>
      <c r="J112" s="264"/>
      <c r="K112" s="264"/>
      <c r="L112" s="264"/>
      <c r="M112" s="264"/>
      <c r="N112" s="266">
        <v>64</v>
      </c>
    </row>
    <row r="113" spans="1:14">
      <c r="A113" s="249">
        <v>104</v>
      </c>
      <c r="B113" s="267" t="s">
        <v>257</v>
      </c>
      <c r="C113" s="268" t="s">
        <v>258</v>
      </c>
      <c r="D113" s="254">
        <v>16</v>
      </c>
      <c r="E113" s="247">
        <f t="shared" si="2"/>
        <v>16</v>
      </c>
      <c r="F113" s="247">
        <f t="shared" si="3"/>
        <v>16</v>
      </c>
      <c r="G113" s="248"/>
      <c r="I113" s="264"/>
      <c r="J113" s="264"/>
      <c r="K113" s="264"/>
      <c r="L113" s="264"/>
      <c r="M113" s="264"/>
      <c r="N113" s="266">
        <v>67</v>
      </c>
    </row>
    <row r="114" spans="1:14">
      <c r="A114" s="249">
        <v>105</v>
      </c>
      <c r="B114" s="267" t="s">
        <v>259</v>
      </c>
      <c r="C114" s="268" t="s">
        <v>260</v>
      </c>
      <c r="D114" s="254">
        <v>18</v>
      </c>
      <c r="E114" s="247">
        <f t="shared" si="2"/>
        <v>18</v>
      </c>
      <c r="F114" s="247">
        <f t="shared" si="3"/>
        <v>18</v>
      </c>
      <c r="G114" s="248"/>
      <c r="I114" s="264"/>
      <c r="J114" s="264"/>
      <c r="K114" s="264"/>
      <c r="L114" s="264"/>
      <c r="M114" s="264"/>
      <c r="N114" s="266">
        <v>67</v>
      </c>
    </row>
    <row r="115" spans="1:14">
      <c r="A115" s="249">
        <v>106</v>
      </c>
      <c r="B115" s="267" t="s">
        <v>261</v>
      </c>
      <c r="C115" s="268" t="s">
        <v>262</v>
      </c>
      <c r="D115" s="254">
        <v>13</v>
      </c>
      <c r="E115" s="247">
        <f t="shared" si="2"/>
        <v>13</v>
      </c>
      <c r="F115" s="247">
        <f t="shared" si="3"/>
        <v>13</v>
      </c>
      <c r="G115" s="248"/>
      <c r="I115" s="264"/>
      <c r="J115" s="264"/>
      <c r="K115" s="264"/>
      <c r="L115" s="264"/>
      <c r="M115" s="264"/>
      <c r="N115" s="266">
        <v>66</v>
      </c>
    </row>
    <row r="116" spans="1:14">
      <c r="A116" s="249">
        <v>107</v>
      </c>
      <c r="B116" s="267" t="s">
        <v>263</v>
      </c>
      <c r="C116" s="268" t="s">
        <v>264</v>
      </c>
      <c r="D116" s="254">
        <v>14</v>
      </c>
      <c r="E116" s="247">
        <f t="shared" si="2"/>
        <v>14</v>
      </c>
      <c r="F116" s="247">
        <f t="shared" si="3"/>
        <v>14</v>
      </c>
      <c r="G116" s="248"/>
      <c r="I116" s="264"/>
      <c r="J116" s="264"/>
      <c r="K116" s="264"/>
      <c r="L116" s="264"/>
      <c r="M116" s="264"/>
      <c r="N116" s="266">
        <v>68</v>
      </c>
    </row>
    <row r="117" spans="1:14">
      <c r="A117" s="249">
        <v>108</v>
      </c>
      <c r="B117" s="267" t="s">
        <v>265</v>
      </c>
      <c r="C117" s="268" t="s">
        <v>266</v>
      </c>
      <c r="D117" s="254">
        <v>20</v>
      </c>
      <c r="E117" s="247">
        <f t="shared" si="2"/>
        <v>20</v>
      </c>
      <c r="F117" s="247">
        <f t="shared" si="3"/>
        <v>20</v>
      </c>
      <c r="G117" s="248"/>
      <c r="I117" s="264"/>
      <c r="J117" s="264"/>
      <c r="K117" s="264"/>
      <c r="L117" s="264"/>
      <c r="M117" s="264"/>
      <c r="N117" s="266">
        <v>70</v>
      </c>
    </row>
    <row r="118" spans="1:14">
      <c r="A118" s="249">
        <v>109</v>
      </c>
      <c r="B118" s="267" t="s">
        <v>267</v>
      </c>
      <c r="C118" s="268" t="s">
        <v>268</v>
      </c>
      <c r="D118" s="254">
        <v>13</v>
      </c>
      <c r="E118" s="247">
        <f t="shared" si="2"/>
        <v>13</v>
      </c>
      <c r="F118" s="247">
        <f t="shared" si="3"/>
        <v>13</v>
      </c>
      <c r="G118" s="248"/>
      <c r="I118" s="264"/>
      <c r="J118" s="264"/>
      <c r="K118" s="264"/>
      <c r="L118" s="264"/>
      <c r="M118" s="264"/>
      <c r="N118" s="266">
        <v>67</v>
      </c>
    </row>
    <row r="119" spans="1:14">
      <c r="A119" s="249">
        <v>110</v>
      </c>
      <c r="B119" s="267" t="s">
        <v>269</v>
      </c>
      <c r="C119" s="268" t="s">
        <v>270</v>
      </c>
      <c r="D119" s="254">
        <v>16</v>
      </c>
      <c r="E119" s="247">
        <f t="shared" si="2"/>
        <v>16</v>
      </c>
      <c r="F119" s="247">
        <f t="shared" si="3"/>
        <v>16</v>
      </c>
      <c r="G119" s="248"/>
      <c r="I119" s="264"/>
      <c r="J119" s="264"/>
      <c r="K119" s="264"/>
      <c r="L119" s="264"/>
      <c r="M119" s="264"/>
      <c r="N119" s="266">
        <v>65</v>
      </c>
    </row>
    <row r="120" spans="1:14">
      <c r="A120" s="249">
        <v>111</v>
      </c>
      <c r="B120" s="267" t="s">
        <v>271</v>
      </c>
      <c r="C120" s="268" t="s">
        <v>272</v>
      </c>
      <c r="D120" s="250">
        <v>19</v>
      </c>
      <c r="E120" s="247">
        <f t="shared" si="2"/>
        <v>19</v>
      </c>
      <c r="F120" s="247">
        <f t="shared" si="3"/>
        <v>19</v>
      </c>
      <c r="G120" s="248"/>
      <c r="I120" s="264"/>
      <c r="J120" s="264"/>
      <c r="K120" s="264"/>
      <c r="L120" s="264"/>
      <c r="M120" s="264"/>
      <c r="N120" s="248">
        <v>57</v>
      </c>
    </row>
    <row r="121" spans="1:14">
      <c r="A121" s="249">
        <v>112</v>
      </c>
      <c r="B121" s="267" t="s">
        <v>273</v>
      </c>
      <c r="C121" s="268" t="s">
        <v>274</v>
      </c>
      <c r="D121" s="250">
        <v>18</v>
      </c>
      <c r="E121" s="247">
        <f t="shared" si="2"/>
        <v>18</v>
      </c>
      <c r="F121" s="247">
        <f t="shared" si="3"/>
        <v>18</v>
      </c>
      <c r="G121" s="248"/>
      <c r="I121" s="264"/>
      <c r="J121" s="264"/>
      <c r="K121" s="264"/>
      <c r="L121" s="264"/>
      <c r="M121" s="264"/>
      <c r="N121" s="248">
        <v>48</v>
      </c>
    </row>
    <row r="122" spans="1:14">
      <c r="A122" s="249">
        <v>113</v>
      </c>
      <c r="B122" s="271"/>
      <c r="C122" s="272"/>
      <c r="D122" s="273"/>
      <c r="E122" s="181"/>
      <c r="F122" s="181"/>
      <c r="G122" s="210"/>
      <c r="I122" s="264"/>
      <c r="J122" s="264"/>
      <c r="K122" s="264"/>
      <c r="L122" s="264"/>
      <c r="M122" s="264"/>
      <c r="N122" s="277"/>
    </row>
    <row r="123" spans="1:14">
      <c r="A123" s="249">
        <v>114</v>
      </c>
      <c r="B123" s="274"/>
      <c r="C123" s="272"/>
      <c r="D123" s="273"/>
      <c r="E123" s="181"/>
      <c r="F123" s="181"/>
      <c r="G123" s="210"/>
      <c r="I123" s="264"/>
      <c r="J123" s="264"/>
      <c r="K123" s="264"/>
      <c r="L123" s="264"/>
      <c r="M123" s="264"/>
      <c r="N123" s="277"/>
    </row>
    <row r="124" spans="1:14">
      <c r="A124" s="249">
        <v>115</v>
      </c>
      <c r="B124" s="274"/>
      <c r="C124" s="272"/>
      <c r="D124" s="273"/>
      <c r="E124" s="181"/>
      <c r="F124" s="181"/>
      <c r="G124" s="210"/>
      <c r="I124" s="264"/>
      <c r="J124" s="264"/>
      <c r="K124" s="264"/>
      <c r="L124" s="264"/>
      <c r="M124" s="264"/>
      <c r="N124" s="277"/>
    </row>
    <row r="125" spans="1:14">
      <c r="A125" s="249">
        <v>116</v>
      </c>
      <c r="B125" s="274"/>
      <c r="C125" s="272"/>
      <c r="D125" s="273"/>
      <c r="E125" s="181"/>
      <c r="F125" s="181"/>
      <c r="G125" s="210"/>
      <c r="I125" s="264"/>
      <c r="J125" s="264"/>
      <c r="K125" s="264"/>
      <c r="L125" s="264"/>
      <c r="M125" s="264"/>
      <c r="N125" s="277"/>
    </row>
    <row r="126" spans="1:14">
      <c r="A126" s="249">
        <v>117</v>
      </c>
      <c r="B126" s="274"/>
      <c r="C126" s="272"/>
      <c r="D126" s="273"/>
      <c r="E126" s="181"/>
      <c r="F126" s="181"/>
      <c r="G126" s="210"/>
      <c r="I126" s="264"/>
      <c r="J126" s="264"/>
      <c r="K126" s="264"/>
      <c r="L126" s="264"/>
      <c r="M126" s="264"/>
      <c r="N126" s="277"/>
    </row>
    <row r="127" spans="1:14">
      <c r="A127" s="249">
        <v>118</v>
      </c>
      <c r="B127" s="274"/>
      <c r="C127" s="272"/>
      <c r="D127" s="273"/>
      <c r="E127" s="181"/>
      <c r="F127" s="181"/>
      <c r="G127" s="210"/>
      <c r="I127" s="264"/>
      <c r="J127" s="264"/>
      <c r="K127" s="264"/>
      <c r="L127" s="264"/>
      <c r="M127" s="264"/>
      <c r="N127" s="277"/>
    </row>
    <row r="128" spans="1:14">
      <c r="A128" s="249">
        <v>119</v>
      </c>
      <c r="B128" s="274"/>
      <c r="C128" s="272"/>
      <c r="D128" s="275"/>
      <c r="E128" s="181"/>
      <c r="F128" s="181"/>
      <c r="G128" s="276"/>
      <c r="I128" s="264"/>
      <c r="J128" s="264"/>
      <c r="K128" s="264"/>
      <c r="L128" s="264"/>
      <c r="M128" s="264"/>
      <c r="N128" s="277"/>
    </row>
    <row r="129" spans="1:14">
      <c r="A129" s="249">
        <v>120</v>
      </c>
      <c r="B129" s="274"/>
      <c r="C129" s="272"/>
      <c r="D129" s="273"/>
      <c r="E129" s="181"/>
      <c r="F129" s="181"/>
      <c r="G129" s="210"/>
      <c r="I129" s="264"/>
      <c r="J129" s="264"/>
      <c r="K129" s="264"/>
      <c r="L129" s="264"/>
      <c r="M129" s="264"/>
      <c r="N129" s="277"/>
    </row>
    <row r="130" spans="1:14">
      <c r="A130" s="249">
        <v>121</v>
      </c>
      <c r="B130" s="278"/>
      <c r="C130" s="272"/>
      <c r="D130" s="273"/>
      <c r="E130" s="181"/>
      <c r="F130" s="181"/>
      <c r="G130" s="210"/>
      <c r="I130" s="264"/>
      <c r="J130" s="264"/>
      <c r="K130" s="264"/>
      <c r="L130" s="264"/>
      <c r="M130" s="264"/>
      <c r="N130" s="277"/>
    </row>
    <row r="131" spans="1:14">
      <c r="A131" s="249">
        <v>122</v>
      </c>
      <c r="B131" s="278"/>
      <c r="C131" s="272"/>
      <c r="D131" s="273"/>
      <c r="E131" s="181"/>
      <c r="F131" s="181"/>
      <c r="G131" s="210"/>
      <c r="I131" s="264"/>
      <c r="J131" s="264"/>
      <c r="K131" s="264"/>
      <c r="L131" s="264"/>
      <c r="M131" s="264"/>
      <c r="N131" s="277"/>
    </row>
    <row r="132" spans="1:14">
      <c r="A132" s="249">
        <v>123</v>
      </c>
      <c r="B132" s="271"/>
      <c r="C132" s="272"/>
      <c r="D132" s="273"/>
      <c r="E132" s="181"/>
      <c r="F132" s="181"/>
      <c r="G132" s="210"/>
      <c r="I132" s="264"/>
      <c r="J132" s="264"/>
      <c r="K132" s="264"/>
      <c r="L132" s="264"/>
      <c r="M132" s="264"/>
      <c r="N132" s="277"/>
    </row>
    <row r="133" spans="1:14">
      <c r="A133" s="249">
        <v>124</v>
      </c>
      <c r="B133" s="278"/>
      <c r="C133" s="272"/>
      <c r="D133" s="273"/>
      <c r="E133" s="181"/>
      <c r="F133" s="181"/>
      <c r="G133" s="210"/>
      <c r="I133" s="264"/>
      <c r="J133" s="264"/>
      <c r="K133" s="264"/>
      <c r="L133" s="264"/>
      <c r="M133" s="264"/>
      <c r="N133" s="277"/>
    </row>
    <row r="134" spans="1:14">
      <c r="A134" s="249">
        <v>125</v>
      </c>
      <c r="B134" s="278"/>
      <c r="C134" s="272"/>
      <c r="D134" s="273"/>
      <c r="E134" s="181"/>
      <c r="F134" s="181"/>
      <c r="G134" s="210"/>
      <c r="I134" s="264"/>
      <c r="J134" s="264"/>
      <c r="K134" s="264"/>
      <c r="L134" s="264"/>
      <c r="M134" s="264"/>
      <c r="N134" s="277"/>
    </row>
    <row r="135" spans="1:14">
      <c r="A135" s="249">
        <v>126</v>
      </c>
      <c r="B135" s="278"/>
      <c r="C135" s="272"/>
      <c r="D135" s="273"/>
      <c r="E135" s="181"/>
      <c r="F135" s="181"/>
      <c r="G135" s="210"/>
      <c r="I135" s="264"/>
      <c r="J135" s="264"/>
      <c r="K135" s="264"/>
      <c r="L135" s="264"/>
      <c r="M135" s="264"/>
      <c r="N135" s="277"/>
    </row>
    <row r="136" spans="1:14">
      <c r="A136" s="249">
        <v>127</v>
      </c>
      <c r="B136" s="278"/>
      <c r="C136" s="272"/>
      <c r="D136" s="273"/>
      <c r="E136" s="181"/>
      <c r="F136" s="181"/>
      <c r="G136" s="210"/>
      <c r="I136" s="264"/>
      <c r="J136" s="264"/>
      <c r="K136" s="264"/>
      <c r="L136" s="264"/>
      <c r="M136" s="264"/>
      <c r="N136" s="277"/>
    </row>
    <row r="137" spans="1:14">
      <c r="A137" s="249">
        <v>128</v>
      </c>
      <c r="B137" s="278"/>
      <c r="C137" s="272"/>
      <c r="D137" s="273"/>
      <c r="E137" s="181"/>
      <c r="F137" s="181"/>
      <c r="G137" s="210"/>
      <c r="I137" s="264"/>
      <c r="J137" s="264"/>
      <c r="K137" s="264"/>
      <c r="L137" s="264"/>
      <c r="M137" s="264"/>
      <c r="N137" s="277"/>
    </row>
    <row r="138" spans="1:14">
      <c r="A138" s="249">
        <v>129</v>
      </c>
      <c r="B138" s="278"/>
      <c r="C138" s="272"/>
      <c r="D138" s="273"/>
      <c r="E138" s="181"/>
      <c r="F138" s="181"/>
      <c r="G138" s="210"/>
      <c r="I138" s="264"/>
      <c r="J138" s="264"/>
      <c r="K138" s="264"/>
      <c r="L138" s="264"/>
      <c r="M138" s="264"/>
      <c r="N138" s="277"/>
    </row>
    <row r="139" spans="1:14">
      <c r="A139" s="249">
        <v>130</v>
      </c>
      <c r="B139" s="278"/>
      <c r="C139" s="272"/>
      <c r="D139" s="273"/>
      <c r="E139" s="181"/>
      <c r="F139" s="181"/>
      <c r="G139" s="210"/>
      <c r="I139" s="264"/>
      <c r="J139" s="264"/>
      <c r="K139" s="264"/>
      <c r="L139" s="264"/>
      <c r="M139" s="264"/>
      <c r="N139" s="277"/>
    </row>
    <row r="140" spans="1:14">
      <c r="A140" s="249">
        <v>131</v>
      </c>
      <c r="B140" s="278"/>
      <c r="C140" s="272"/>
      <c r="D140" s="273"/>
      <c r="E140" s="181"/>
      <c r="F140" s="181"/>
      <c r="G140" s="210"/>
      <c r="I140" s="264"/>
      <c r="J140" s="264"/>
      <c r="K140" s="264"/>
      <c r="L140" s="264"/>
      <c r="M140" s="264"/>
      <c r="N140" s="277"/>
    </row>
    <row r="141" spans="1:14">
      <c r="A141" s="249">
        <v>132</v>
      </c>
      <c r="B141" s="278"/>
      <c r="C141" s="272"/>
      <c r="D141" s="273"/>
      <c r="E141" s="181"/>
      <c r="F141" s="181"/>
      <c r="G141" s="210"/>
      <c r="I141" s="264"/>
      <c r="J141" s="264"/>
      <c r="K141" s="264"/>
      <c r="L141" s="264"/>
      <c r="M141" s="264"/>
      <c r="N141" s="277"/>
    </row>
    <row r="142" spans="1:14">
      <c r="A142" s="249">
        <v>133</v>
      </c>
      <c r="B142" s="278"/>
      <c r="C142" s="272"/>
      <c r="D142" s="273"/>
      <c r="E142" s="181"/>
      <c r="F142" s="181"/>
      <c r="G142" s="210"/>
      <c r="I142" s="264"/>
      <c r="J142" s="264"/>
      <c r="K142" s="264"/>
      <c r="L142" s="264"/>
      <c r="M142" s="264"/>
      <c r="N142" s="277"/>
    </row>
    <row r="143" spans="1:14">
      <c r="A143" s="249">
        <v>134</v>
      </c>
      <c r="B143" s="278"/>
      <c r="C143" s="272"/>
      <c r="D143" s="273"/>
      <c r="E143" s="181"/>
      <c r="F143" s="181"/>
      <c r="G143" s="210"/>
      <c r="I143" s="264"/>
      <c r="J143" s="264"/>
      <c r="K143" s="264"/>
      <c r="L143" s="264"/>
      <c r="M143" s="264"/>
      <c r="N143" s="277"/>
    </row>
    <row r="144" spans="1:14">
      <c r="A144" s="249">
        <v>135</v>
      </c>
      <c r="B144" s="278"/>
      <c r="C144" s="272"/>
      <c r="D144" s="273"/>
      <c r="E144" s="181"/>
      <c r="F144" s="181"/>
      <c r="G144" s="210"/>
      <c r="I144" s="264"/>
      <c r="J144" s="264"/>
      <c r="K144" s="264"/>
      <c r="L144" s="264"/>
      <c r="M144" s="264"/>
      <c r="N144" s="277"/>
    </row>
    <row r="145" spans="1:14">
      <c r="A145" s="249">
        <v>136</v>
      </c>
      <c r="B145" s="278"/>
      <c r="C145" s="272"/>
      <c r="D145" s="273"/>
      <c r="E145" s="181"/>
      <c r="F145" s="181"/>
      <c r="G145" s="210"/>
      <c r="I145" s="264"/>
      <c r="J145" s="264"/>
      <c r="K145" s="264"/>
      <c r="L145" s="264"/>
      <c r="M145" s="264"/>
      <c r="N145" s="277"/>
    </row>
    <row r="146" spans="1:14">
      <c r="A146" s="249">
        <v>137</v>
      </c>
      <c r="B146" s="278"/>
      <c r="C146" s="272"/>
      <c r="D146" s="266"/>
      <c r="E146" s="181"/>
      <c r="F146" s="181"/>
      <c r="G146" s="210"/>
      <c r="I146" s="264"/>
      <c r="J146" s="264"/>
      <c r="K146" s="264"/>
      <c r="L146" s="264"/>
      <c r="M146" s="264"/>
      <c r="N146" s="277"/>
    </row>
    <row r="147" spans="1:14">
      <c r="A147" s="249">
        <v>138</v>
      </c>
      <c r="B147" s="278"/>
      <c r="C147" s="272"/>
      <c r="D147" s="266"/>
      <c r="E147" s="181"/>
      <c r="F147" s="181"/>
      <c r="G147" s="210"/>
      <c r="I147" s="264"/>
      <c r="J147" s="264"/>
      <c r="K147" s="264"/>
      <c r="L147" s="264"/>
      <c r="M147" s="264"/>
      <c r="N147" s="277"/>
    </row>
    <row r="148" spans="1:14">
      <c r="A148" s="249">
        <v>139</v>
      </c>
      <c r="B148" s="179"/>
      <c r="C148" s="279"/>
      <c r="D148" s="266"/>
      <c r="E148" s="181"/>
      <c r="F148" s="181"/>
      <c r="G148" s="210"/>
      <c r="I148" s="264"/>
      <c r="J148" s="264"/>
      <c r="K148" s="264"/>
      <c r="L148" s="264"/>
      <c r="M148" s="264"/>
      <c r="N148" s="277"/>
    </row>
    <row r="149" spans="1:14">
      <c r="A149" s="249">
        <v>140</v>
      </c>
      <c r="B149" s="179"/>
      <c r="C149" s="279"/>
      <c r="D149" s="266"/>
      <c r="E149" s="181"/>
      <c r="F149" s="181"/>
      <c r="G149" s="210"/>
      <c r="I149" s="264"/>
      <c r="J149" s="264"/>
      <c r="K149" s="264"/>
      <c r="L149" s="264"/>
      <c r="M149" s="264"/>
      <c r="N149" s="277"/>
    </row>
    <row r="150" spans="1:14">
      <c r="A150" s="249">
        <v>141</v>
      </c>
      <c r="B150" s="179"/>
      <c r="C150" s="279"/>
      <c r="D150" s="266"/>
      <c r="E150" s="181"/>
      <c r="F150" s="181"/>
      <c r="G150" s="210"/>
      <c r="I150" s="264"/>
      <c r="J150" s="264"/>
      <c r="K150" s="264"/>
      <c r="L150" s="264"/>
      <c r="M150" s="264"/>
      <c r="N150" s="277"/>
    </row>
    <row r="151" spans="1:14">
      <c r="A151" s="249">
        <v>142</v>
      </c>
      <c r="B151" s="179"/>
      <c r="C151" s="279"/>
      <c r="D151" s="266"/>
      <c r="E151" s="181"/>
      <c r="F151" s="181"/>
      <c r="G151" s="210"/>
      <c r="I151" s="264"/>
      <c r="J151" s="264"/>
      <c r="K151" s="264"/>
      <c r="L151" s="264"/>
      <c r="M151" s="264"/>
      <c r="N151" s="277"/>
    </row>
    <row r="152" spans="1:14">
      <c r="A152" s="249">
        <v>143</v>
      </c>
      <c r="B152" s="179"/>
      <c r="C152" s="279"/>
      <c r="D152" s="266"/>
      <c r="E152" s="181"/>
      <c r="F152" s="181"/>
      <c r="G152" s="210"/>
      <c r="I152" s="264"/>
      <c r="J152" s="264"/>
      <c r="K152" s="264"/>
      <c r="L152" s="264"/>
      <c r="M152" s="264"/>
      <c r="N152" s="277"/>
    </row>
    <row r="153" spans="1:14">
      <c r="A153" s="249">
        <v>144</v>
      </c>
      <c r="B153" s="179"/>
      <c r="C153" s="279"/>
      <c r="D153" s="266"/>
      <c r="E153" s="181"/>
      <c r="F153" s="181"/>
      <c r="G153" s="210"/>
      <c r="I153" s="264"/>
      <c r="J153" s="264"/>
      <c r="K153" s="264"/>
      <c r="L153" s="264"/>
      <c r="M153" s="264"/>
      <c r="N153" s="277"/>
    </row>
    <row r="154" spans="1:14">
      <c r="A154" s="280"/>
      <c r="B154" s="281"/>
      <c r="C154" s="282"/>
      <c r="D154" s="191"/>
      <c r="E154" s="186"/>
      <c r="F154" s="186"/>
      <c r="G154" s="190"/>
      <c r="I154" s="190"/>
      <c r="J154" s="186"/>
      <c r="K154" s="190"/>
      <c r="L154" s="186"/>
      <c r="M154" s="190"/>
      <c r="N154" s="186"/>
    </row>
    <row r="155" spans="1:14">
      <c r="A155" s="280"/>
      <c r="B155" s="281"/>
      <c r="C155" s="282"/>
      <c r="D155" s="191"/>
      <c r="E155" s="186"/>
      <c r="F155" s="186"/>
      <c r="G155" s="190"/>
      <c r="I155" s="190"/>
      <c r="J155" s="186"/>
      <c r="K155" s="190"/>
      <c r="L155" s="186"/>
      <c r="M155" s="190"/>
      <c r="N155" s="186"/>
    </row>
    <row r="156" spans="1:14">
      <c r="A156" s="280"/>
      <c r="B156" s="281"/>
      <c r="C156" s="282"/>
      <c r="D156" s="191"/>
      <c r="E156" s="186"/>
      <c r="F156" s="186"/>
      <c r="G156" s="190"/>
      <c r="I156" s="190"/>
      <c r="J156" s="186"/>
      <c r="K156" s="190"/>
      <c r="L156" s="186"/>
      <c r="M156" s="190"/>
      <c r="N156" s="186"/>
    </row>
    <row r="157" spans="1:14">
      <c r="A157" s="280"/>
      <c r="B157" s="281"/>
      <c r="C157" s="282"/>
      <c r="D157" s="191"/>
      <c r="E157" s="186"/>
      <c r="F157" s="186"/>
      <c r="G157" s="190"/>
      <c r="I157" s="190"/>
      <c r="J157" s="186"/>
      <c r="K157" s="190"/>
      <c r="L157" s="186"/>
      <c r="M157" s="190"/>
      <c r="N157" s="186"/>
    </row>
    <row r="158" spans="1:14">
      <c r="A158" s="280"/>
      <c r="B158" s="281"/>
      <c r="C158" s="282"/>
      <c r="D158" s="191"/>
      <c r="E158" s="186"/>
      <c r="F158" s="186"/>
      <c r="G158" s="190"/>
      <c r="H158" s="283"/>
      <c r="I158" s="190"/>
      <c r="J158" s="186"/>
      <c r="K158" s="190"/>
      <c r="L158" s="186"/>
      <c r="M158" s="190"/>
      <c r="N158" s="186"/>
    </row>
    <row r="159" spans="1:14">
      <c r="A159" s="280"/>
      <c r="B159" s="281"/>
      <c r="C159" s="282"/>
      <c r="D159" s="191"/>
      <c r="E159" s="186"/>
      <c r="F159" s="186"/>
      <c r="G159" s="190"/>
      <c r="H159" s="190"/>
      <c r="I159" s="190"/>
      <c r="J159" s="186"/>
      <c r="K159" s="190"/>
      <c r="L159" s="186"/>
      <c r="M159" s="190"/>
      <c r="N159" s="186"/>
    </row>
    <row r="160" spans="1:14">
      <c r="A160" s="280"/>
      <c r="B160" s="281"/>
      <c r="C160" s="282"/>
      <c r="D160" s="191"/>
      <c r="E160" s="186"/>
      <c r="F160" s="186"/>
      <c r="G160" s="190"/>
      <c r="H160" s="190"/>
      <c r="I160" s="190"/>
      <c r="J160" s="186"/>
      <c r="K160" s="190"/>
      <c r="L160" s="186"/>
      <c r="M160" s="190"/>
      <c r="N160" s="186"/>
    </row>
    <row r="161" spans="1:14">
      <c r="A161" s="280"/>
      <c r="B161" s="281"/>
      <c r="C161" s="282"/>
      <c r="D161" s="191"/>
      <c r="E161" s="186"/>
      <c r="F161" s="186"/>
      <c r="G161" s="190"/>
      <c r="H161" s="190"/>
      <c r="I161" s="190"/>
      <c r="J161" s="186"/>
      <c r="K161" s="190"/>
      <c r="L161" s="186"/>
      <c r="M161" s="190"/>
      <c r="N161" s="186"/>
    </row>
    <row r="162" spans="1:14">
      <c r="A162" s="280"/>
      <c r="B162" s="281"/>
      <c r="C162" s="282"/>
      <c r="D162" s="191"/>
      <c r="E162" s="186"/>
      <c r="F162" s="186"/>
      <c r="G162" s="190"/>
      <c r="H162" s="190"/>
      <c r="I162" s="190"/>
      <c r="J162" s="186"/>
      <c r="K162" s="190"/>
      <c r="L162" s="186"/>
      <c r="M162" s="190"/>
      <c r="N162" s="186"/>
    </row>
    <row r="163" spans="1:14">
      <c r="A163" s="280"/>
      <c r="B163" s="281"/>
      <c r="C163" s="282"/>
      <c r="D163" s="191"/>
      <c r="E163" s="186"/>
      <c r="F163" s="186"/>
      <c r="G163" s="190"/>
      <c r="H163" s="190"/>
      <c r="I163" s="190"/>
      <c r="J163" s="186"/>
      <c r="K163" s="190"/>
      <c r="L163" s="186"/>
      <c r="M163" s="190"/>
      <c r="N163" s="186"/>
    </row>
    <row r="164" spans="1:14">
      <c r="A164" s="280"/>
      <c r="B164" s="281"/>
      <c r="C164" s="282"/>
      <c r="D164" s="191"/>
      <c r="E164" s="186"/>
      <c r="F164" s="186"/>
      <c r="G164" s="190"/>
      <c r="H164" s="190"/>
      <c r="I164" s="190"/>
      <c r="J164" s="186"/>
      <c r="K164" s="190"/>
      <c r="L164" s="186"/>
      <c r="M164" s="190"/>
      <c r="N164" s="186"/>
    </row>
    <row r="165" spans="1:14">
      <c r="D165" s="192"/>
      <c r="G165" s="190"/>
      <c r="H165" s="190"/>
      <c r="I165" s="190"/>
    </row>
    <row r="166" spans="1:14" ht="18">
      <c r="C166" s="284"/>
      <c r="D166" s="285" t="s">
        <v>45</v>
      </c>
      <c r="E166" s="286" t="s">
        <v>46</v>
      </c>
      <c r="F166" s="287" t="s">
        <v>47</v>
      </c>
      <c r="G166" s="287" t="s">
        <v>48</v>
      </c>
      <c r="H166" s="287" t="s">
        <v>49</v>
      </c>
      <c r="I166" s="304" t="s">
        <v>45</v>
      </c>
      <c r="J166" s="305" t="s">
        <v>46</v>
      </c>
      <c r="K166" s="306" t="s">
        <v>47</v>
      </c>
      <c r="L166" s="306" t="s">
        <v>48</v>
      </c>
      <c r="M166" s="306" t="s">
        <v>49</v>
      </c>
      <c r="N166" s="307" t="s">
        <v>50</v>
      </c>
    </row>
    <row r="167" spans="1:14" ht="26.45" customHeight="1">
      <c r="C167" s="288"/>
      <c r="D167" s="285">
        <f>COUNTIF(D8:H8,"CO1")</f>
        <v>1</v>
      </c>
      <c r="E167" s="285">
        <v>1</v>
      </c>
      <c r="F167" s="289">
        <f>COUNTIF(D8:H8,"CO4")</f>
        <v>1</v>
      </c>
      <c r="G167" s="290">
        <v>1</v>
      </c>
      <c r="H167" s="291">
        <v>1</v>
      </c>
      <c r="I167" s="308">
        <f>COUNTIF(I166:M166,"CO1")</f>
        <v>1</v>
      </c>
      <c r="J167" s="309">
        <f>COUNTIF(I166:M166,"CO2")</f>
        <v>1</v>
      </c>
      <c r="K167" s="309">
        <f>COUNTIF(I166:M166,"CO3")</f>
        <v>1</v>
      </c>
      <c r="L167" s="309">
        <f>COUNTIF(I166:M166,"CO4")</f>
        <v>1</v>
      </c>
      <c r="M167" s="309">
        <f>COUNTIF(I166:M166,"CO5")</f>
        <v>1</v>
      </c>
      <c r="N167" s="309">
        <f>N9</f>
        <v>80</v>
      </c>
    </row>
    <row r="168" spans="1:14" s="231" customFormat="1" ht="24.6" customHeight="1">
      <c r="A168" s="292"/>
      <c r="B168" s="293" t="s">
        <v>275</v>
      </c>
      <c r="C168" s="294"/>
      <c r="D168" s="295">
        <f>SUMIF($D$8:$H$8,D166,$D$9:$H$9)</f>
        <v>20</v>
      </c>
      <c r="E168" s="295">
        <v>20</v>
      </c>
      <c r="F168" s="295">
        <v>20</v>
      </c>
      <c r="G168" s="296">
        <v>0</v>
      </c>
      <c r="H168" s="297">
        <v>0</v>
      </c>
      <c r="I168" s="310">
        <v>0</v>
      </c>
      <c r="J168" s="311">
        <v>0</v>
      </c>
      <c r="K168" s="311">
        <v>0</v>
      </c>
      <c r="L168" s="311">
        <v>0</v>
      </c>
      <c r="M168" s="311">
        <v>0</v>
      </c>
      <c r="N168" s="312">
        <f>N167</f>
        <v>80</v>
      </c>
    </row>
    <row r="169" spans="1:14">
      <c r="D169" s="192"/>
      <c r="G169" s="190"/>
      <c r="H169" s="190"/>
      <c r="I169" s="190"/>
    </row>
    <row r="170" spans="1:14" ht="16.149999999999999" customHeight="1">
      <c r="D170" s="192"/>
      <c r="G170" s="190"/>
      <c r="H170" s="190"/>
      <c r="I170" s="190"/>
    </row>
    <row r="171" spans="1:14" ht="25.15" customHeight="1">
      <c r="B171" s="298" t="s">
        <v>276</v>
      </c>
      <c r="C171" s="299"/>
      <c r="D171" s="300">
        <v>112</v>
      </c>
      <c r="G171" s="190"/>
      <c r="H171" s="190"/>
      <c r="I171" s="190"/>
    </row>
    <row r="172" spans="1:14" ht="31.5">
      <c r="B172" s="298" t="s">
        <v>277</v>
      </c>
      <c r="C172" s="299"/>
      <c r="D172" s="301">
        <v>70</v>
      </c>
      <c r="E172" s="302"/>
      <c r="G172" s="190"/>
      <c r="H172" s="190"/>
      <c r="I172" s="190"/>
    </row>
    <row r="173" spans="1:14" ht="25.15" customHeight="1">
      <c r="B173" s="298" t="s">
        <v>278</v>
      </c>
      <c r="C173" s="299"/>
      <c r="D173" s="301">
        <v>0</v>
      </c>
      <c r="E173" s="302"/>
      <c r="G173" s="190"/>
      <c r="H173" s="190"/>
      <c r="I173" s="190"/>
    </row>
    <row r="174" spans="1:14" ht="31.5">
      <c r="B174" s="298" t="s">
        <v>279</v>
      </c>
      <c r="C174" s="299"/>
      <c r="D174" s="301">
        <v>40</v>
      </c>
      <c r="E174" s="302"/>
      <c r="G174" s="190"/>
      <c r="H174" s="190"/>
      <c r="I174" s="190"/>
    </row>
    <row r="175" spans="1:14" ht="25.15" customHeight="1">
      <c r="B175" s="298" t="s">
        <v>280</v>
      </c>
      <c r="C175" s="299"/>
      <c r="D175" s="303">
        <v>80</v>
      </c>
      <c r="E175" s="302"/>
      <c r="G175" s="190"/>
      <c r="H175" s="190"/>
      <c r="I175" s="190"/>
    </row>
    <row r="176" spans="1:14" ht="24.6" customHeight="1">
      <c r="B176" s="298" t="s">
        <v>281</v>
      </c>
      <c r="C176" s="299"/>
      <c r="D176" s="303">
        <v>80</v>
      </c>
      <c r="G176" s="190"/>
      <c r="H176" s="190"/>
      <c r="I176" s="190"/>
    </row>
    <row r="177" spans="4:9">
      <c r="D177" s="192"/>
      <c r="G177" s="190"/>
      <c r="H177" s="190"/>
      <c r="I177" s="190"/>
    </row>
    <row r="178" spans="4:9">
      <c r="D178" s="192"/>
      <c r="G178" s="190"/>
      <c r="H178" s="190"/>
      <c r="I178" s="190"/>
    </row>
    <row r="179" spans="4:9">
      <c r="D179" s="192"/>
      <c r="G179" s="190"/>
      <c r="H179" s="190"/>
      <c r="I179" s="190"/>
    </row>
    <row r="180" spans="4:9">
      <c r="D180" s="192"/>
      <c r="G180" s="190"/>
      <c r="H180" s="190"/>
      <c r="I180" s="190"/>
    </row>
    <row r="181" spans="4:9">
      <c r="D181" s="192"/>
      <c r="G181" s="190"/>
      <c r="H181" s="190"/>
      <c r="I181" s="190"/>
    </row>
    <row r="182" spans="4:9">
      <c r="D182" s="192"/>
      <c r="G182" s="190"/>
      <c r="H182" s="190"/>
      <c r="I182" s="190"/>
    </row>
    <row r="183" spans="4:9">
      <c r="D183" s="192"/>
      <c r="G183" s="190"/>
      <c r="H183" s="190"/>
      <c r="I183" s="190"/>
    </row>
    <row r="184" spans="4:9">
      <c r="D184" s="192"/>
      <c r="G184" s="190"/>
      <c r="H184" s="190"/>
      <c r="I184" s="190"/>
    </row>
    <row r="185" spans="4:9">
      <c r="D185" s="192"/>
      <c r="G185" s="190"/>
      <c r="H185" s="190"/>
      <c r="I185" s="190"/>
    </row>
    <row r="186" spans="4:9">
      <c r="D186" s="192"/>
      <c r="G186" s="190"/>
      <c r="H186" s="190"/>
      <c r="I186" s="190"/>
    </row>
    <row r="187" spans="4:9">
      <c r="D187" s="192"/>
      <c r="G187" s="190"/>
      <c r="H187" s="190"/>
      <c r="I187" s="190"/>
    </row>
    <row r="188" spans="4:9">
      <c r="D188" s="192"/>
      <c r="G188" s="190"/>
      <c r="H188" s="190"/>
      <c r="I188" s="190"/>
    </row>
    <row r="189" spans="4:9">
      <c r="D189" s="192"/>
      <c r="G189" s="190"/>
      <c r="H189" s="190"/>
      <c r="I189" s="190"/>
    </row>
    <row r="190" spans="4:9">
      <c r="D190" s="192"/>
      <c r="G190" s="190"/>
      <c r="H190" s="190"/>
      <c r="I190" s="190"/>
    </row>
    <row r="191" spans="4:9">
      <c r="D191" s="192"/>
      <c r="G191" s="190"/>
      <c r="H191" s="190"/>
      <c r="I191" s="190"/>
    </row>
    <row r="192" spans="4:9">
      <c r="D192" s="192"/>
      <c r="G192" s="190"/>
      <c r="H192" s="190"/>
      <c r="I192" s="190"/>
    </row>
    <row r="193" spans="4:9">
      <c r="D193" s="192"/>
      <c r="G193" s="190"/>
      <c r="H193" s="190"/>
      <c r="I193" s="190"/>
    </row>
    <row r="194" spans="4:9">
      <c r="D194" s="192"/>
      <c r="G194" s="190"/>
      <c r="H194" s="190"/>
      <c r="I194" s="190"/>
    </row>
    <row r="195" spans="4:9">
      <c r="D195" s="192"/>
      <c r="G195" s="190"/>
      <c r="H195" s="190"/>
      <c r="I195" s="190"/>
    </row>
    <row r="196" spans="4:9">
      <c r="D196" s="192"/>
      <c r="G196" s="190"/>
      <c r="H196" s="190"/>
      <c r="I196" s="190"/>
    </row>
    <row r="197" spans="4:9">
      <c r="D197" s="192"/>
      <c r="G197" s="190"/>
      <c r="H197" s="190"/>
      <c r="I197" s="190"/>
    </row>
    <row r="198" spans="4:9">
      <c r="D198" s="192"/>
      <c r="G198" s="190"/>
      <c r="H198" s="190"/>
      <c r="I198" s="190"/>
    </row>
    <row r="199" spans="4:9">
      <c r="D199" s="192"/>
      <c r="G199" s="190"/>
      <c r="H199" s="190"/>
      <c r="I199" s="190"/>
    </row>
    <row r="200" spans="4:9">
      <c r="D200" s="192"/>
      <c r="G200" s="190"/>
      <c r="H200" s="190"/>
      <c r="I200" s="190"/>
    </row>
    <row r="201" spans="4:9">
      <c r="D201" s="192"/>
      <c r="G201" s="190"/>
      <c r="H201" s="190"/>
      <c r="I201" s="190"/>
    </row>
    <row r="202" spans="4:9">
      <c r="D202" s="192"/>
      <c r="G202" s="190"/>
      <c r="H202" s="190"/>
      <c r="I202" s="190"/>
    </row>
    <row r="203" spans="4:9">
      <c r="D203" s="192"/>
      <c r="G203" s="190"/>
      <c r="H203" s="190"/>
      <c r="I203" s="190"/>
    </row>
    <row r="204" spans="4:9">
      <c r="D204" s="192"/>
      <c r="G204" s="190"/>
      <c r="H204" s="190"/>
      <c r="I204" s="190"/>
    </row>
    <row r="205" spans="4:9">
      <c r="D205" s="192"/>
      <c r="G205" s="190"/>
      <c r="H205" s="190"/>
      <c r="I205" s="190"/>
    </row>
    <row r="206" spans="4:9">
      <c r="D206" s="192"/>
      <c r="G206" s="190"/>
      <c r="H206" s="190"/>
      <c r="I206" s="190"/>
    </row>
    <row r="207" spans="4:9">
      <c r="D207" s="192"/>
      <c r="G207" s="190"/>
      <c r="H207" s="190"/>
      <c r="I207" s="190"/>
    </row>
    <row r="208" spans="4:9">
      <c r="D208" s="192"/>
      <c r="G208" s="190"/>
      <c r="H208" s="190"/>
      <c r="I208" s="190"/>
    </row>
    <row r="209" spans="4:9">
      <c r="D209" s="192"/>
      <c r="G209" s="190"/>
      <c r="H209" s="190"/>
      <c r="I209" s="190"/>
    </row>
    <row r="210" spans="4:9">
      <c r="D210" s="192"/>
      <c r="G210" s="190"/>
      <c r="H210" s="190"/>
      <c r="I210" s="190"/>
    </row>
    <row r="211" spans="4:9">
      <c r="D211" s="192"/>
      <c r="G211" s="190"/>
      <c r="H211" s="190"/>
      <c r="I211" s="190"/>
    </row>
    <row r="212" spans="4:9">
      <c r="D212" s="192"/>
      <c r="G212" s="190"/>
      <c r="H212" s="190"/>
      <c r="I212" s="190"/>
    </row>
    <row r="213" spans="4:9">
      <c r="D213" s="192"/>
      <c r="G213" s="190"/>
      <c r="H213" s="190"/>
      <c r="I213" s="190"/>
    </row>
    <row r="214" spans="4:9">
      <c r="D214" s="192"/>
      <c r="G214" s="190"/>
      <c r="H214" s="190"/>
      <c r="I214" s="190"/>
    </row>
    <row r="215" spans="4:9">
      <c r="D215" s="192"/>
      <c r="G215" s="190"/>
      <c r="H215" s="190"/>
      <c r="I215" s="190"/>
    </row>
    <row r="216" spans="4:9">
      <c r="D216" s="192"/>
      <c r="G216" s="190"/>
      <c r="H216" s="190"/>
      <c r="I216" s="190"/>
    </row>
    <row r="217" spans="4:9">
      <c r="D217" s="192"/>
      <c r="G217" s="190"/>
      <c r="H217" s="190"/>
      <c r="I217" s="190"/>
    </row>
    <row r="218" spans="4:9">
      <c r="D218" s="192"/>
      <c r="G218" s="190"/>
      <c r="H218" s="190"/>
      <c r="I218" s="190"/>
    </row>
    <row r="219" spans="4:9">
      <c r="D219" s="192"/>
      <c r="G219" s="190"/>
      <c r="H219" s="190"/>
      <c r="I219" s="190"/>
    </row>
    <row r="220" spans="4:9">
      <c r="D220" s="192"/>
      <c r="G220" s="190"/>
      <c r="H220" s="190"/>
      <c r="I220" s="190"/>
    </row>
    <row r="221" spans="4:9">
      <c r="D221" s="192"/>
      <c r="G221" s="190"/>
      <c r="H221" s="190"/>
      <c r="I221" s="190"/>
    </row>
    <row r="222" spans="4:9">
      <c r="D222" s="192"/>
      <c r="G222" s="190"/>
      <c r="H222" s="190"/>
      <c r="I222" s="190"/>
    </row>
    <row r="223" spans="4:9">
      <c r="D223" s="192"/>
      <c r="H223" s="313"/>
    </row>
    <row r="224" spans="4:9">
      <c r="D224" s="192"/>
    </row>
    <row r="225" spans="4:4">
      <c r="D225" s="192"/>
    </row>
    <row r="226" spans="4:4">
      <c r="D226" s="192"/>
    </row>
    <row r="227" spans="4:4">
      <c r="D227" s="192"/>
    </row>
    <row r="228" spans="4:4">
      <c r="D228" s="192"/>
    </row>
    <row r="229" spans="4:4">
      <c r="D229" s="192"/>
    </row>
    <row r="230" spans="4:4">
      <c r="D230" s="192"/>
    </row>
    <row r="231" spans="4:4">
      <c r="D231" s="192"/>
    </row>
    <row r="232" spans="4:4">
      <c r="D232" s="192"/>
    </row>
    <row r="233" spans="4:4">
      <c r="D233" s="192"/>
    </row>
    <row r="234" spans="4:4">
      <c r="D234" s="192"/>
    </row>
    <row r="235" spans="4:4">
      <c r="D235" s="192"/>
    </row>
    <row r="236" spans="4:4">
      <c r="D236" s="192"/>
    </row>
    <row r="237" spans="4:4">
      <c r="D237" s="192"/>
    </row>
    <row r="238" spans="4:4">
      <c r="D238" s="192"/>
    </row>
    <row r="239" spans="4:4">
      <c r="D239" s="192"/>
    </row>
    <row r="240" spans="4:4">
      <c r="D240" s="192"/>
    </row>
    <row r="241" spans="4:4">
      <c r="D241" s="192"/>
    </row>
    <row r="242" spans="4:4">
      <c r="D242" s="192"/>
    </row>
    <row r="243" spans="4:4">
      <c r="D243" s="192"/>
    </row>
    <row r="244" spans="4:4">
      <c r="D244" s="192"/>
    </row>
    <row r="245" spans="4:4">
      <c r="D245" s="192"/>
    </row>
    <row r="246" spans="4:4">
      <c r="D246" s="192"/>
    </row>
    <row r="247" spans="4:4">
      <c r="D247" s="192"/>
    </row>
    <row r="248" spans="4:4">
      <c r="D248" s="192"/>
    </row>
    <row r="249" spans="4:4">
      <c r="D249" s="192"/>
    </row>
    <row r="250" spans="4:4">
      <c r="D250" s="192"/>
    </row>
    <row r="251" spans="4:4">
      <c r="D251" s="192"/>
    </row>
    <row r="252" spans="4:4">
      <c r="D252" s="192"/>
    </row>
    <row r="253" spans="4:4">
      <c r="D253" s="192"/>
    </row>
    <row r="254" spans="4:4">
      <c r="D254" s="192"/>
    </row>
    <row r="255" spans="4:4">
      <c r="D255" s="192"/>
    </row>
    <row r="256" spans="4:4">
      <c r="D256" s="192"/>
    </row>
    <row r="257" spans="4:4">
      <c r="D257" s="192"/>
    </row>
    <row r="258" spans="4:4">
      <c r="D258" s="192"/>
    </row>
    <row r="259" spans="4:4">
      <c r="D259" s="192"/>
    </row>
    <row r="260" spans="4:4">
      <c r="D260" s="192"/>
    </row>
    <row r="261" spans="4:4">
      <c r="D261" s="192"/>
    </row>
    <row r="262" spans="4:4">
      <c r="D262" s="192"/>
    </row>
    <row r="263" spans="4:4">
      <c r="D263" s="192"/>
    </row>
    <row r="264" spans="4:4">
      <c r="D264" s="192"/>
    </row>
    <row r="265" spans="4:4">
      <c r="D265" s="192"/>
    </row>
    <row r="266" spans="4:4">
      <c r="D266" s="192"/>
    </row>
    <row r="267" spans="4:4">
      <c r="D267" s="192"/>
    </row>
    <row r="268" spans="4:4">
      <c r="D268" s="192"/>
    </row>
    <row r="269" spans="4:4">
      <c r="D269" s="192"/>
    </row>
    <row r="270" spans="4:4">
      <c r="D270" s="192"/>
    </row>
    <row r="271" spans="4:4">
      <c r="D271" s="192"/>
    </row>
    <row r="272" spans="4:4">
      <c r="D272" s="192"/>
    </row>
    <row r="273" spans="4:4">
      <c r="D273" s="192"/>
    </row>
    <row r="274" spans="4:4">
      <c r="D274" s="192"/>
    </row>
    <row r="275" spans="4:4">
      <c r="D275" s="192"/>
    </row>
    <row r="276" spans="4:4">
      <c r="D276" s="192"/>
    </row>
    <row r="277" spans="4:4">
      <c r="D277" s="192"/>
    </row>
    <row r="278" spans="4:4">
      <c r="D278" s="192"/>
    </row>
    <row r="279" spans="4:4">
      <c r="D279" s="192"/>
    </row>
    <row r="280" spans="4:4">
      <c r="D280" s="192"/>
    </row>
    <row r="281" spans="4:4">
      <c r="D281" s="192"/>
    </row>
    <row r="282" spans="4:4">
      <c r="D282" s="192"/>
    </row>
    <row r="283" spans="4:4">
      <c r="D283" s="192"/>
    </row>
    <row r="284" spans="4:4">
      <c r="D284" s="192"/>
    </row>
    <row r="285" spans="4:4">
      <c r="D285" s="192"/>
    </row>
    <row r="286" spans="4:4">
      <c r="D286" s="192"/>
    </row>
    <row r="287" spans="4:4">
      <c r="D287" s="192"/>
    </row>
    <row r="288" spans="4:4">
      <c r="D288" s="192"/>
    </row>
    <row r="289" spans="4:4">
      <c r="D289" s="192"/>
    </row>
    <row r="290" spans="4:4">
      <c r="D290" s="192"/>
    </row>
    <row r="291" spans="4:4">
      <c r="D291" s="192"/>
    </row>
    <row r="292" spans="4:4">
      <c r="D292" s="192"/>
    </row>
    <row r="293" spans="4:4">
      <c r="D293" s="192"/>
    </row>
    <row r="294" spans="4:4">
      <c r="D294" s="192"/>
    </row>
    <row r="295" spans="4:4">
      <c r="D295" s="192"/>
    </row>
    <row r="296" spans="4:4">
      <c r="D296" s="192"/>
    </row>
    <row r="297" spans="4:4">
      <c r="D297" s="192"/>
    </row>
    <row r="298" spans="4:4">
      <c r="D298" s="192"/>
    </row>
    <row r="299" spans="4:4">
      <c r="D299" s="192"/>
    </row>
    <row r="300" spans="4:4">
      <c r="D300" s="192"/>
    </row>
    <row r="301" spans="4:4">
      <c r="D301" s="192"/>
    </row>
    <row r="302" spans="4:4">
      <c r="D302" s="192"/>
    </row>
    <row r="303" spans="4:4">
      <c r="D303" s="192"/>
    </row>
    <row r="304" spans="4:4">
      <c r="D304" s="192"/>
    </row>
    <row r="305" spans="4:4">
      <c r="D305" s="192"/>
    </row>
    <row r="306" spans="4:4">
      <c r="D306" s="192"/>
    </row>
    <row r="307" spans="4:4">
      <c r="D307" s="192"/>
    </row>
    <row r="308" spans="4:4">
      <c r="D308" s="192"/>
    </row>
    <row r="309" spans="4:4">
      <c r="D309" s="192"/>
    </row>
    <row r="310" spans="4:4">
      <c r="D310" s="192"/>
    </row>
    <row r="311" spans="4:4">
      <c r="D311" s="192"/>
    </row>
    <row r="312" spans="4:4">
      <c r="D312" s="192"/>
    </row>
    <row r="313" spans="4:4">
      <c r="D313" s="192"/>
    </row>
    <row r="314" spans="4:4">
      <c r="D314" s="192"/>
    </row>
    <row r="315" spans="4:4">
      <c r="D315" s="192"/>
    </row>
    <row r="316" spans="4:4">
      <c r="D316" s="192"/>
    </row>
    <row r="317" spans="4:4">
      <c r="D317" s="192"/>
    </row>
    <row r="318" spans="4:4">
      <c r="D318" s="192"/>
    </row>
    <row r="319" spans="4:4">
      <c r="D319" s="192"/>
    </row>
    <row r="320" spans="4:4">
      <c r="D320" s="192"/>
    </row>
    <row r="321" spans="4:4">
      <c r="D321" s="192"/>
    </row>
    <row r="322" spans="4:4">
      <c r="D322" s="192"/>
    </row>
    <row r="323" spans="4:4">
      <c r="D323" s="192"/>
    </row>
    <row r="324" spans="4:4">
      <c r="D324" s="192"/>
    </row>
    <row r="325" spans="4:4">
      <c r="D325" s="192"/>
    </row>
    <row r="326" spans="4:4">
      <c r="D326" s="192"/>
    </row>
    <row r="327" spans="4:4">
      <c r="D327" s="192"/>
    </row>
    <row r="328" spans="4:4">
      <c r="D328" s="192"/>
    </row>
    <row r="329" spans="4:4">
      <c r="D329" s="192"/>
    </row>
    <row r="330" spans="4:4">
      <c r="D330" s="192"/>
    </row>
    <row r="331" spans="4:4">
      <c r="D331" s="192"/>
    </row>
    <row r="332" spans="4:4">
      <c r="D332" s="192"/>
    </row>
    <row r="333" spans="4:4">
      <c r="D333" s="192"/>
    </row>
    <row r="334" spans="4:4">
      <c r="D334" s="192"/>
    </row>
    <row r="335" spans="4:4">
      <c r="D335" s="192"/>
    </row>
    <row r="336" spans="4:4">
      <c r="D336" s="192"/>
    </row>
    <row r="337" spans="4:4">
      <c r="D337" s="192"/>
    </row>
    <row r="338" spans="4:4">
      <c r="D338" s="192"/>
    </row>
    <row r="339" spans="4:4">
      <c r="D339" s="192"/>
    </row>
    <row r="340" spans="4:4">
      <c r="D340" s="192"/>
    </row>
    <row r="341" spans="4:4">
      <c r="D341" s="192"/>
    </row>
    <row r="342" spans="4:4">
      <c r="D342" s="192"/>
    </row>
    <row r="343" spans="4:4">
      <c r="D343" s="192"/>
    </row>
    <row r="344" spans="4:4">
      <c r="D344" s="192"/>
    </row>
    <row r="345" spans="4:4">
      <c r="D345" s="192"/>
    </row>
    <row r="346" spans="4:4">
      <c r="D346" s="192"/>
    </row>
    <row r="347" spans="4:4">
      <c r="D347" s="192"/>
    </row>
    <row r="348" spans="4:4">
      <c r="D348" s="192"/>
    </row>
    <row r="349" spans="4:4">
      <c r="D349" s="192"/>
    </row>
    <row r="350" spans="4:4">
      <c r="D350" s="192"/>
    </row>
    <row r="351" spans="4:4">
      <c r="D351" s="192"/>
    </row>
    <row r="352" spans="4:4">
      <c r="D352" s="192"/>
    </row>
    <row r="353" spans="4:4">
      <c r="D353" s="192"/>
    </row>
    <row r="354" spans="4:4">
      <c r="D354" s="192"/>
    </row>
    <row r="355" spans="4:4">
      <c r="D355" s="192"/>
    </row>
    <row r="356" spans="4:4">
      <c r="D356" s="192"/>
    </row>
    <row r="357" spans="4:4">
      <c r="D357" s="192"/>
    </row>
    <row r="358" spans="4:4">
      <c r="D358" s="192"/>
    </row>
    <row r="359" spans="4:4">
      <c r="D359" s="192"/>
    </row>
    <row r="360" spans="4:4">
      <c r="D360" s="192"/>
    </row>
    <row r="361" spans="4:4">
      <c r="D361" s="192"/>
    </row>
    <row r="362" spans="4:4">
      <c r="D362" s="192"/>
    </row>
    <row r="363" spans="4:4">
      <c r="D363" s="192"/>
    </row>
    <row r="364" spans="4:4">
      <c r="D364" s="192"/>
    </row>
    <row r="365" spans="4:4">
      <c r="D365" s="192"/>
    </row>
    <row r="366" spans="4:4">
      <c r="D366" s="192"/>
    </row>
    <row r="367" spans="4:4">
      <c r="D367" s="192"/>
    </row>
    <row r="368" spans="4:4">
      <c r="D368" s="192"/>
    </row>
    <row r="369" spans="4:4">
      <c r="D369" s="192"/>
    </row>
    <row r="370" spans="4:4">
      <c r="D370" s="192"/>
    </row>
    <row r="371" spans="4:4">
      <c r="D371" s="192"/>
    </row>
    <row r="372" spans="4:4">
      <c r="D372" s="192"/>
    </row>
    <row r="373" spans="4:4">
      <c r="D373" s="192"/>
    </row>
    <row r="374" spans="4:4">
      <c r="D374" s="192"/>
    </row>
    <row r="375" spans="4:4">
      <c r="D375" s="192"/>
    </row>
    <row r="376" spans="4:4">
      <c r="D376" s="192"/>
    </row>
    <row r="377" spans="4:4">
      <c r="D377" s="192"/>
    </row>
    <row r="378" spans="4:4">
      <c r="D378" s="192"/>
    </row>
    <row r="379" spans="4:4">
      <c r="D379" s="192"/>
    </row>
    <row r="380" spans="4:4">
      <c r="D380" s="192"/>
    </row>
    <row r="381" spans="4:4">
      <c r="D381" s="192"/>
    </row>
    <row r="382" spans="4:4">
      <c r="D382" s="192"/>
    </row>
    <row r="383" spans="4:4">
      <c r="D383" s="192"/>
    </row>
    <row r="384" spans="4:4">
      <c r="D384" s="192"/>
    </row>
    <row r="385" spans="4:4">
      <c r="D385" s="192"/>
    </row>
    <row r="386" spans="4:4">
      <c r="D386" s="192"/>
    </row>
    <row r="387" spans="4:4">
      <c r="D387" s="192"/>
    </row>
    <row r="388" spans="4:4">
      <c r="D388" s="192"/>
    </row>
    <row r="389" spans="4:4">
      <c r="D389" s="192"/>
    </row>
    <row r="390" spans="4:4">
      <c r="D390" s="192"/>
    </row>
    <row r="391" spans="4:4">
      <c r="D391" s="192"/>
    </row>
    <row r="392" spans="4:4">
      <c r="D392" s="192"/>
    </row>
    <row r="393" spans="4:4">
      <c r="D393" s="192"/>
    </row>
    <row r="394" spans="4:4">
      <c r="D394" s="192"/>
    </row>
    <row r="395" spans="4:4">
      <c r="D395" s="192"/>
    </row>
    <row r="396" spans="4:4">
      <c r="D396" s="192"/>
    </row>
    <row r="397" spans="4:4">
      <c r="D397" s="192"/>
    </row>
    <row r="398" spans="4:4">
      <c r="D398" s="192"/>
    </row>
    <row r="399" spans="4:4">
      <c r="D399" s="192"/>
    </row>
    <row r="400" spans="4:4">
      <c r="D400" s="192"/>
    </row>
    <row r="401" spans="4:4">
      <c r="D401" s="192"/>
    </row>
    <row r="402" spans="4:4">
      <c r="D402" s="192"/>
    </row>
    <row r="403" spans="4:4">
      <c r="D403" s="192"/>
    </row>
    <row r="404" spans="4:4">
      <c r="D404" s="192"/>
    </row>
    <row r="405" spans="4:4">
      <c r="D405" s="192"/>
    </row>
    <row r="406" spans="4:4">
      <c r="D406" s="192"/>
    </row>
    <row r="407" spans="4:4">
      <c r="D407" s="192"/>
    </row>
    <row r="408" spans="4:4">
      <c r="D408" s="192"/>
    </row>
    <row r="409" spans="4:4">
      <c r="D409" s="192"/>
    </row>
    <row r="410" spans="4:4">
      <c r="D410" s="192"/>
    </row>
    <row r="411" spans="4:4">
      <c r="D411" s="192"/>
    </row>
    <row r="412" spans="4:4">
      <c r="D412" s="192"/>
    </row>
    <row r="413" spans="4:4">
      <c r="D413" s="192"/>
    </row>
    <row r="414" spans="4:4">
      <c r="D414" s="192"/>
    </row>
    <row r="415" spans="4:4">
      <c r="D415" s="192"/>
    </row>
    <row r="416" spans="4:4">
      <c r="D416" s="192"/>
    </row>
    <row r="417" spans="4:4">
      <c r="D417" s="192"/>
    </row>
    <row r="418" spans="4:4">
      <c r="D418" s="192"/>
    </row>
    <row r="419" spans="4:4">
      <c r="D419" s="192"/>
    </row>
    <row r="420" spans="4:4">
      <c r="D420" s="192"/>
    </row>
    <row r="421" spans="4:4">
      <c r="D421" s="192"/>
    </row>
    <row r="422" spans="4:4">
      <c r="D422" s="192"/>
    </row>
    <row r="423" spans="4:4">
      <c r="D423" s="192"/>
    </row>
    <row r="424" spans="4:4">
      <c r="D424" s="192"/>
    </row>
    <row r="425" spans="4:4">
      <c r="D425" s="192"/>
    </row>
    <row r="426" spans="4:4">
      <c r="D426" s="192"/>
    </row>
    <row r="427" spans="4:4">
      <c r="D427" s="192"/>
    </row>
    <row r="428" spans="4:4">
      <c r="D428" s="192"/>
    </row>
    <row r="429" spans="4:4">
      <c r="D429" s="192"/>
    </row>
    <row r="430" spans="4:4">
      <c r="D430" s="192"/>
    </row>
    <row r="431" spans="4:4">
      <c r="D431" s="192"/>
    </row>
    <row r="432" spans="4:4">
      <c r="D432" s="192"/>
    </row>
    <row r="433" spans="4:4">
      <c r="D433" s="192"/>
    </row>
    <row r="434" spans="4:4">
      <c r="D434" s="192"/>
    </row>
    <row r="435" spans="4:4">
      <c r="D435" s="192"/>
    </row>
    <row r="436" spans="4:4">
      <c r="D436" s="192"/>
    </row>
    <row r="437" spans="4:4">
      <c r="D437" s="192"/>
    </row>
    <row r="438" spans="4:4">
      <c r="D438" s="192"/>
    </row>
    <row r="439" spans="4:4">
      <c r="D439" s="192"/>
    </row>
    <row r="440" spans="4:4">
      <c r="D440" s="192"/>
    </row>
    <row r="441" spans="4:4">
      <c r="D441" s="192"/>
    </row>
    <row r="442" spans="4:4">
      <c r="D442" s="192"/>
    </row>
    <row r="443" spans="4:4">
      <c r="D443" s="192"/>
    </row>
    <row r="444" spans="4:4">
      <c r="D444" s="192"/>
    </row>
    <row r="445" spans="4:4">
      <c r="D445" s="192"/>
    </row>
    <row r="446" spans="4:4">
      <c r="D446" s="192"/>
    </row>
    <row r="447" spans="4:4">
      <c r="D447" s="192"/>
    </row>
    <row r="448" spans="4:4">
      <c r="D448" s="192"/>
    </row>
    <row r="449" spans="4:4">
      <c r="D449" s="192"/>
    </row>
    <row r="450" spans="4:4">
      <c r="D450" s="192"/>
    </row>
    <row r="451" spans="4:4">
      <c r="D451" s="192"/>
    </row>
    <row r="452" spans="4:4">
      <c r="D452" s="192"/>
    </row>
    <row r="453" spans="4:4">
      <c r="D453" s="192"/>
    </row>
    <row r="454" spans="4:4">
      <c r="D454" s="192"/>
    </row>
    <row r="455" spans="4:4">
      <c r="D455" s="192"/>
    </row>
    <row r="456" spans="4:4">
      <c r="D456" s="192"/>
    </row>
    <row r="457" spans="4:4">
      <c r="D457" s="192"/>
    </row>
    <row r="458" spans="4:4">
      <c r="D458" s="192"/>
    </row>
    <row r="459" spans="4:4">
      <c r="D459" s="192"/>
    </row>
    <row r="460" spans="4:4">
      <c r="D460" s="192"/>
    </row>
    <row r="461" spans="4:4">
      <c r="D461" s="192"/>
    </row>
    <row r="462" spans="4:4">
      <c r="D462" s="192"/>
    </row>
    <row r="463" spans="4:4">
      <c r="D463" s="192"/>
    </row>
    <row r="464" spans="4:4">
      <c r="D464" s="192"/>
    </row>
    <row r="465" spans="4:4">
      <c r="D465" s="192"/>
    </row>
    <row r="466" spans="4:4">
      <c r="D466" s="192"/>
    </row>
    <row r="467" spans="4:4">
      <c r="D467" s="192"/>
    </row>
    <row r="468" spans="4:4">
      <c r="D468" s="192"/>
    </row>
    <row r="469" spans="4:4">
      <c r="D469" s="192"/>
    </row>
    <row r="470" spans="4:4">
      <c r="D470" s="192"/>
    </row>
    <row r="471" spans="4:4">
      <c r="D471" s="192"/>
    </row>
    <row r="472" spans="4:4">
      <c r="D472" s="192"/>
    </row>
    <row r="473" spans="4:4">
      <c r="D473" s="192"/>
    </row>
    <row r="474" spans="4:4">
      <c r="D474" s="192"/>
    </row>
    <row r="475" spans="4:4">
      <c r="D475" s="192"/>
    </row>
    <row r="476" spans="4:4">
      <c r="D476" s="192"/>
    </row>
    <row r="477" spans="4:4">
      <c r="D477" s="192"/>
    </row>
    <row r="478" spans="4:4">
      <c r="D478" s="192"/>
    </row>
    <row r="479" spans="4:4">
      <c r="D479" s="192"/>
    </row>
    <row r="480" spans="4:4">
      <c r="D480" s="192"/>
    </row>
    <row r="481" spans="4:4">
      <c r="D481" s="192"/>
    </row>
    <row r="482" spans="4:4">
      <c r="D482" s="192"/>
    </row>
    <row r="483" spans="4:4">
      <c r="D483" s="192"/>
    </row>
    <row r="484" spans="4:4">
      <c r="D484" s="192"/>
    </row>
    <row r="485" spans="4:4">
      <c r="D485" s="192"/>
    </row>
    <row r="486" spans="4:4">
      <c r="D486" s="192"/>
    </row>
    <row r="487" spans="4:4">
      <c r="D487" s="192"/>
    </row>
    <row r="488" spans="4:4">
      <c r="D488" s="192"/>
    </row>
    <row r="489" spans="4:4">
      <c r="D489" s="192"/>
    </row>
    <row r="490" spans="4:4">
      <c r="D490" s="192"/>
    </row>
    <row r="491" spans="4:4">
      <c r="D491" s="192"/>
    </row>
    <row r="492" spans="4:4">
      <c r="D492" s="192"/>
    </row>
    <row r="493" spans="4:4">
      <c r="D493" s="192"/>
    </row>
    <row r="494" spans="4:4">
      <c r="D494" s="192"/>
    </row>
    <row r="495" spans="4:4">
      <c r="D495" s="192"/>
    </row>
    <row r="496" spans="4:4">
      <c r="D496" s="192"/>
    </row>
    <row r="497" spans="4:4">
      <c r="D497" s="192"/>
    </row>
    <row r="498" spans="4:4">
      <c r="D498" s="192"/>
    </row>
    <row r="499" spans="4:4">
      <c r="D499" s="192"/>
    </row>
    <row r="500" spans="4:4">
      <c r="D500" s="192"/>
    </row>
    <row r="501" spans="4:4">
      <c r="D501" s="192"/>
    </row>
    <row r="502" spans="4:4">
      <c r="D502" s="192"/>
    </row>
    <row r="503" spans="4:4">
      <c r="D503" s="192"/>
    </row>
    <row r="504" spans="4:4">
      <c r="D504" s="192"/>
    </row>
    <row r="505" spans="4:4">
      <c r="D505" s="192"/>
    </row>
    <row r="506" spans="4:4">
      <c r="D506" s="192"/>
    </row>
    <row r="507" spans="4:4">
      <c r="D507" s="192"/>
    </row>
    <row r="508" spans="4:4">
      <c r="D508" s="192"/>
    </row>
    <row r="509" spans="4:4">
      <c r="D509" s="192"/>
    </row>
    <row r="510" spans="4:4">
      <c r="D510" s="192"/>
    </row>
    <row r="511" spans="4:4">
      <c r="D511" s="192"/>
    </row>
    <row r="512" spans="4:4">
      <c r="D512" s="192"/>
    </row>
    <row r="513" spans="4:4">
      <c r="D513" s="192"/>
    </row>
    <row r="514" spans="4:4">
      <c r="D514" s="192"/>
    </row>
    <row r="515" spans="4:4">
      <c r="D515" s="192"/>
    </row>
    <row r="516" spans="4:4">
      <c r="D516" s="192"/>
    </row>
    <row r="517" spans="4:4">
      <c r="D517" s="192"/>
    </row>
    <row r="518" spans="4:4">
      <c r="D518" s="192"/>
    </row>
    <row r="519" spans="4:4">
      <c r="D519" s="192"/>
    </row>
    <row r="520" spans="4:4">
      <c r="D520" s="192"/>
    </row>
    <row r="521" spans="4:4">
      <c r="D521" s="192"/>
    </row>
    <row r="522" spans="4:4">
      <c r="D522" s="192"/>
    </row>
    <row r="523" spans="4:4">
      <c r="D523" s="192"/>
    </row>
    <row r="524" spans="4:4">
      <c r="D524" s="192"/>
    </row>
    <row r="525" spans="4:4">
      <c r="D525" s="192"/>
    </row>
    <row r="526" spans="4:4">
      <c r="D526" s="192"/>
    </row>
    <row r="527" spans="4:4">
      <c r="D527" s="192"/>
    </row>
    <row r="528" spans="4:4">
      <c r="D528" s="192"/>
    </row>
    <row r="529" spans="4:4">
      <c r="D529" s="192"/>
    </row>
    <row r="530" spans="4:4">
      <c r="D530" s="192"/>
    </row>
    <row r="531" spans="4:4">
      <c r="D531" s="192"/>
    </row>
    <row r="532" spans="4:4">
      <c r="D532" s="192"/>
    </row>
    <row r="533" spans="4:4">
      <c r="D533" s="192"/>
    </row>
    <row r="534" spans="4:4">
      <c r="D534" s="192"/>
    </row>
    <row r="535" spans="4:4">
      <c r="D535" s="192"/>
    </row>
    <row r="536" spans="4:4">
      <c r="D536" s="192"/>
    </row>
    <row r="537" spans="4:4">
      <c r="D537" s="192"/>
    </row>
    <row r="538" spans="4:4">
      <c r="D538" s="192"/>
    </row>
    <row r="539" spans="4:4">
      <c r="D539" s="192"/>
    </row>
    <row r="540" spans="4:4">
      <c r="D540" s="192"/>
    </row>
    <row r="541" spans="4:4">
      <c r="D541" s="192"/>
    </row>
    <row r="542" spans="4:4">
      <c r="D542" s="192"/>
    </row>
    <row r="543" spans="4:4">
      <c r="D543" s="192"/>
    </row>
    <row r="544" spans="4:4">
      <c r="D544" s="192"/>
    </row>
    <row r="545" spans="4:4">
      <c r="D545" s="192"/>
    </row>
    <row r="546" spans="4:4">
      <c r="D546" s="192"/>
    </row>
    <row r="547" spans="4:4">
      <c r="D547" s="192"/>
    </row>
    <row r="548" spans="4:4">
      <c r="D548" s="192"/>
    </row>
    <row r="549" spans="4:4">
      <c r="D549" s="192"/>
    </row>
    <row r="550" spans="4:4">
      <c r="D550" s="192"/>
    </row>
    <row r="551" spans="4:4">
      <c r="D551" s="192"/>
    </row>
    <row r="552" spans="4:4">
      <c r="D552" s="192"/>
    </row>
    <row r="553" spans="4:4">
      <c r="D553" s="192"/>
    </row>
    <row r="554" spans="4:4">
      <c r="D554" s="192"/>
    </row>
    <row r="555" spans="4:4">
      <c r="D555" s="192"/>
    </row>
    <row r="556" spans="4:4">
      <c r="D556" s="192"/>
    </row>
    <row r="557" spans="4:4">
      <c r="D557" s="192"/>
    </row>
    <row r="558" spans="4:4">
      <c r="D558" s="192"/>
    </row>
    <row r="559" spans="4:4">
      <c r="D559" s="192"/>
    </row>
    <row r="560" spans="4:4">
      <c r="D560" s="192"/>
    </row>
    <row r="561" spans="4:4">
      <c r="D561" s="192"/>
    </row>
    <row r="562" spans="4:4">
      <c r="D562" s="192"/>
    </row>
    <row r="563" spans="4:4">
      <c r="D563" s="192"/>
    </row>
    <row r="564" spans="4:4">
      <c r="D564" s="192"/>
    </row>
    <row r="565" spans="4:4">
      <c r="D565" s="192"/>
    </row>
    <row r="566" spans="4:4">
      <c r="D566" s="192"/>
    </row>
    <row r="567" spans="4:4">
      <c r="D567" s="192"/>
    </row>
    <row r="568" spans="4:4">
      <c r="D568" s="192"/>
    </row>
    <row r="569" spans="4:4">
      <c r="D569" s="192"/>
    </row>
    <row r="570" spans="4:4">
      <c r="D570" s="192"/>
    </row>
    <row r="571" spans="4:4">
      <c r="D571" s="192"/>
    </row>
    <row r="572" spans="4:4">
      <c r="D572" s="192"/>
    </row>
    <row r="573" spans="4:4">
      <c r="D573" s="192"/>
    </row>
    <row r="574" spans="4:4">
      <c r="D574" s="192"/>
    </row>
    <row r="575" spans="4:4">
      <c r="D575" s="192"/>
    </row>
    <row r="576" spans="4:4">
      <c r="D576" s="192"/>
    </row>
    <row r="577" spans="4:4">
      <c r="D577" s="192"/>
    </row>
    <row r="578" spans="4:4">
      <c r="D578" s="192"/>
    </row>
    <row r="579" spans="4:4">
      <c r="D579" s="192"/>
    </row>
    <row r="580" spans="4:4">
      <c r="D580" s="192"/>
    </row>
    <row r="581" spans="4:4">
      <c r="D581" s="192"/>
    </row>
    <row r="582" spans="4:4">
      <c r="D582" s="192"/>
    </row>
    <row r="583" spans="4:4">
      <c r="D583" s="192"/>
    </row>
    <row r="584" spans="4:4">
      <c r="D584" s="192"/>
    </row>
    <row r="585" spans="4:4">
      <c r="D585" s="192"/>
    </row>
    <row r="586" spans="4:4">
      <c r="D586" s="192"/>
    </row>
    <row r="587" spans="4:4">
      <c r="D587" s="192"/>
    </row>
    <row r="588" spans="4:4">
      <c r="D588" s="192"/>
    </row>
    <row r="589" spans="4:4">
      <c r="D589" s="192"/>
    </row>
    <row r="590" spans="4:4">
      <c r="D590" s="192"/>
    </row>
    <row r="591" spans="4:4">
      <c r="D591" s="192"/>
    </row>
    <row r="592" spans="4:4">
      <c r="D592" s="192"/>
    </row>
    <row r="593" spans="4:4">
      <c r="D593" s="192"/>
    </row>
    <row r="594" spans="4:4">
      <c r="D594" s="192"/>
    </row>
    <row r="595" spans="4:4">
      <c r="D595" s="192"/>
    </row>
    <row r="596" spans="4:4">
      <c r="D596" s="192"/>
    </row>
    <row r="597" spans="4:4">
      <c r="D597" s="192"/>
    </row>
    <row r="598" spans="4:4">
      <c r="D598" s="192"/>
    </row>
    <row r="599" spans="4:4">
      <c r="D599" s="192"/>
    </row>
    <row r="600" spans="4:4">
      <c r="D600" s="192"/>
    </row>
    <row r="601" spans="4:4">
      <c r="D601" s="192"/>
    </row>
    <row r="602" spans="4:4">
      <c r="D602" s="192"/>
    </row>
    <row r="603" spans="4:4">
      <c r="D603" s="192"/>
    </row>
    <row r="604" spans="4:4">
      <c r="D604" s="192"/>
    </row>
    <row r="605" spans="4:4">
      <c r="D605" s="192"/>
    </row>
    <row r="606" spans="4:4">
      <c r="D606" s="192"/>
    </row>
    <row r="607" spans="4:4">
      <c r="D607" s="192"/>
    </row>
    <row r="608" spans="4:4">
      <c r="D608" s="192"/>
    </row>
    <row r="609" spans="4:4">
      <c r="D609" s="192"/>
    </row>
    <row r="610" spans="4:4">
      <c r="D610" s="192"/>
    </row>
    <row r="611" spans="4:4">
      <c r="D611" s="192"/>
    </row>
    <row r="612" spans="4:4">
      <c r="D612" s="192"/>
    </row>
    <row r="613" spans="4:4">
      <c r="D613" s="192"/>
    </row>
    <row r="614" spans="4:4">
      <c r="D614" s="192"/>
    </row>
    <row r="615" spans="4:4">
      <c r="D615" s="192"/>
    </row>
    <row r="616" spans="4:4">
      <c r="D616" s="192"/>
    </row>
    <row r="617" spans="4:4">
      <c r="D617" s="192"/>
    </row>
    <row r="618" spans="4:4">
      <c r="D618" s="192"/>
    </row>
    <row r="619" spans="4:4">
      <c r="D619" s="192"/>
    </row>
    <row r="620" spans="4:4">
      <c r="D620" s="192"/>
    </row>
    <row r="621" spans="4:4">
      <c r="D621" s="192"/>
    </row>
    <row r="622" spans="4:4">
      <c r="D622" s="192"/>
    </row>
    <row r="623" spans="4:4">
      <c r="D623" s="192"/>
    </row>
    <row r="624" spans="4:4">
      <c r="D624" s="192"/>
    </row>
    <row r="625" spans="4:4">
      <c r="D625" s="192"/>
    </row>
    <row r="626" spans="4:4">
      <c r="D626" s="192"/>
    </row>
    <row r="627" spans="4:4">
      <c r="D627" s="192"/>
    </row>
    <row r="628" spans="4:4">
      <c r="D628" s="192"/>
    </row>
    <row r="629" spans="4:4">
      <c r="D629" s="192"/>
    </row>
    <row r="630" spans="4:4">
      <c r="D630" s="192"/>
    </row>
    <row r="631" spans="4:4">
      <c r="D631" s="192"/>
    </row>
    <row r="632" spans="4:4">
      <c r="D632" s="192"/>
    </row>
    <row r="633" spans="4:4">
      <c r="D633" s="192"/>
    </row>
    <row r="634" spans="4:4">
      <c r="D634" s="192"/>
    </row>
    <row r="635" spans="4:4">
      <c r="D635" s="192"/>
    </row>
    <row r="636" spans="4:4">
      <c r="D636" s="192"/>
    </row>
    <row r="637" spans="4:4">
      <c r="D637" s="192"/>
    </row>
    <row r="638" spans="4:4">
      <c r="D638" s="192"/>
    </row>
    <row r="639" spans="4:4">
      <c r="D639" s="192"/>
    </row>
    <row r="640" spans="4:4">
      <c r="D640" s="192"/>
    </row>
    <row r="641" spans="4:4">
      <c r="D641" s="192"/>
    </row>
    <row r="642" spans="4:4">
      <c r="D642" s="192"/>
    </row>
    <row r="643" spans="4:4">
      <c r="D643" s="192"/>
    </row>
    <row r="644" spans="4:4">
      <c r="D644" s="192"/>
    </row>
    <row r="645" spans="4:4">
      <c r="D645" s="192"/>
    </row>
    <row r="646" spans="4:4">
      <c r="D646" s="192"/>
    </row>
    <row r="647" spans="4:4">
      <c r="D647" s="192"/>
    </row>
    <row r="648" spans="4:4">
      <c r="D648" s="192"/>
    </row>
    <row r="649" spans="4:4">
      <c r="D649" s="192"/>
    </row>
    <row r="650" spans="4:4">
      <c r="D650" s="192"/>
    </row>
    <row r="651" spans="4:4">
      <c r="D651" s="192"/>
    </row>
    <row r="652" spans="4:4">
      <c r="D652" s="192"/>
    </row>
    <row r="653" spans="4:4">
      <c r="D653" s="192"/>
    </row>
    <row r="654" spans="4:4">
      <c r="D654" s="192"/>
    </row>
    <row r="655" spans="4:4">
      <c r="D655" s="192"/>
    </row>
    <row r="656" spans="4:4">
      <c r="D656" s="192"/>
    </row>
    <row r="657" spans="4:4">
      <c r="D657" s="192"/>
    </row>
    <row r="658" spans="4:4">
      <c r="D658" s="192"/>
    </row>
    <row r="659" spans="4:4">
      <c r="D659" s="192"/>
    </row>
    <row r="660" spans="4:4">
      <c r="D660" s="192"/>
    </row>
    <row r="661" spans="4:4">
      <c r="D661" s="192"/>
    </row>
    <row r="662" spans="4:4">
      <c r="D662" s="192"/>
    </row>
    <row r="663" spans="4:4">
      <c r="D663" s="192"/>
    </row>
    <row r="664" spans="4:4">
      <c r="D664" s="192"/>
    </row>
    <row r="665" spans="4:4">
      <c r="D665" s="192"/>
    </row>
    <row r="666" spans="4:4">
      <c r="D666" s="192"/>
    </row>
    <row r="667" spans="4:4">
      <c r="D667" s="192"/>
    </row>
    <row r="668" spans="4:4">
      <c r="D668" s="192"/>
    </row>
    <row r="669" spans="4:4">
      <c r="D669" s="192"/>
    </row>
    <row r="670" spans="4:4">
      <c r="D670" s="192"/>
    </row>
    <row r="671" spans="4:4">
      <c r="D671" s="192"/>
    </row>
    <row r="672" spans="4:4">
      <c r="D672" s="192"/>
    </row>
    <row r="673" spans="4:4">
      <c r="D673" s="192"/>
    </row>
    <row r="674" spans="4:4">
      <c r="D674" s="192"/>
    </row>
    <row r="675" spans="4:4">
      <c r="D675" s="192"/>
    </row>
    <row r="676" spans="4:4">
      <c r="D676" s="192"/>
    </row>
    <row r="677" spans="4:4">
      <c r="D677" s="192"/>
    </row>
    <row r="678" spans="4:4">
      <c r="D678" s="192"/>
    </row>
    <row r="679" spans="4:4">
      <c r="D679" s="192"/>
    </row>
    <row r="680" spans="4:4">
      <c r="D680" s="192"/>
    </row>
    <row r="681" spans="4:4">
      <c r="D681" s="192"/>
    </row>
    <row r="682" spans="4:4">
      <c r="D682" s="192"/>
    </row>
    <row r="683" spans="4:4">
      <c r="D683" s="192"/>
    </row>
    <row r="684" spans="4:4">
      <c r="D684" s="192"/>
    </row>
    <row r="685" spans="4:4">
      <c r="D685" s="192"/>
    </row>
    <row r="686" spans="4:4">
      <c r="D686" s="192"/>
    </row>
    <row r="687" spans="4:4">
      <c r="D687" s="192"/>
    </row>
    <row r="688" spans="4:4">
      <c r="D688" s="192"/>
    </row>
    <row r="689" spans="4:4">
      <c r="D689" s="192"/>
    </row>
    <row r="690" spans="4:4">
      <c r="D690" s="192"/>
    </row>
    <row r="691" spans="4:4">
      <c r="D691" s="192"/>
    </row>
    <row r="692" spans="4:4">
      <c r="D692" s="192"/>
    </row>
    <row r="693" spans="4:4">
      <c r="D693" s="192"/>
    </row>
    <row r="694" spans="4:4">
      <c r="D694" s="192"/>
    </row>
    <row r="695" spans="4:4">
      <c r="D695" s="192"/>
    </row>
    <row r="696" spans="4:4">
      <c r="D696" s="192"/>
    </row>
    <row r="697" spans="4:4">
      <c r="D697" s="192"/>
    </row>
    <row r="698" spans="4:4">
      <c r="D698" s="192"/>
    </row>
    <row r="699" spans="4:4">
      <c r="D699" s="192"/>
    </row>
    <row r="700" spans="4:4">
      <c r="D700" s="192"/>
    </row>
    <row r="701" spans="4:4">
      <c r="D701" s="192"/>
    </row>
    <row r="702" spans="4:4">
      <c r="D702" s="192"/>
    </row>
    <row r="703" spans="4:4">
      <c r="D703" s="192"/>
    </row>
    <row r="704" spans="4:4">
      <c r="D704" s="192"/>
    </row>
    <row r="705" spans="4:4">
      <c r="D705" s="192"/>
    </row>
    <row r="706" spans="4:4">
      <c r="D706" s="192"/>
    </row>
    <row r="707" spans="4:4">
      <c r="D707" s="192"/>
    </row>
    <row r="708" spans="4:4">
      <c r="D708" s="192"/>
    </row>
    <row r="709" spans="4:4">
      <c r="D709" s="192"/>
    </row>
    <row r="710" spans="4:4">
      <c r="D710" s="192"/>
    </row>
    <row r="711" spans="4:4">
      <c r="D711" s="192"/>
    </row>
    <row r="712" spans="4:4">
      <c r="D712" s="192"/>
    </row>
    <row r="713" spans="4:4">
      <c r="D713" s="192"/>
    </row>
    <row r="714" spans="4:4">
      <c r="D714" s="192"/>
    </row>
    <row r="715" spans="4:4">
      <c r="D715" s="192"/>
    </row>
    <row r="716" spans="4:4">
      <c r="D716" s="192"/>
    </row>
    <row r="717" spans="4:4">
      <c r="D717" s="192"/>
    </row>
    <row r="718" spans="4:4">
      <c r="D718" s="192"/>
    </row>
    <row r="719" spans="4:4">
      <c r="D719" s="192"/>
    </row>
    <row r="720" spans="4:4">
      <c r="D720" s="192"/>
    </row>
    <row r="721" spans="4:4">
      <c r="D721" s="192"/>
    </row>
    <row r="722" spans="4:4">
      <c r="D722" s="192"/>
    </row>
    <row r="723" spans="4:4">
      <c r="D723" s="192"/>
    </row>
    <row r="724" spans="4:4">
      <c r="D724" s="192"/>
    </row>
    <row r="725" spans="4:4">
      <c r="D725" s="192"/>
    </row>
    <row r="726" spans="4:4">
      <c r="D726" s="192"/>
    </row>
    <row r="727" spans="4:4">
      <c r="D727" s="192"/>
    </row>
    <row r="728" spans="4:4">
      <c r="D728" s="192"/>
    </row>
    <row r="729" spans="4:4">
      <c r="D729" s="192"/>
    </row>
    <row r="730" spans="4:4">
      <c r="D730" s="192"/>
    </row>
    <row r="731" spans="4:4">
      <c r="D731" s="192"/>
    </row>
    <row r="732" spans="4:4">
      <c r="D732" s="192"/>
    </row>
    <row r="733" spans="4:4">
      <c r="D733" s="192"/>
    </row>
    <row r="734" spans="4:4">
      <c r="D734" s="192"/>
    </row>
    <row r="735" spans="4:4">
      <c r="D735" s="192"/>
    </row>
    <row r="736" spans="4:4">
      <c r="D736" s="192"/>
    </row>
    <row r="737" spans="4:4">
      <c r="D737" s="192"/>
    </row>
    <row r="738" spans="4:4">
      <c r="D738" s="192"/>
    </row>
    <row r="739" spans="4:4">
      <c r="D739" s="192"/>
    </row>
    <row r="740" spans="4:4">
      <c r="D740" s="192"/>
    </row>
    <row r="741" spans="4:4">
      <c r="D741" s="192"/>
    </row>
    <row r="742" spans="4:4">
      <c r="D742" s="192"/>
    </row>
    <row r="743" spans="4:4">
      <c r="D743" s="192"/>
    </row>
    <row r="744" spans="4:4">
      <c r="D744" s="192"/>
    </row>
    <row r="745" spans="4:4">
      <c r="D745" s="192"/>
    </row>
    <row r="746" spans="4:4">
      <c r="D746" s="192"/>
    </row>
    <row r="747" spans="4:4">
      <c r="D747" s="192"/>
    </row>
    <row r="748" spans="4:4">
      <c r="D748" s="192"/>
    </row>
    <row r="749" spans="4:4">
      <c r="D749" s="192"/>
    </row>
    <row r="750" spans="4:4">
      <c r="D750" s="192"/>
    </row>
    <row r="751" spans="4:4">
      <c r="D751" s="192"/>
    </row>
    <row r="752" spans="4:4">
      <c r="D752" s="192"/>
    </row>
    <row r="753" spans="4:4">
      <c r="D753" s="192"/>
    </row>
    <row r="754" spans="4:4">
      <c r="D754" s="192"/>
    </row>
    <row r="755" spans="4:4">
      <c r="D755" s="192"/>
    </row>
    <row r="756" spans="4:4">
      <c r="D756" s="192"/>
    </row>
    <row r="757" spans="4:4">
      <c r="D757" s="192"/>
    </row>
    <row r="758" spans="4:4">
      <c r="D758" s="192"/>
    </row>
    <row r="759" spans="4:4">
      <c r="D759" s="192"/>
    </row>
    <row r="760" spans="4:4">
      <c r="D760" s="192"/>
    </row>
    <row r="761" spans="4:4">
      <c r="D761" s="192"/>
    </row>
    <row r="762" spans="4:4">
      <c r="D762" s="192"/>
    </row>
    <row r="763" spans="4:4">
      <c r="D763" s="192"/>
    </row>
    <row r="764" spans="4:4">
      <c r="D764" s="192"/>
    </row>
    <row r="765" spans="4:4">
      <c r="D765" s="192"/>
    </row>
    <row r="766" spans="4:4">
      <c r="D766" s="192"/>
    </row>
    <row r="767" spans="4:4">
      <c r="D767" s="192"/>
    </row>
    <row r="768" spans="4:4">
      <c r="D768" s="192"/>
    </row>
    <row r="769" spans="4:4">
      <c r="D769" s="192"/>
    </row>
    <row r="770" spans="4:4">
      <c r="D770" s="192"/>
    </row>
    <row r="771" spans="4:4">
      <c r="D771" s="192"/>
    </row>
    <row r="772" spans="4:4">
      <c r="D772" s="192"/>
    </row>
    <row r="773" spans="4:4">
      <c r="D773" s="192"/>
    </row>
    <row r="774" spans="4:4">
      <c r="D774" s="192"/>
    </row>
    <row r="775" spans="4:4">
      <c r="D775" s="192"/>
    </row>
    <row r="776" spans="4:4">
      <c r="D776" s="192"/>
    </row>
    <row r="777" spans="4:4">
      <c r="D777" s="192"/>
    </row>
    <row r="778" spans="4:4">
      <c r="D778" s="192"/>
    </row>
    <row r="779" spans="4:4">
      <c r="D779" s="192"/>
    </row>
    <row r="780" spans="4:4">
      <c r="D780" s="192"/>
    </row>
    <row r="781" spans="4:4">
      <c r="D781" s="192"/>
    </row>
    <row r="782" spans="4:4">
      <c r="D782" s="192"/>
    </row>
    <row r="783" spans="4:4">
      <c r="D783" s="192"/>
    </row>
    <row r="784" spans="4:4">
      <c r="D784" s="192"/>
    </row>
    <row r="785" spans="4:4">
      <c r="D785" s="192"/>
    </row>
    <row r="786" spans="4:4">
      <c r="D786" s="192"/>
    </row>
    <row r="787" spans="4:4">
      <c r="D787" s="192"/>
    </row>
    <row r="788" spans="4:4">
      <c r="D788" s="192"/>
    </row>
    <row r="789" spans="4:4">
      <c r="D789" s="192"/>
    </row>
    <row r="790" spans="4:4">
      <c r="D790" s="192"/>
    </row>
    <row r="791" spans="4:4">
      <c r="D791" s="192"/>
    </row>
    <row r="792" spans="4:4">
      <c r="D792" s="192"/>
    </row>
    <row r="793" spans="4:4">
      <c r="D793" s="192"/>
    </row>
    <row r="794" spans="4:4">
      <c r="D794" s="192"/>
    </row>
    <row r="795" spans="4:4">
      <c r="D795" s="192"/>
    </row>
    <row r="796" spans="4:4">
      <c r="D796" s="192"/>
    </row>
    <row r="797" spans="4:4">
      <c r="D797" s="192"/>
    </row>
    <row r="798" spans="4:4">
      <c r="D798" s="192"/>
    </row>
    <row r="799" spans="4:4">
      <c r="D799" s="192"/>
    </row>
    <row r="800" spans="4:4">
      <c r="D800" s="192"/>
    </row>
    <row r="801" spans="4:4">
      <c r="D801" s="192"/>
    </row>
    <row r="802" spans="4:4">
      <c r="D802" s="192"/>
    </row>
    <row r="803" spans="4:4">
      <c r="D803" s="192"/>
    </row>
    <row r="804" spans="4:4">
      <c r="D804" s="192"/>
    </row>
    <row r="805" spans="4:4">
      <c r="D805" s="192"/>
    </row>
    <row r="806" spans="4:4">
      <c r="D806" s="192"/>
    </row>
    <row r="807" spans="4:4">
      <c r="D807" s="192"/>
    </row>
    <row r="808" spans="4:4">
      <c r="D808" s="192"/>
    </row>
    <row r="809" spans="4:4">
      <c r="D809" s="192"/>
    </row>
    <row r="810" spans="4:4">
      <c r="D810" s="192"/>
    </row>
    <row r="811" spans="4:4">
      <c r="D811" s="192"/>
    </row>
    <row r="812" spans="4:4">
      <c r="D812" s="192"/>
    </row>
    <row r="813" spans="4:4">
      <c r="D813" s="192"/>
    </row>
    <row r="814" spans="4:4">
      <c r="D814" s="192"/>
    </row>
    <row r="815" spans="4:4">
      <c r="D815" s="192"/>
    </row>
    <row r="816" spans="4:4">
      <c r="D816" s="192"/>
    </row>
    <row r="817" spans="4:4">
      <c r="D817" s="192"/>
    </row>
    <row r="818" spans="4:4">
      <c r="D818" s="192"/>
    </row>
    <row r="819" spans="4:4">
      <c r="D819" s="192"/>
    </row>
    <row r="820" spans="4:4">
      <c r="D820" s="192"/>
    </row>
    <row r="821" spans="4:4">
      <c r="D821" s="192"/>
    </row>
    <row r="822" spans="4:4">
      <c r="D822" s="192"/>
    </row>
    <row r="823" spans="4:4">
      <c r="D823" s="192"/>
    </row>
    <row r="824" spans="4:4">
      <c r="D824" s="192"/>
    </row>
    <row r="825" spans="4:4">
      <c r="D825" s="192"/>
    </row>
    <row r="826" spans="4:4">
      <c r="D826" s="192"/>
    </row>
    <row r="827" spans="4:4">
      <c r="D827" s="192"/>
    </row>
    <row r="828" spans="4:4">
      <c r="D828" s="192"/>
    </row>
    <row r="829" spans="4:4">
      <c r="D829" s="192"/>
    </row>
    <row r="830" spans="4:4">
      <c r="D830" s="192"/>
    </row>
    <row r="831" spans="4:4">
      <c r="D831" s="192"/>
    </row>
    <row r="832" spans="4:4">
      <c r="D832" s="192"/>
    </row>
    <row r="833" spans="4:4">
      <c r="D833" s="192"/>
    </row>
    <row r="834" spans="4:4">
      <c r="D834" s="192"/>
    </row>
    <row r="835" spans="4:4">
      <c r="D835" s="192"/>
    </row>
    <row r="836" spans="4:4">
      <c r="D836" s="192"/>
    </row>
    <row r="837" spans="4:4">
      <c r="D837" s="192"/>
    </row>
    <row r="838" spans="4:4">
      <c r="D838" s="192"/>
    </row>
    <row r="839" spans="4:4">
      <c r="D839" s="192"/>
    </row>
    <row r="840" spans="4:4">
      <c r="D840" s="192"/>
    </row>
    <row r="841" spans="4:4">
      <c r="D841" s="192"/>
    </row>
    <row r="842" spans="4:4">
      <c r="D842" s="192"/>
    </row>
    <row r="843" spans="4:4">
      <c r="D843" s="192"/>
    </row>
    <row r="844" spans="4:4">
      <c r="D844" s="192"/>
    </row>
    <row r="845" spans="4:4">
      <c r="D845" s="192"/>
    </row>
    <row r="846" spans="4:4">
      <c r="D846" s="192"/>
    </row>
    <row r="847" spans="4:4">
      <c r="D847" s="192"/>
    </row>
    <row r="848" spans="4:4">
      <c r="D848" s="192"/>
    </row>
    <row r="849" spans="4:4">
      <c r="D849" s="192"/>
    </row>
    <row r="850" spans="4:4">
      <c r="D850" s="192"/>
    </row>
    <row r="851" spans="4:4">
      <c r="D851" s="192"/>
    </row>
    <row r="852" spans="4:4">
      <c r="D852" s="192"/>
    </row>
    <row r="853" spans="4:4">
      <c r="D853" s="192"/>
    </row>
    <row r="854" spans="4:4">
      <c r="D854" s="192"/>
    </row>
    <row r="855" spans="4:4">
      <c r="D855" s="192"/>
    </row>
    <row r="856" spans="4:4">
      <c r="D856" s="192"/>
    </row>
    <row r="857" spans="4:4">
      <c r="D857" s="192"/>
    </row>
    <row r="858" spans="4:4">
      <c r="D858" s="192"/>
    </row>
    <row r="859" spans="4:4">
      <c r="D859" s="192"/>
    </row>
    <row r="860" spans="4:4">
      <c r="D860" s="192"/>
    </row>
    <row r="861" spans="4:4">
      <c r="D861" s="192"/>
    </row>
    <row r="862" spans="4:4">
      <c r="D862" s="192"/>
    </row>
    <row r="863" spans="4:4">
      <c r="D863" s="192"/>
    </row>
    <row r="864" spans="4:4">
      <c r="D864" s="192"/>
    </row>
    <row r="865" spans="4:4">
      <c r="D865" s="192"/>
    </row>
    <row r="866" spans="4:4">
      <c r="D866" s="192"/>
    </row>
    <row r="867" spans="4:4">
      <c r="D867" s="192"/>
    </row>
    <row r="868" spans="4:4">
      <c r="D868" s="192"/>
    </row>
    <row r="869" spans="4:4">
      <c r="D869" s="192"/>
    </row>
    <row r="870" spans="4:4">
      <c r="D870" s="192"/>
    </row>
    <row r="871" spans="4:4">
      <c r="D871" s="192"/>
    </row>
    <row r="872" spans="4:4">
      <c r="D872" s="192"/>
    </row>
    <row r="873" spans="4:4">
      <c r="D873" s="192"/>
    </row>
    <row r="874" spans="4:4">
      <c r="D874" s="192"/>
    </row>
    <row r="875" spans="4:4">
      <c r="D875" s="192"/>
    </row>
    <row r="876" spans="4:4">
      <c r="D876" s="192"/>
    </row>
    <row r="877" spans="4:4">
      <c r="D877" s="192"/>
    </row>
    <row r="878" spans="4:4">
      <c r="D878" s="192"/>
    </row>
    <row r="879" spans="4:4">
      <c r="D879" s="192"/>
    </row>
    <row r="880" spans="4:4">
      <c r="D880" s="192"/>
    </row>
    <row r="881" spans="4:4">
      <c r="D881" s="192"/>
    </row>
    <row r="882" spans="4:4">
      <c r="D882" s="192"/>
    </row>
    <row r="883" spans="4:4">
      <c r="D883" s="192"/>
    </row>
    <row r="884" spans="4:4">
      <c r="D884" s="192"/>
    </row>
    <row r="885" spans="4:4">
      <c r="D885" s="192"/>
    </row>
    <row r="886" spans="4:4">
      <c r="D886" s="192"/>
    </row>
    <row r="887" spans="4:4">
      <c r="D887" s="192"/>
    </row>
    <row r="888" spans="4:4">
      <c r="D888" s="192"/>
    </row>
    <row r="889" spans="4:4">
      <c r="D889" s="192"/>
    </row>
    <row r="890" spans="4:4">
      <c r="D890" s="192"/>
    </row>
    <row r="891" spans="4:4">
      <c r="D891" s="192"/>
    </row>
    <row r="892" spans="4:4">
      <c r="D892" s="192"/>
    </row>
    <row r="893" spans="4:4">
      <c r="D893" s="192"/>
    </row>
    <row r="894" spans="4:4">
      <c r="D894" s="192"/>
    </row>
    <row r="895" spans="4:4">
      <c r="D895" s="192"/>
    </row>
    <row r="896" spans="4:4">
      <c r="D896" s="192"/>
    </row>
    <row r="897" spans="4:4">
      <c r="D897" s="192"/>
    </row>
    <row r="898" spans="4:4">
      <c r="D898" s="192"/>
    </row>
    <row r="899" spans="4:4">
      <c r="D899" s="192"/>
    </row>
    <row r="900" spans="4:4">
      <c r="D900" s="192"/>
    </row>
    <row r="901" spans="4:4">
      <c r="D901" s="192"/>
    </row>
    <row r="902" spans="4:4">
      <c r="D902" s="192"/>
    </row>
    <row r="903" spans="4:4">
      <c r="D903" s="192"/>
    </row>
    <row r="904" spans="4:4">
      <c r="D904" s="192"/>
    </row>
    <row r="905" spans="4:4">
      <c r="D905" s="192"/>
    </row>
    <row r="906" spans="4:4">
      <c r="D906" s="192"/>
    </row>
    <row r="907" spans="4:4">
      <c r="D907" s="192"/>
    </row>
    <row r="908" spans="4:4">
      <c r="D908" s="192"/>
    </row>
    <row r="909" spans="4:4">
      <c r="D909" s="192"/>
    </row>
    <row r="910" spans="4:4">
      <c r="D910" s="192"/>
    </row>
    <row r="911" spans="4:4">
      <c r="D911" s="192"/>
    </row>
    <row r="912" spans="4:4">
      <c r="D912" s="192"/>
    </row>
    <row r="913" spans="4:4">
      <c r="D913" s="192"/>
    </row>
    <row r="914" spans="4:4">
      <c r="D914" s="192"/>
    </row>
    <row r="915" spans="4:4">
      <c r="D915" s="192"/>
    </row>
    <row r="916" spans="4:4">
      <c r="D916" s="192"/>
    </row>
    <row r="917" spans="4:4">
      <c r="D917" s="192"/>
    </row>
    <row r="918" spans="4:4">
      <c r="D918" s="192"/>
    </row>
    <row r="919" spans="4:4">
      <c r="D919" s="192"/>
    </row>
    <row r="920" spans="4:4">
      <c r="D920" s="192"/>
    </row>
    <row r="921" spans="4:4">
      <c r="D921" s="192"/>
    </row>
    <row r="922" spans="4:4">
      <c r="D922" s="192"/>
    </row>
    <row r="923" spans="4:4">
      <c r="D923" s="192"/>
    </row>
    <row r="924" spans="4:4">
      <c r="D924" s="192"/>
    </row>
    <row r="925" spans="4:4">
      <c r="D925" s="192"/>
    </row>
    <row r="926" spans="4:4">
      <c r="D926" s="192"/>
    </row>
    <row r="927" spans="4:4">
      <c r="D927" s="192"/>
    </row>
    <row r="928" spans="4:4">
      <c r="D928" s="192"/>
    </row>
    <row r="929" spans="4:4">
      <c r="D929" s="192"/>
    </row>
    <row r="930" spans="4:4">
      <c r="D930" s="192"/>
    </row>
    <row r="931" spans="4:4">
      <c r="D931" s="192"/>
    </row>
    <row r="932" spans="4:4">
      <c r="D932" s="192"/>
    </row>
    <row r="933" spans="4:4">
      <c r="D933" s="192"/>
    </row>
    <row r="934" spans="4:4">
      <c r="D934" s="192"/>
    </row>
    <row r="935" spans="4:4">
      <c r="D935" s="192"/>
    </row>
    <row r="936" spans="4:4">
      <c r="D936" s="192"/>
    </row>
    <row r="937" spans="4:4">
      <c r="D937" s="192"/>
    </row>
    <row r="938" spans="4:4">
      <c r="D938" s="192"/>
    </row>
    <row r="939" spans="4:4">
      <c r="D939" s="192"/>
    </row>
    <row r="940" spans="4:4">
      <c r="D940" s="192"/>
    </row>
    <row r="941" spans="4:4">
      <c r="D941" s="192"/>
    </row>
    <row r="942" spans="4:4">
      <c r="D942" s="192"/>
    </row>
    <row r="943" spans="4:4">
      <c r="D943" s="192"/>
    </row>
    <row r="944" spans="4:4">
      <c r="D944" s="192"/>
    </row>
    <row r="945" spans="4:4">
      <c r="D945" s="192"/>
    </row>
    <row r="946" spans="4:4">
      <c r="D946" s="192"/>
    </row>
    <row r="947" spans="4:4">
      <c r="D947" s="192"/>
    </row>
    <row r="948" spans="4:4">
      <c r="D948" s="192"/>
    </row>
    <row r="949" spans="4:4">
      <c r="D949" s="192"/>
    </row>
    <row r="950" spans="4:4">
      <c r="D950" s="192"/>
    </row>
    <row r="951" spans="4:4">
      <c r="D951" s="192"/>
    </row>
    <row r="952" spans="4:4">
      <c r="D952" s="192"/>
    </row>
    <row r="953" spans="4:4">
      <c r="D953" s="192"/>
    </row>
    <row r="954" spans="4:4">
      <c r="D954" s="192"/>
    </row>
    <row r="955" spans="4:4">
      <c r="D955" s="192"/>
    </row>
    <row r="956" spans="4:4">
      <c r="D956" s="192"/>
    </row>
    <row r="957" spans="4:4">
      <c r="D957" s="192"/>
    </row>
    <row r="958" spans="4:4">
      <c r="D958" s="192"/>
    </row>
    <row r="959" spans="4:4">
      <c r="D959" s="192"/>
    </row>
    <row r="960" spans="4:4">
      <c r="D960" s="192"/>
    </row>
    <row r="961" spans="4:4">
      <c r="D961" s="192"/>
    </row>
    <row r="962" spans="4:4">
      <c r="D962" s="192"/>
    </row>
    <row r="963" spans="4:4">
      <c r="D963" s="192"/>
    </row>
    <row r="964" spans="4:4">
      <c r="D964" s="192"/>
    </row>
    <row r="965" spans="4:4">
      <c r="D965" s="192"/>
    </row>
    <row r="966" spans="4:4">
      <c r="D966" s="192"/>
    </row>
    <row r="967" spans="4:4">
      <c r="D967" s="192"/>
    </row>
    <row r="968" spans="4:4">
      <c r="D968" s="192"/>
    </row>
    <row r="969" spans="4:4">
      <c r="D969" s="192"/>
    </row>
    <row r="970" spans="4:4">
      <c r="D970" s="192"/>
    </row>
    <row r="971" spans="4:4">
      <c r="D971" s="192"/>
    </row>
    <row r="972" spans="4:4">
      <c r="D972" s="192"/>
    </row>
    <row r="973" spans="4:4">
      <c r="D973" s="192"/>
    </row>
    <row r="974" spans="4:4">
      <c r="D974" s="192"/>
    </row>
    <row r="975" spans="4:4">
      <c r="D975" s="192"/>
    </row>
    <row r="976" spans="4:4">
      <c r="D976" s="192"/>
    </row>
    <row r="977" spans="4:4">
      <c r="D977" s="192"/>
    </row>
    <row r="978" spans="4:4">
      <c r="D978" s="192"/>
    </row>
    <row r="979" spans="4:4">
      <c r="D979" s="192"/>
    </row>
    <row r="980" spans="4:4">
      <c r="D980" s="192"/>
    </row>
    <row r="981" spans="4:4">
      <c r="D981" s="192"/>
    </row>
    <row r="982" spans="4:4">
      <c r="D982" s="192"/>
    </row>
    <row r="983" spans="4:4">
      <c r="D983" s="192"/>
    </row>
    <row r="984" spans="4:4">
      <c r="D984" s="192"/>
    </row>
    <row r="985" spans="4:4">
      <c r="D985" s="192"/>
    </row>
    <row r="986" spans="4:4">
      <c r="D986" s="192"/>
    </row>
    <row r="987" spans="4:4">
      <c r="D987" s="192"/>
    </row>
    <row r="988" spans="4:4">
      <c r="D988" s="192"/>
    </row>
    <row r="989" spans="4:4">
      <c r="D989" s="192"/>
    </row>
    <row r="990" spans="4:4">
      <c r="D990" s="192"/>
    </row>
    <row r="991" spans="4:4">
      <c r="D991" s="192"/>
    </row>
    <row r="992" spans="4:4">
      <c r="D992" s="192"/>
    </row>
    <row r="993" spans="4:4">
      <c r="D993" s="192"/>
    </row>
    <row r="994" spans="4:4">
      <c r="D994" s="192"/>
    </row>
    <row r="995" spans="4:4">
      <c r="D995" s="192"/>
    </row>
    <row r="996" spans="4:4">
      <c r="D996" s="192"/>
    </row>
    <row r="997" spans="4:4">
      <c r="D997" s="192"/>
    </row>
    <row r="998" spans="4:4">
      <c r="D998" s="192"/>
    </row>
    <row r="999" spans="4:4">
      <c r="D999" s="192"/>
    </row>
    <row r="1000" spans="4:4">
      <c r="D1000" s="192"/>
    </row>
    <row r="1001" spans="4:4">
      <c r="D1001" s="192"/>
    </row>
    <row r="1002" spans="4:4">
      <c r="D1002" s="192"/>
    </row>
    <row r="1003" spans="4:4">
      <c r="D1003" s="192"/>
    </row>
    <row r="1004" spans="4:4">
      <c r="D1004" s="192"/>
    </row>
    <row r="1005" spans="4:4">
      <c r="D1005" s="192"/>
    </row>
    <row r="1006" spans="4:4">
      <c r="D1006" s="192"/>
    </row>
    <row r="1007" spans="4:4">
      <c r="D1007" s="192"/>
    </row>
    <row r="1008" spans="4:4">
      <c r="D1008" s="192"/>
    </row>
    <row r="1009" spans="4:4">
      <c r="D1009" s="192"/>
    </row>
    <row r="1010" spans="4:4">
      <c r="D1010" s="192"/>
    </row>
    <row r="1011" spans="4:4">
      <c r="D1011" s="192"/>
    </row>
    <row r="1012" spans="4:4">
      <c r="D1012" s="192"/>
    </row>
    <row r="1013" spans="4:4">
      <c r="D1013" s="192"/>
    </row>
    <row r="1014" spans="4:4">
      <c r="D1014" s="192"/>
    </row>
    <row r="1015" spans="4:4">
      <c r="D1015" s="192"/>
    </row>
    <row r="1016" spans="4:4">
      <c r="D1016" s="192"/>
    </row>
    <row r="1017" spans="4:4">
      <c r="D1017" s="192"/>
    </row>
    <row r="1018" spans="4:4">
      <c r="D1018" s="192"/>
    </row>
    <row r="1019" spans="4:4">
      <c r="D1019" s="192"/>
    </row>
    <row r="1020" spans="4:4">
      <c r="D1020" s="192"/>
    </row>
    <row r="1021" spans="4:4">
      <c r="D1021" s="192"/>
    </row>
    <row r="1022" spans="4:4">
      <c r="D1022" s="192"/>
    </row>
    <row r="1023" spans="4:4">
      <c r="D1023" s="192"/>
    </row>
    <row r="1024" spans="4:4">
      <c r="D1024" s="192"/>
    </row>
    <row r="1025" spans="4:4">
      <c r="D1025" s="192"/>
    </row>
    <row r="1026" spans="4:4">
      <c r="D1026" s="192"/>
    </row>
    <row r="1027" spans="4:4">
      <c r="D1027" s="192"/>
    </row>
    <row r="1028" spans="4:4">
      <c r="D1028" s="192"/>
    </row>
    <row r="1029" spans="4:4">
      <c r="D1029" s="192"/>
    </row>
    <row r="1030" spans="4:4">
      <c r="D1030" s="192"/>
    </row>
    <row r="1031" spans="4:4">
      <c r="D1031" s="192"/>
    </row>
    <row r="1032" spans="4:4">
      <c r="D1032" s="192"/>
    </row>
    <row r="1033" spans="4:4">
      <c r="D1033" s="192"/>
    </row>
    <row r="1034" spans="4:4">
      <c r="D1034" s="192"/>
    </row>
    <row r="1035" spans="4:4">
      <c r="D1035" s="192"/>
    </row>
    <row r="1036" spans="4:4">
      <c r="D1036" s="192"/>
    </row>
    <row r="1037" spans="4:4">
      <c r="D1037" s="192"/>
    </row>
    <row r="1038" spans="4:4">
      <c r="D1038" s="192"/>
    </row>
    <row r="1039" spans="4:4">
      <c r="D1039" s="192"/>
    </row>
    <row r="1040" spans="4:4">
      <c r="D1040" s="192"/>
    </row>
    <row r="1041" spans="4:4">
      <c r="D1041" s="192"/>
    </row>
    <row r="1042" spans="4:4">
      <c r="D1042" s="192"/>
    </row>
    <row r="1043" spans="4:4">
      <c r="D1043" s="192"/>
    </row>
    <row r="1044" spans="4:4">
      <c r="D1044" s="192"/>
    </row>
    <row r="1045" spans="4:4">
      <c r="D1045" s="192"/>
    </row>
    <row r="1046" spans="4:4">
      <c r="D1046" s="192"/>
    </row>
    <row r="1047" spans="4:4">
      <c r="D1047" s="192"/>
    </row>
    <row r="1048" spans="4:4">
      <c r="D1048" s="192"/>
    </row>
    <row r="1049" spans="4:4">
      <c r="D1049" s="192"/>
    </row>
    <row r="1050" spans="4:4">
      <c r="D1050" s="192"/>
    </row>
    <row r="1051" spans="4:4">
      <c r="D1051" s="192"/>
    </row>
    <row r="1052" spans="4:4">
      <c r="D1052" s="192"/>
    </row>
    <row r="1053" spans="4:4">
      <c r="D1053" s="192"/>
    </row>
    <row r="1054" spans="4:4">
      <c r="D1054" s="192"/>
    </row>
    <row r="1055" spans="4:4">
      <c r="D1055" s="192"/>
    </row>
    <row r="1056" spans="4:4">
      <c r="D1056" s="192"/>
    </row>
    <row r="1057" spans="4:4">
      <c r="D1057" s="192"/>
    </row>
    <row r="1058" spans="4:4">
      <c r="D1058" s="192"/>
    </row>
    <row r="1059" spans="4:4">
      <c r="D1059" s="192"/>
    </row>
    <row r="1060" spans="4:4">
      <c r="D1060" s="192"/>
    </row>
    <row r="1061" spans="4:4">
      <c r="D1061" s="192"/>
    </row>
    <row r="1062" spans="4:4">
      <c r="D1062" s="192"/>
    </row>
    <row r="1063" spans="4:4">
      <c r="D1063" s="192"/>
    </row>
    <row r="1064" spans="4:4">
      <c r="D1064" s="192"/>
    </row>
    <row r="1065" spans="4:4">
      <c r="D1065" s="192"/>
    </row>
    <row r="1066" spans="4:4">
      <c r="D1066" s="192"/>
    </row>
    <row r="1067" spans="4:4">
      <c r="D1067" s="192"/>
    </row>
    <row r="1068" spans="4:4">
      <c r="D1068" s="192"/>
    </row>
    <row r="1069" spans="4:4">
      <c r="D1069" s="192"/>
    </row>
    <row r="1070" spans="4:4">
      <c r="D1070" s="192"/>
    </row>
    <row r="1071" spans="4:4">
      <c r="D1071" s="192"/>
    </row>
    <row r="1072" spans="4:4">
      <c r="D1072" s="192"/>
    </row>
    <row r="1073" spans="4:4">
      <c r="D1073" s="192"/>
    </row>
    <row r="1074" spans="4:4">
      <c r="D1074" s="192"/>
    </row>
    <row r="1075" spans="4:4">
      <c r="D1075" s="192"/>
    </row>
    <row r="1076" spans="4:4">
      <c r="D1076" s="192"/>
    </row>
    <row r="1077" spans="4:4">
      <c r="D1077" s="192"/>
    </row>
    <row r="1078" spans="4:4">
      <c r="D1078" s="192"/>
    </row>
    <row r="1079" spans="4:4">
      <c r="D1079" s="192"/>
    </row>
    <row r="1080" spans="4:4">
      <c r="D1080" s="192"/>
    </row>
    <row r="1081" spans="4:4">
      <c r="D1081" s="192"/>
    </row>
    <row r="1082" spans="4:4">
      <c r="D1082" s="192"/>
    </row>
    <row r="1083" spans="4:4">
      <c r="D1083" s="192"/>
    </row>
    <row r="1084" spans="4:4">
      <c r="D1084" s="192"/>
    </row>
    <row r="1085" spans="4:4">
      <c r="D1085" s="192"/>
    </row>
    <row r="1086" spans="4:4">
      <c r="D1086" s="192"/>
    </row>
    <row r="1087" spans="4:4">
      <c r="D1087" s="192"/>
    </row>
    <row r="1088" spans="4:4">
      <c r="D1088" s="192"/>
    </row>
    <row r="1089" spans="4:4">
      <c r="D1089" s="192"/>
    </row>
    <row r="1090" spans="4:4">
      <c r="D1090" s="192"/>
    </row>
    <row r="1091" spans="4:4">
      <c r="D1091" s="192"/>
    </row>
    <row r="1092" spans="4:4">
      <c r="D1092" s="192"/>
    </row>
    <row r="1093" spans="4:4">
      <c r="D1093" s="192"/>
    </row>
    <row r="1094" spans="4:4">
      <c r="D1094" s="192"/>
    </row>
    <row r="1095" spans="4:4">
      <c r="D1095" s="192"/>
    </row>
    <row r="1096" spans="4:4">
      <c r="D1096" s="192"/>
    </row>
    <row r="1097" spans="4:4">
      <c r="D1097" s="192"/>
    </row>
    <row r="1098" spans="4:4">
      <c r="D1098" s="192"/>
    </row>
    <row r="1099" spans="4:4">
      <c r="D1099" s="192"/>
    </row>
    <row r="1100" spans="4:4">
      <c r="D1100" s="192"/>
    </row>
    <row r="1101" spans="4:4">
      <c r="D1101" s="192"/>
    </row>
    <row r="1102" spans="4:4">
      <c r="D1102" s="192"/>
    </row>
    <row r="1103" spans="4:4">
      <c r="D1103" s="192"/>
    </row>
    <row r="1104" spans="4:4">
      <c r="D1104" s="192"/>
    </row>
    <row r="1105" spans="4:4">
      <c r="D1105" s="192"/>
    </row>
    <row r="1106" spans="4:4">
      <c r="D1106" s="192"/>
    </row>
    <row r="1107" spans="4:4">
      <c r="D1107" s="192"/>
    </row>
    <row r="1108" spans="4:4">
      <c r="D1108" s="192"/>
    </row>
    <row r="1109" spans="4:4">
      <c r="D1109" s="192"/>
    </row>
    <row r="1110" spans="4:4">
      <c r="D1110" s="192"/>
    </row>
    <row r="1111" spans="4:4">
      <c r="D1111" s="192"/>
    </row>
    <row r="1112" spans="4:4">
      <c r="D1112" s="192"/>
    </row>
    <row r="1113" spans="4:4">
      <c r="D1113" s="192"/>
    </row>
    <row r="1114" spans="4:4">
      <c r="D1114" s="192"/>
    </row>
    <row r="1115" spans="4:4">
      <c r="D1115" s="192"/>
    </row>
    <row r="1116" spans="4:4">
      <c r="D1116" s="192"/>
    </row>
    <row r="1117" spans="4:4">
      <c r="D1117" s="192"/>
    </row>
    <row r="1118" spans="4:4">
      <c r="D1118" s="192"/>
    </row>
    <row r="1119" spans="4:4">
      <c r="D1119" s="192"/>
    </row>
    <row r="1120" spans="4:4">
      <c r="D1120" s="192"/>
    </row>
    <row r="1121" spans="4:4">
      <c r="D1121" s="192"/>
    </row>
    <row r="1122" spans="4:4">
      <c r="D1122" s="192"/>
    </row>
    <row r="1123" spans="4:4">
      <c r="D1123" s="192"/>
    </row>
    <row r="1124" spans="4:4">
      <c r="D1124" s="192"/>
    </row>
    <row r="1125" spans="4:4">
      <c r="D1125" s="192"/>
    </row>
    <row r="1126" spans="4:4">
      <c r="D1126" s="192"/>
    </row>
    <row r="1127" spans="4:4">
      <c r="D1127" s="192"/>
    </row>
    <row r="1128" spans="4:4">
      <c r="D1128" s="192"/>
    </row>
    <row r="1129" spans="4:4">
      <c r="D1129" s="192"/>
    </row>
    <row r="1130" spans="4:4">
      <c r="D1130" s="192"/>
    </row>
    <row r="1131" spans="4:4">
      <c r="D1131" s="192"/>
    </row>
    <row r="1132" spans="4:4">
      <c r="D1132" s="192"/>
    </row>
    <row r="1133" spans="4:4">
      <c r="D1133" s="192"/>
    </row>
    <row r="1134" spans="4:4">
      <c r="D1134" s="192"/>
    </row>
    <row r="1135" spans="4:4">
      <c r="D1135" s="192"/>
    </row>
    <row r="1136" spans="4:4">
      <c r="D1136" s="192"/>
    </row>
    <row r="1137" spans="4:4">
      <c r="D1137" s="192"/>
    </row>
    <row r="1138" spans="4:4">
      <c r="D1138" s="192"/>
    </row>
    <row r="1139" spans="4:4">
      <c r="D1139" s="192"/>
    </row>
    <row r="1140" spans="4:4">
      <c r="D1140" s="192"/>
    </row>
    <row r="1141" spans="4:4">
      <c r="D1141" s="192"/>
    </row>
    <row r="1142" spans="4:4">
      <c r="D1142" s="192"/>
    </row>
    <row r="1143" spans="4:4">
      <c r="D1143" s="192"/>
    </row>
    <row r="1144" spans="4:4">
      <c r="D1144" s="192"/>
    </row>
    <row r="1145" spans="4:4">
      <c r="D1145" s="192"/>
    </row>
    <row r="1146" spans="4:4">
      <c r="D1146" s="192"/>
    </row>
    <row r="1147" spans="4:4">
      <c r="D1147" s="192"/>
    </row>
    <row r="1148" spans="4:4">
      <c r="D1148" s="192"/>
    </row>
    <row r="1149" spans="4:4">
      <c r="D1149" s="192"/>
    </row>
    <row r="1150" spans="4:4">
      <c r="D1150" s="192"/>
    </row>
    <row r="1151" spans="4:4">
      <c r="D1151" s="192"/>
    </row>
    <row r="1152" spans="4:4">
      <c r="D1152" s="192"/>
    </row>
    <row r="1153" spans="4:4">
      <c r="D1153" s="192"/>
    </row>
    <row r="1154" spans="4:4">
      <c r="D1154" s="192"/>
    </row>
    <row r="1155" spans="4:4">
      <c r="D1155" s="192"/>
    </row>
    <row r="1156" spans="4:4">
      <c r="D1156" s="192"/>
    </row>
    <row r="1157" spans="4:4">
      <c r="D1157" s="192"/>
    </row>
    <row r="1158" spans="4:4">
      <c r="D1158" s="192"/>
    </row>
    <row r="1159" spans="4:4">
      <c r="D1159" s="192"/>
    </row>
    <row r="1160" spans="4:4">
      <c r="D1160" s="192"/>
    </row>
    <row r="1161" spans="4:4">
      <c r="D1161" s="192"/>
    </row>
    <row r="1162" spans="4:4">
      <c r="D1162" s="192"/>
    </row>
    <row r="1163" spans="4:4">
      <c r="D1163" s="192"/>
    </row>
    <row r="1164" spans="4:4">
      <c r="D1164" s="192"/>
    </row>
    <row r="1165" spans="4:4">
      <c r="D1165" s="192"/>
    </row>
    <row r="1166" spans="4:4">
      <c r="D1166" s="192"/>
    </row>
    <row r="1167" spans="4:4">
      <c r="D1167" s="192"/>
    </row>
    <row r="1168" spans="4:4">
      <c r="D1168" s="192"/>
    </row>
    <row r="1169" spans="4:4">
      <c r="D1169" s="192"/>
    </row>
    <row r="1170" spans="4:4">
      <c r="D1170" s="192"/>
    </row>
    <row r="1171" spans="4:4">
      <c r="D1171" s="192"/>
    </row>
    <row r="1172" spans="4:4">
      <c r="D1172" s="192"/>
    </row>
    <row r="1173" spans="4:4">
      <c r="D1173" s="192"/>
    </row>
    <row r="1174" spans="4:4">
      <c r="D1174" s="192"/>
    </row>
    <row r="1175" spans="4:4">
      <c r="D1175" s="192"/>
    </row>
    <row r="1176" spans="4:4">
      <c r="D1176" s="192"/>
    </row>
    <row r="1177" spans="4:4">
      <c r="D1177" s="192"/>
    </row>
    <row r="1178" spans="4:4">
      <c r="D1178" s="192"/>
    </row>
    <row r="1179" spans="4:4">
      <c r="D1179" s="192"/>
    </row>
    <row r="1180" spans="4:4">
      <c r="D1180" s="192"/>
    </row>
    <row r="1181" spans="4:4">
      <c r="D1181" s="192"/>
    </row>
    <row r="1182" spans="4:4">
      <c r="D1182" s="192"/>
    </row>
    <row r="1183" spans="4:4">
      <c r="D1183" s="192"/>
    </row>
    <row r="1184" spans="4:4">
      <c r="D1184" s="192"/>
    </row>
    <row r="1185" spans="4:4">
      <c r="D1185" s="192"/>
    </row>
    <row r="1186" spans="4:4">
      <c r="D1186" s="192"/>
    </row>
    <row r="1187" spans="4:4">
      <c r="D1187" s="192"/>
    </row>
    <row r="1188" spans="4:4">
      <c r="D1188" s="192"/>
    </row>
    <row r="1189" spans="4:4">
      <c r="D1189" s="192"/>
    </row>
    <row r="1190" spans="4:4">
      <c r="D1190" s="192"/>
    </row>
    <row r="1191" spans="4:4">
      <c r="D1191" s="192"/>
    </row>
    <row r="1192" spans="4:4">
      <c r="D1192" s="192"/>
    </row>
    <row r="1193" spans="4:4">
      <c r="D1193" s="192"/>
    </row>
    <row r="1194" spans="4:4">
      <c r="D1194" s="192"/>
    </row>
    <row r="1195" spans="4:4">
      <c r="D1195" s="192"/>
    </row>
    <row r="1196" spans="4:4">
      <c r="D1196" s="192"/>
    </row>
    <row r="1197" spans="4:4">
      <c r="D1197" s="192"/>
    </row>
    <row r="1198" spans="4:4">
      <c r="D1198" s="192"/>
    </row>
    <row r="1199" spans="4:4">
      <c r="D1199" s="192"/>
    </row>
    <row r="1200" spans="4:4">
      <c r="D1200" s="192"/>
    </row>
    <row r="1201" spans="4:4">
      <c r="D1201" s="192"/>
    </row>
    <row r="1202" spans="4:4">
      <c r="D1202" s="192"/>
    </row>
    <row r="1203" spans="4:4">
      <c r="D1203" s="192"/>
    </row>
    <row r="1204" spans="4:4">
      <c r="D1204" s="192"/>
    </row>
    <row r="1205" spans="4:4">
      <c r="D1205" s="192"/>
    </row>
    <row r="1206" spans="4:4">
      <c r="D1206" s="192"/>
    </row>
    <row r="1207" spans="4:4">
      <c r="D1207" s="192"/>
    </row>
    <row r="1208" spans="4:4">
      <c r="D1208" s="192"/>
    </row>
    <row r="1209" spans="4:4">
      <c r="D1209" s="192"/>
    </row>
    <row r="1210" spans="4:4">
      <c r="D1210" s="192"/>
    </row>
    <row r="1211" spans="4:4">
      <c r="D1211" s="192"/>
    </row>
    <row r="1212" spans="4:4">
      <c r="D1212" s="192"/>
    </row>
    <row r="1213" spans="4:4">
      <c r="D1213" s="192"/>
    </row>
    <row r="1214" spans="4:4">
      <c r="D1214" s="192"/>
    </row>
    <row r="1215" spans="4:4">
      <c r="D1215" s="192"/>
    </row>
    <row r="1216" spans="4:4">
      <c r="D1216" s="192"/>
    </row>
    <row r="1217" spans="4:4">
      <c r="D1217" s="192"/>
    </row>
    <row r="1218" spans="4:4">
      <c r="D1218" s="192"/>
    </row>
    <row r="1219" spans="4:4">
      <c r="D1219" s="192"/>
    </row>
    <row r="1220" spans="4:4">
      <c r="D1220" s="192"/>
    </row>
    <row r="1221" spans="4:4">
      <c r="D1221" s="192"/>
    </row>
    <row r="1222" spans="4:4">
      <c r="D1222" s="192"/>
    </row>
    <row r="1223" spans="4:4">
      <c r="D1223" s="192"/>
    </row>
    <row r="1224" spans="4:4">
      <c r="D1224" s="192"/>
    </row>
    <row r="1225" spans="4:4">
      <c r="D1225" s="192"/>
    </row>
    <row r="1226" spans="4:4">
      <c r="D1226" s="192"/>
    </row>
    <row r="1227" spans="4:4">
      <c r="D1227" s="192"/>
    </row>
    <row r="1228" spans="4:4">
      <c r="D1228" s="192"/>
    </row>
    <row r="1229" spans="4:4">
      <c r="D1229" s="192"/>
    </row>
    <row r="1230" spans="4:4">
      <c r="D1230" s="192"/>
    </row>
    <row r="1231" spans="4:4">
      <c r="D1231" s="192"/>
    </row>
    <row r="1232" spans="4:4">
      <c r="D1232" s="192"/>
    </row>
    <row r="1233" spans="4:4">
      <c r="D1233" s="192"/>
    </row>
    <row r="1234" spans="4:4">
      <c r="D1234" s="192"/>
    </row>
    <row r="1235" spans="4:4">
      <c r="D1235" s="192"/>
    </row>
    <row r="1236" spans="4:4">
      <c r="D1236" s="192"/>
    </row>
    <row r="1237" spans="4:4">
      <c r="D1237" s="192"/>
    </row>
    <row r="1238" spans="4:4">
      <c r="D1238" s="192"/>
    </row>
    <row r="1239" spans="4:4">
      <c r="D1239" s="192"/>
    </row>
    <row r="1240" spans="4:4">
      <c r="D1240" s="192"/>
    </row>
    <row r="1241" spans="4:4">
      <c r="D1241" s="192"/>
    </row>
    <row r="1242" spans="4:4">
      <c r="D1242" s="192"/>
    </row>
    <row r="1243" spans="4:4">
      <c r="D1243" s="192"/>
    </row>
    <row r="1244" spans="4:4">
      <c r="D1244" s="192"/>
    </row>
    <row r="1245" spans="4:4">
      <c r="D1245" s="192"/>
    </row>
    <row r="1246" spans="4:4">
      <c r="D1246" s="192"/>
    </row>
    <row r="1247" spans="4:4">
      <c r="D1247" s="192"/>
    </row>
    <row r="1248" spans="4:4">
      <c r="D1248" s="192"/>
    </row>
    <row r="1249" spans="4:4">
      <c r="D1249" s="192"/>
    </row>
    <row r="1250" spans="4:4">
      <c r="D1250" s="192"/>
    </row>
    <row r="1251" spans="4:4">
      <c r="D1251" s="192"/>
    </row>
    <row r="1252" spans="4:4">
      <c r="D1252" s="192"/>
    </row>
    <row r="1253" spans="4:4">
      <c r="D1253" s="192"/>
    </row>
    <row r="1254" spans="4:4">
      <c r="D1254" s="192"/>
    </row>
    <row r="1255" spans="4:4">
      <c r="D1255" s="192"/>
    </row>
    <row r="1256" spans="4:4">
      <c r="D1256" s="192"/>
    </row>
    <row r="1257" spans="4:4">
      <c r="D1257" s="192"/>
    </row>
    <row r="1258" spans="4:4">
      <c r="D1258" s="192"/>
    </row>
    <row r="1259" spans="4:4">
      <c r="D1259" s="192"/>
    </row>
    <row r="1260" spans="4:4">
      <c r="D1260" s="192"/>
    </row>
    <row r="1261" spans="4:4">
      <c r="D1261" s="192"/>
    </row>
    <row r="1262" spans="4:4">
      <c r="D1262" s="192"/>
    </row>
    <row r="1263" spans="4:4">
      <c r="D1263" s="192"/>
    </row>
    <row r="1264" spans="4:4">
      <c r="D1264" s="192"/>
    </row>
    <row r="1265" spans="4:4">
      <c r="D1265" s="192"/>
    </row>
    <row r="1266" spans="4:4">
      <c r="D1266" s="192"/>
    </row>
    <row r="1267" spans="4:4">
      <c r="D1267" s="192"/>
    </row>
    <row r="1268" spans="4:4">
      <c r="D1268" s="192"/>
    </row>
    <row r="1269" spans="4:4">
      <c r="D1269" s="192"/>
    </row>
    <row r="1270" spans="4:4">
      <c r="D1270" s="192"/>
    </row>
    <row r="1271" spans="4:4">
      <c r="D1271" s="192"/>
    </row>
    <row r="1272" spans="4:4">
      <c r="D1272" s="192"/>
    </row>
    <row r="1273" spans="4:4">
      <c r="D1273" s="192"/>
    </row>
    <row r="1274" spans="4:4">
      <c r="D1274" s="192"/>
    </row>
    <row r="1275" spans="4:4">
      <c r="D1275" s="192"/>
    </row>
    <row r="1276" spans="4:4">
      <c r="D1276" s="192"/>
    </row>
    <row r="1277" spans="4:4">
      <c r="D1277" s="192"/>
    </row>
    <row r="1278" spans="4:4">
      <c r="D1278" s="192"/>
    </row>
    <row r="1279" spans="4:4">
      <c r="D1279" s="192"/>
    </row>
    <row r="1280" spans="4:4">
      <c r="D1280" s="192"/>
    </row>
    <row r="1281" spans="4:4">
      <c r="D1281" s="192"/>
    </row>
    <row r="1282" spans="4:4">
      <c r="D1282" s="192"/>
    </row>
    <row r="1283" spans="4:4">
      <c r="D1283" s="192"/>
    </row>
    <row r="1284" spans="4:4">
      <c r="D1284" s="192"/>
    </row>
    <row r="1285" spans="4:4">
      <c r="D1285" s="192"/>
    </row>
    <row r="1286" spans="4:4">
      <c r="D1286" s="192"/>
    </row>
    <row r="1287" spans="4:4">
      <c r="D1287" s="192"/>
    </row>
    <row r="1288" spans="4:4">
      <c r="D1288" s="192"/>
    </row>
    <row r="1289" spans="4:4">
      <c r="D1289" s="192"/>
    </row>
    <row r="1290" spans="4:4">
      <c r="D1290" s="192"/>
    </row>
    <row r="1291" spans="4:4">
      <c r="D1291" s="192"/>
    </row>
    <row r="1292" spans="4:4">
      <c r="D1292" s="192"/>
    </row>
    <row r="1293" spans="4:4">
      <c r="D1293" s="192"/>
    </row>
    <row r="1294" spans="4:4">
      <c r="D1294" s="192"/>
    </row>
    <row r="1295" spans="4:4">
      <c r="D1295" s="192"/>
    </row>
    <row r="1296" spans="4:4">
      <c r="D1296" s="192"/>
    </row>
    <row r="1297" spans="4:4">
      <c r="D1297" s="192"/>
    </row>
    <row r="1298" spans="4:4">
      <c r="D1298" s="192"/>
    </row>
    <row r="1299" spans="4:4">
      <c r="D1299" s="192"/>
    </row>
    <row r="1300" spans="4:4">
      <c r="D1300" s="192"/>
    </row>
    <row r="1301" spans="4:4">
      <c r="D1301" s="192"/>
    </row>
    <row r="1302" spans="4:4">
      <c r="D1302" s="192"/>
    </row>
    <row r="1303" spans="4:4">
      <c r="D1303" s="192"/>
    </row>
    <row r="1304" spans="4:4">
      <c r="D1304" s="192"/>
    </row>
    <row r="1305" spans="4:4">
      <c r="D1305" s="192"/>
    </row>
    <row r="1306" spans="4:4">
      <c r="D1306" s="192"/>
    </row>
    <row r="1307" spans="4:4">
      <c r="D1307" s="192"/>
    </row>
    <row r="1308" spans="4:4">
      <c r="D1308" s="192"/>
    </row>
    <row r="1309" spans="4:4">
      <c r="D1309" s="192"/>
    </row>
    <row r="1310" spans="4:4">
      <c r="D1310" s="192"/>
    </row>
    <row r="1311" spans="4:4">
      <c r="D1311" s="192"/>
    </row>
    <row r="1312" spans="4:4">
      <c r="D1312" s="192"/>
    </row>
    <row r="1313" spans="4:4">
      <c r="D1313" s="192"/>
    </row>
    <row r="1314" spans="4:4">
      <c r="D1314" s="192"/>
    </row>
    <row r="1315" spans="4:4">
      <c r="D1315" s="192"/>
    </row>
    <row r="1316" spans="4:4">
      <c r="D1316" s="192"/>
    </row>
    <row r="1317" spans="4:4">
      <c r="D1317" s="192"/>
    </row>
    <row r="1318" spans="4:4">
      <c r="D1318" s="192"/>
    </row>
    <row r="1319" spans="4:4">
      <c r="D1319" s="192"/>
    </row>
    <row r="1320" spans="4:4">
      <c r="D1320" s="192"/>
    </row>
    <row r="1321" spans="4:4">
      <c r="D1321" s="192"/>
    </row>
    <row r="1322" spans="4:4">
      <c r="D1322" s="192"/>
    </row>
    <row r="1323" spans="4:4">
      <c r="D1323" s="192"/>
    </row>
    <row r="1324" spans="4:4">
      <c r="D1324" s="192"/>
    </row>
    <row r="1325" spans="4:4">
      <c r="D1325" s="192"/>
    </row>
    <row r="1326" spans="4:4">
      <c r="D1326" s="192"/>
    </row>
    <row r="1327" spans="4:4">
      <c r="D1327" s="192"/>
    </row>
    <row r="1328" spans="4:4">
      <c r="D1328" s="192"/>
    </row>
    <row r="1329" spans="4:4">
      <c r="D1329" s="192"/>
    </row>
    <row r="1330" spans="4:4">
      <c r="D1330" s="192"/>
    </row>
    <row r="1331" spans="4:4">
      <c r="D1331" s="192"/>
    </row>
    <row r="1332" spans="4:4">
      <c r="D1332" s="192"/>
    </row>
    <row r="1333" spans="4:4">
      <c r="D1333" s="192"/>
    </row>
    <row r="1334" spans="4:4">
      <c r="D1334" s="192"/>
    </row>
    <row r="1335" spans="4:4">
      <c r="D1335" s="192"/>
    </row>
    <row r="1336" spans="4:4">
      <c r="D1336" s="192"/>
    </row>
    <row r="1337" spans="4:4">
      <c r="D1337" s="192"/>
    </row>
    <row r="1338" spans="4:4">
      <c r="D1338" s="192"/>
    </row>
    <row r="1339" spans="4:4">
      <c r="D1339" s="192"/>
    </row>
    <row r="1340" spans="4:4">
      <c r="D1340" s="192"/>
    </row>
    <row r="1341" spans="4:4">
      <c r="D1341" s="192"/>
    </row>
    <row r="1342" spans="4:4">
      <c r="D1342" s="192"/>
    </row>
    <row r="1343" spans="4:4">
      <c r="D1343" s="192"/>
    </row>
    <row r="1344" spans="4:4">
      <c r="D1344" s="192"/>
    </row>
    <row r="1345" spans="4:4">
      <c r="D1345" s="192"/>
    </row>
    <row r="1346" spans="4:4">
      <c r="D1346" s="192"/>
    </row>
    <row r="1347" spans="4:4">
      <c r="D1347" s="192"/>
    </row>
    <row r="1348" spans="4:4">
      <c r="D1348" s="192"/>
    </row>
    <row r="1349" spans="4:4">
      <c r="D1349" s="192"/>
    </row>
    <row r="1350" spans="4:4">
      <c r="D1350" s="192"/>
    </row>
    <row r="1351" spans="4:4">
      <c r="D1351" s="192"/>
    </row>
    <row r="1352" spans="4:4">
      <c r="D1352" s="192"/>
    </row>
    <row r="1353" spans="4:4">
      <c r="D1353" s="192"/>
    </row>
    <row r="1354" spans="4:4">
      <c r="D1354" s="192"/>
    </row>
    <row r="1355" spans="4:4">
      <c r="D1355" s="192"/>
    </row>
    <row r="1356" spans="4:4">
      <c r="D1356" s="192"/>
    </row>
    <row r="1357" spans="4:4">
      <c r="D1357" s="192"/>
    </row>
    <row r="1358" spans="4:4">
      <c r="D1358" s="192"/>
    </row>
    <row r="1359" spans="4:4">
      <c r="D1359" s="192"/>
    </row>
    <row r="1360" spans="4:4">
      <c r="D1360" s="192"/>
    </row>
    <row r="1361" spans="4:4">
      <c r="D1361" s="192"/>
    </row>
    <row r="1362" spans="4:4">
      <c r="D1362" s="192"/>
    </row>
    <row r="1363" spans="4:4">
      <c r="D1363" s="192"/>
    </row>
    <row r="1364" spans="4:4">
      <c r="D1364" s="192"/>
    </row>
    <row r="1365" spans="4:4">
      <c r="D1365" s="192"/>
    </row>
    <row r="1366" spans="4:4">
      <c r="D1366" s="192"/>
    </row>
    <row r="1367" spans="4:4">
      <c r="D1367" s="192"/>
    </row>
    <row r="1368" spans="4:4">
      <c r="D1368" s="192"/>
    </row>
    <row r="1369" spans="4:4">
      <c r="D1369" s="192"/>
    </row>
    <row r="1370" spans="4:4">
      <c r="D1370" s="192"/>
    </row>
    <row r="1371" spans="4:4">
      <c r="D1371" s="192"/>
    </row>
    <row r="1372" spans="4:4">
      <c r="D1372" s="192"/>
    </row>
    <row r="1373" spans="4:4">
      <c r="D1373" s="192"/>
    </row>
    <row r="1374" spans="4:4">
      <c r="D1374" s="192"/>
    </row>
    <row r="1375" spans="4:4">
      <c r="D1375" s="192"/>
    </row>
    <row r="1376" spans="4:4">
      <c r="D1376" s="192"/>
    </row>
    <row r="1377" spans="4:4">
      <c r="D1377" s="192"/>
    </row>
    <row r="1378" spans="4:4">
      <c r="D1378" s="192"/>
    </row>
    <row r="1379" spans="4:4">
      <c r="D1379" s="192"/>
    </row>
    <row r="1380" spans="4:4">
      <c r="D1380" s="192"/>
    </row>
    <row r="1381" spans="4:4">
      <c r="D1381" s="192"/>
    </row>
    <row r="1382" spans="4:4">
      <c r="D1382" s="192"/>
    </row>
    <row r="1383" spans="4:4">
      <c r="D1383" s="192"/>
    </row>
    <row r="1384" spans="4:4">
      <c r="D1384" s="192"/>
    </row>
    <row r="1385" spans="4:4">
      <c r="D1385" s="192"/>
    </row>
    <row r="1386" spans="4:4">
      <c r="D1386" s="192"/>
    </row>
    <row r="1387" spans="4:4">
      <c r="D1387" s="192"/>
    </row>
    <row r="1388" spans="4:4">
      <c r="D1388" s="192"/>
    </row>
    <row r="1389" spans="4:4">
      <c r="D1389" s="192"/>
    </row>
    <row r="1390" spans="4:4">
      <c r="D1390" s="192"/>
    </row>
    <row r="1391" spans="4:4">
      <c r="D1391" s="192"/>
    </row>
    <row r="1392" spans="4:4">
      <c r="D1392" s="192"/>
    </row>
    <row r="1393" spans="4:4">
      <c r="D1393" s="192"/>
    </row>
    <row r="1394" spans="4:4">
      <c r="D1394" s="192"/>
    </row>
    <row r="1395" spans="4:4">
      <c r="D1395" s="192"/>
    </row>
    <row r="1396" spans="4:4">
      <c r="D1396" s="192"/>
    </row>
    <row r="1397" spans="4:4">
      <c r="D1397" s="192"/>
    </row>
    <row r="1398" spans="4:4">
      <c r="D1398" s="192"/>
    </row>
    <row r="1399" spans="4:4">
      <c r="D1399" s="192"/>
    </row>
    <row r="1400" spans="4:4">
      <c r="D1400" s="192"/>
    </row>
    <row r="1401" spans="4:4">
      <c r="D1401" s="192"/>
    </row>
    <row r="1402" spans="4:4">
      <c r="D1402" s="192"/>
    </row>
    <row r="1403" spans="4:4">
      <c r="D1403" s="192"/>
    </row>
    <row r="1404" spans="4:4">
      <c r="D1404" s="192"/>
    </row>
    <row r="1405" spans="4:4">
      <c r="D1405" s="192"/>
    </row>
    <row r="1406" spans="4:4">
      <c r="D1406" s="192"/>
    </row>
    <row r="1407" spans="4:4">
      <c r="D1407" s="192"/>
    </row>
    <row r="1408" spans="4:4">
      <c r="D1408" s="192"/>
    </row>
    <row r="1409" spans="4:4">
      <c r="D1409" s="192"/>
    </row>
    <row r="1410" spans="4:4">
      <c r="D1410" s="192"/>
    </row>
    <row r="1411" spans="4:4">
      <c r="D1411" s="192"/>
    </row>
    <row r="1412" spans="4:4">
      <c r="D1412" s="192"/>
    </row>
    <row r="1413" spans="4:4">
      <c r="D1413" s="192"/>
    </row>
    <row r="1414" spans="4:4">
      <c r="D1414" s="192"/>
    </row>
    <row r="1415" spans="4:4">
      <c r="D1415" s="192"/>
    </row>
    <row r="1416" spans="4:4">
      <c r="D1416" s="192"/>
    </row>
    <row r="1417" spans="4:4">
      <c r="D1417" s="192"/>
    </row>
    <row r="1418" spans="4:4">
      <c r="D1418" s="192"/>
    </row>
    <row r="1419" spans="4:4">
      <c r="D1419" s="192"/>
    </row>
    <row r="1420" spans="4:4">
      <c r="D1420" s="192"/>
    </row>
    <row r="1421" spans="4:4">
      <c r="D1421" s="192"/>
    </row>
    <row r="1422" spans="4:4">
      <c r="D1422" s="192"/>
    </row>
    <row r="1423" spans="4:4">
      <c r="D1423" s="192"/>
    </row>
    <row r="1424" spans="4:4">
      <c r="D1424" s="192"/>
    </row>
    <row r="1425" spans="4:4">
      <c r="D1425" s="192"/>
    </row>
    <row r="1426" spans="4:4">
      <c r="D1426" s="192"/>
    </row>
    <row r="1427" spans="4:4">
      <c r="D1427" s="192"/>
    </row>
    <row r="1428" spans="4:4">
      <c r="D1428" s="192"/>
    </row>
    <row r="1429" spans="4:4">
      <c r="D1429" s="192"/>
    </row>
    <row r="1430" spans="4:4">
      <c r="D1430" s="192"/>
    </row>
    <row r="1431" spans="4:4">
      <c r="D1431" s="192"/>
    </row>
    <row r="1432" spans="4:4">
      <c r="D1432" s="192"/>
    </row>
    <row r="1433" spans="4:4">
      <c r="D1433" s="192"/>
    </row>
    <row r="1434" spans="4:4">
      <c r="D1434" s="192"/>
    </row>
    <row r="1435" spans="4:4">
      <c r="D1435" s="192"/>
    </row>
    <row r="1436" spans="4:4">
      <c r="D1436" s="192"/>
    </row>
    <row r="1437" spans="4:4">
      <c r="D1437" s="192"/>
    </row>
    <row r="1438" spans="4:4">
      <c r="D1438" s="192"/>
    </row>
    <row r="1439" spans="4:4">
      <c r="D1439" s="192"/>
    </row>
    <row r="1440" spans="4:4">
      <c r="D1440" s="192"/>
    </row>
    <row r="1441" spans="4:4">
      <c r="D1441" s="192"/>
    </row>
    <row r="1442" spans="4:4">
      <c r="D1442" s="192"/>
    </row>
    <row r="1443" spans="4:4">
      <c r="D1443" s="192"/>
    </row>
    <row r="1444" spans="4:4">
      <c r="D1444" s="192"/>
    </row>
    <row r="1445" spans="4:4">
      <c r="D1445" s="192"/>
    </row>
    <row r="1446" spans="4:4">
      <c r="D1446" s="192"/>
    </row>
    <row r="1447" spans="4:4">
      <c r="D1447" s="192"/>
    </row>
    <row r="1448" spans="4:4">
      <c r="D1448" s="192"/>
    </row>
    <row r="1449" spans="4:4">
      <c r="D1449" s="192"/>
    </row>
    <row r="1450" spans="4:4">
      <c r="D1450" s="192"/>
    </row>
    <row r="1451" spans="4:4">
      <c r="D1451" s="192"/>
    </row>
    <row r="1452" spans="4:4">
      <c r="D1452" s="192"/>
    </row>
    <row r="1453" spans="4:4">
      <c r="D1453" s="192"/>
    </row>
    <row r="1454" spans="4:4">
      <c r="D1454" s="192"/>
    </row>
    <row r="1455" spans="4:4">
      <c r="D1455" s="192"/>
    </row>
    <row r="1456" spans="4:4">
      <c r="D1456" s="192"/>
    </row>
    <row r="1457" spans="4:4">
      <c r="D1457" s="192"/>
    </row>
    <row r="1458" spans="4:4">
      <c r="D1458" s="192"/>
    </row>
    <row r="1459" spans="4:4">
      <c r="D1459" s="192"/>
    </row>
    <row r="1460" spans="4:4">
      <c r="D1460" s="192"/>
    </row>
    <row r="1461" spans="4:4">
      <c r="D1461" s="192"/>
    </row>
    <row r="1462" spans="4:4">
      <c r="D1462" s="192"/>
    </row>
    <row r="1463" spans="4:4">
      <c r="D1463" s="192"/>
    </row>
    <row r="1464" spans="4:4">
      <c r="D1464" s="192"/>
    </row>
    <row r="1465" spans="4:4">
      <c r="D1465" s="192"/>
    </row>
    <row r="1466" spans="4:4">
      <c r="D1466" s="192"/>
    </row>
    <row r="1467" spans="4:4">
      <c r="D1467" s="192"/>
    </row>
    <row r="1468" spans="4:4">
      <c r="D1468" s="192"/>
    </row>
    <row r="1469" spans="4:4">
      <c r="D1469" s="192"/>
    </row>
    <row r="1470" spans="4:4">
      <c r="D1470" s="192"/>
    </row>
    <row r="1471" spans="4:4">
      <c r="D1471" s="192"/>
    </row>
    <row r="1472" spans="4:4">
      <c r="D1472" s="192"/>
    </row>
    <row r="1473" spans="4:4">
      <c r="D1473" s="192"/>
    </row>
    <row r="1474" spans="4:4">
      <c r="D1474" s="192"/>
    </row>
    <row r="1475" spans="4:4">
      <c r="D1475" s="192"/>
    </row>
    <row r="1476" spans="4:4">
      <c r="D1476" s="192"/>
    </row>
    <row r="1477" spans="4:4">
      <c r="D1477" s="192"/>
    </row>
    <row r="1478" spans="4:4">
      <c r="D1478" s="192"/>
    </row>
    <row r="1479" spans="4:4">
      <c r="D1479" s="192"/>
    </row>
    <row r="1480" spans="4:4">
      <c r="D1480" s="192"/>
    </row>
    <row r="1481" spans="4:4">
      <c r="D1481" s="192"/>
    </row>
    <row r="1482" spans="4:4">
      <c r="D1482" s="192"/>
    </row>
    <row r="1483" spans="4:4">
      <c r="D1483" s="192"/>
    </row>
    <row r="1484" spans="4:4">
      <c r="D1484" s="192"/>
    </row>
    <row r="1485" spans="4:4">
      <c r="D1485" s="192"/>
    </row>
    <row r="1486" spans="4:4">
      <c r="D1486" s="192"/>
    </row>
    <row r="1487" spans="4:4">
      <c r="D1487" s="192"/>
    </row>
    <row r="1488" spans="4:4">
      <c r="D1488" s="192"/>
    </row>
    <row r="1489" spans="4:4">
      <c r="D1489" s="192"/>
    </row>
    <row r="1490" spans="4:4">
      <c r="D1490" s="192"/>
    </row>
    <row r="1491" spans="4:4">
      <c r="D1491" s="192"/>
    </row>
    <row r="1492" spans="4:4">
      <c r="D1492" s="192"/>
    </row>
    <row r="1493" spans="4:4">
      <c r="D1493" s="192"/>
    </row>
    <row r="1494" spans="4:4">
      <c r="D1494" s="192"/>
    </row>
    <row r="1495" spans="4:4">
      <c r="D1495" s="192"/>
    </row>
    <row r="1496" spans="4:4">
      <c r="D1496" s="192"/>
    </row>
    <row r="1497" spans="4:4">
      <c r="D1497" s="192"/>
    </row>
    <row r="1498" spans="4:4">
      <c r="D1498" s="192"/>
    </row>
    <row r="1499" spans="4:4">
      <c r="D1499" s="192"/>
    </row>
    <row r="1500" spans="4:4">
      <c r="D1500" s="192"/>
    </row>
    <row r="1501" spans="4:4">
      <c r="D1501" s="192"/>
    </row>
    <row r="1502" spans="4:4">
      <c r="D1502" s="192"/>
    </row>
    <row r="1503" spans="4:4">
      <c r="D1503" s="192"/>
    </row>
    <row r="1504" spans="4:4">
      <c r="D1504" s="192"/>
    </row>
    <row r="1505" spans="4:4">
      <c r="D1505" s="192"/>
    </row>
    <row r="1506" spans="4:4">
      <c r="D1506" s="192"/>
    </row>
    <row r="1507" spans="4:4">
      <c r="D1507" s="192"/>
    </row>
    <row r="1508" spans="4:4">
      <c r="D1508" s="192"/>
    </row>
    <row r="1509" spans="4:4">
      <c r="D1509" s="192"/>
    </row>
    <row r="1510" spans="4:4">
      <c r="D1510" s="192"/>
    </row>
    <row r="1511" spans="4:4">
      <c r="D1511" s="192"/>
    </row>
    <row r="1512" spans="4:4">
      <c r="D1512" s="192"/>
    </row>
    <row r="1513" spans="4:4">
      <c r="D1513" s="192"/>
    </row>
    <row r="1514" spans="4:4">
      <c r="D1514" s="192"/>
    </row>
    <row r="1515" spans="4:4">
      <c r="D1515" s="192"/>
    </row>
    <row r="1516" spans="4:4">
      <c r="D1516" s="192"/>
    </row>
    <row r="1517" spans="4:4">
      <c r="D1517" s="192"/>
    </row>
    <row r="1518" spans="4:4">
      <c r="D1518" s="192"/>
    </row>
    <row r="1519" spans="4:4">
      <c r="D1519" s="192"/>
    </row>
    <row r="1520" spans="4:4">
      <c r="D1520" s="192"/>
    </row>
    <row r="1521" spans="4:4">
      <c r="D1521" s="192"/>
    </row>
    <row r="1522" spans="4:4">
      <c r="D1522" s="192"/>
    </row>
    <row r="1523" spans="4:4">
      <c r="D1523" s="192"/>
    </row>
    <row r="1524" spans="4:4">
      <c r="D1524" s="192"/>
    </row>
    <row r="1525" spans="4:4">
      <c r="D1525" s="192"/>
    </row>
    <row r="1526" spans="4:4">
      <c r="D1526" s="192"/>
    </row>
    <row r="1527" spans="4:4">
      <c r="D1527" s="192"/>
    </row>
    <row r="1528" spans="4:4">
      <c r="D1528" s="192"/>
    </row>
    <row r="1529" spans="4:4">
      <c r="D1529" s="192"/>
    </row>
    <row r="1530" spans="4:4">
      <c r="D1530" s="192"/>
    </row>
    <row r="1531" spans="4:4">
      <c r="D1531" s="192"/>
    </row>
    <row r="1532" spans="4:4">
      <c r="D1532" s="192"/>
    </row>
    <row r="1533" spans="4:4">
      <c r="D1533" s="192"/>
    </row>
    <row r="1534" spans="4:4">
      <c r="D1534" s="192"/>
    </row>
    <row r="1535" spans="4:4">
      <c r="D1535" s="192"/>
    </row>
    <row r="1536" spans="4:4">
      <c r="D1536" s="192"/>
    </row>
    <row r="1537" spans="4:4">
      <c r="D1537" s="192"/>
    </row>
    <row r="1538" spans="4:4">
      <c r="D1538" s="192"/>
    </row>
    <row r="1539" spans="4:4">
      <c r="D1539" s="192"/>
    </row>
    <row r="1540" spans="4:4">
      <c r="D1540" s="192"/>
    </row>
    <row r="1541" spans="4:4">
      <c r="D1541" s="192"/>
    </row>
    <row r="1542" spans="4:4">
      <c r="D1542" s="192"/>
    </row>
    <row r="1543" spans="4:4">
      <c r="D1543" s="192"/>
    </row>
    <row r="1544" spans="4:4">
      <c r="D1544" s="192"/>
    </row>
    <row r="1545" spans="4:4">
      <c r="D1545" s="192"/>
    </row>
    <row r="1546" spans="4:4">
      <c r="D1546" s="192"/>
    </row>
    <row r="1547" spans="4:4">
      <c r="D1547" s="192"/>
    </row>
    <row r="1548" spans="4:4">
      <c r="D1548" s="192"/>
    </row>
    <row r="1549" spans="4:4">
      <c r="D1549" s="192"/>
    </row>
    <row r="1550" spans="4:4">
      <c r="D1550" s="192"/>
    </row>
    <row r="1551" spans="4:4">
      <c r="D1551" s="192"/>
    </row>
    <row r="1552" spans="4:4">
      <c r="D1552" s="192"/>
    </row>
    <row r="1553" spans="4:4">
      <c r="D1553" s="192"/>
    </row>
    <row r="1554" spans="4:4">
      <c r="D1554" s="192"/>
    </row>
    <row r="1555" spans="4:4">
      <c r="D1555" s="192"/>
    </row>
    <row r="1556" spans="4:4">
      <c r="D1556" s="192"/>
    </row>
    <row r="1557" spans="4:4">
      <c r="D1557" s="192"/>
    </row>
    <row r="1558" spans="4:4">
      <c r="D1558" s="192"/>
    </row>
    <row r="1559" spans="4:4">
      <c r="D1559" s="192"/>
    </row>
    <row r="1560" spans="4:4">
      <c r="D1560" s="192"/>
    </row>
    <row r="1561" spans="4:4">
      <c r="D1561" s="192"/>
    </row>
    <row r="1562" spans="4:4">
      <c r="D1562" s="192"/>
    </row>
    <row r="1563" spans="4:4">
      <c r="D1563" s="192"/>
    </row>
    <row r="1564" spans="4:4">
      <c r="D1564" s="192"/>
    </row>
    <row r="1565" spans="4:4">
      <c r="D1565" s="192"/>
    </row>
    <row r="1566" spans="4:4">
      <c r="D1566" s="192"/>
    </row>
    <row r="1567" spans="4:4">
      <c r="D1567" s="192"/>
    </row>
    <row r="1568" spans="4:4">
      <c r="D1568" s="192"/>
    </row>
    <row r="1569" spans="4:4">
      <c r="D1569" s="192"/>
    </row>
    <row r="1570" spans="4:4">
      <c r="D1570" s="192"/>
    </row>
    <row r="1571" spans="4:4">
      <c r="D1571" s="192"/>
    </row>
    <row r="1572" spans="4:4">
      <c r="D1572" s="192"/>
    </row>
    <row r="1573" spans="4:4">
      <c r="D1573" s="192"/>
    </row>
    <row r="1574" spans="4:4">
      <c r="D1574" s="192"/>
    </row>
    <row r="1575" spans="4:4">
      <c r="D1575" s="192"/>
    </row>
    <row r="1576" spans="4:4">
      <c r="D1576" s="192"/>
    </row>
    <row r="1577" spans="4:4">
      <c r="D1577" s="192"/>
    </row>
    <row r="1578" spans="4:4">
      <c r="D1578" s="192"/>
    </row>
    <row r="1579" spans="4:4">
      <c r="D1579" s="192"/>
    </row>
    <row r="1580" spans="4:4">
      <c r="D1580" s="192"/>
    </row>
    <row r="1581" spans="4:4">
      <c r="D1581" s="192"/>
    </row>
    <row r="1582" spans="4:4">
      <c r="D1582" s="192"/>
    </row>
    <row r="1583" spans="4:4">
      <c r="D1583" s="192"/>
    </row>
    <row r="1584" spans="4:4">
      <c r="D1584" s="192"/>
    </row>
    <row r="1585" spans="4:4">
      <c r="D1585" s="192"/>
    </row>
    <row r="1586" spans="4:4">
      <c r="D1586" s="192"/>
    </row>
    <row r="1587" spans="4:4">
      <c r="D1587" s="192"/>
    </row>
    <row r="1588" spans="4:4">
      <c r="D1588" s="192"/>
    </row>
    <row r="1589" spans="4:4">
      <c r="D1589" s="192"/>
    </row>
    <row r="1590" spans="4:4">
      <c r="D1590" s="192"/>
    </row>
    <row r="1591" spans="4:4">
      <c r="D1591" s="192"/>
    </row>
    <row r="1592" spans="4:4">
      <c r="D1592" s="192"/>
    </row>
    <row r="1593" spans="4:4">
      <c r="D1593" s="192"/>
    </row>
    <row r="1594" spans="4:4">
      <c r="D1594" s="192"/>
    </row>
    <row r="1595" spans="4:4">
      <c r="D1595" s="192"/>
    </row>
    <row r="1596" spans="4:4">
      <c r="D1596" s="192"/>
    </row>
    <row r="1597" spans="4:4">
      <c r="D1597" s="192"/>
    </row>
    <row r="1598" spans="4:4">
      <c r="D1598" s="192"/>
    </row>
    <row r="1599" spans="4:4">
      <c r="D1599" s="192"/>
    </row>
    <row r="1600" spans="4:4">
      <c r="D1600" s="192"/>
    </row>
    <row r="1601" spans="4:4">
      <c r="D1601" s="192"/>
    </row>
    <row r="1602" spans="4:4">
      <c r="D1602" s="192"/>
    </row>
    <row r="1603" spans="4:4">
      <c r="D1603" s="192"/>
    </row>
    <row r="1604" spans="4:4">
      <c r="D1604" s="192"/>
    </row>
    <row r="1605" spans="4:4">
      <c r="D1605" s="192"/>
    </row>
    <row r="1606" spans="4:4">
      <c r="D1606" s="192"/>
    </row>
    <row r="1607" spans="4:4">
      <c r="D1607" s="192"/>
    </row>
    <row r="1608" spans="4:4">
      <c r="D1608" s="192"/>
    </row>
    <row r="1609" spans="4:4">
      <c r="D1609" s="192"/>
    </row>
    <row r="1610" spans="4:4">
      <c r="D1610" s="192"/>
    </row>
    <row r="1611" spans="4:4">
      <c r="D1611" s="192"/>
    </row>
    <row r="1612" spans="4:4">
      <c r="D1612" s="192"/>
    </row>
    <row r="1613" spans="4:4">
      <c r="D1613" s="192"/>
    </row>
    <row r="1614" spans="4:4">
      <c r="D1614" s="192"/>
    </row>
    <row r="1615" spans="4:4">
      <c r="D1615" s="192"/>
    </row>
    <row r="1616" spans="4:4">
      <c r="D1616" s="192"/>
    </row>
    <row r="1617" spans="4:4">
      <c r="D1617" s="192"/>
    </row>
    <row r="1618" spans="4:4">
      <c r="D1618" s="192"/>
    </row>
    <row r="1619" spans="4:4">
      <c r="D1619" s="192"/>
    </row>
    <row r="1620" spans="4:4">
      <c r="D1620" s="192"/>
    </row>
    <row r="1621" spans="4:4">
      <c r="D1621" s="192"/>
    </row>
    <row r="1622" spans="4:4">
      <c r="D1622" s="192"/>
    </row>
    <row r="1623" spans="4:4">
      <c r="D1623" s="192"/>
    </row>
    <row r="1624" spans="4:4">
      <c r="D1624" s="192"/>
    </row>
    <row r="1625" spans="4:4">
      <c r="D1625" s="192"/>
    </row>
    <row r="1626" spans="4:4">
      <c r="D1626" s="192"/>
    </row>
    <row r="1627" spans="4:4">
      <c r="D1627" s="192"/>
    </row>
    <row r="1628" spans="4:4">
      <c r="D1628" s="192"/>
    </row>
    <row r="1629" spans="4:4">
      <c r="D1629" s="192"/>
    </row>
    <row r="1630" spans="4:4">
      <c r="D1630" s="192"/>
    </row>
    <row r="1631" spans="4:4">
      <c r="D1631" s="192"/>
    </row>
    <row r="1632" spans="4:4">
      <c r="D1632" s="192"/>
    </row>
    <row r="1633" spans="4:4">
      <c r="D1633" s="192"/>
    </row>
    <row r="1634" spans="4:4">
      <c r="D1634" s="192"/>
    </row>
    <row r="1635" spans="4:4">
      <c r="D1635" s="192"/>
    </row>
    <row r="1636" spans="4:4">
      <c r="D1636" s="192"/>
    </row>
    <row r="1637" spans="4:4">
      <c r="D1637" s="192"/>
    </row>
    <row r="1638" spans="4:4">
      <c r="D1638" s="192"/>
    </row>
    <row r="1639" spans="4:4">
      <c r="D1639" s="192"/>
    </row>
    <row r="1640" spans="4:4">
      <c r="D1640" s="192"/>
    </row>
    <row r="1641" spans="4:4">
      <c r="D1641" s="192"/>
    </row>
    <row r="1642" spans="4:4">
      <c r="D1642" s="192"/>
    </row>
    <row r="1643" spans="4:4">
      <c r="D1643" s="192"/>
    </row>
    <row r="1644" spans="4:4">
      <c r="D1644" s="192"/>
    </row>
    <row r="1645" spans="4:4">
      <c r="D1645" s="192"/>
    </row>
    <row r="1646" spans="4:4">
      <c r="D1646" s="192"/>
    </row>
    <row r="1647" spans="4:4">
      <c r="D1647" s="192"/>
    </row>
    <row r="1648" spans="4:4">
      <c r="D1648" s="192"/>
    </row>
    <row r="1649" spans="4:4">
      <c r="D1649" s="192"/>
    </row>
    <row r="1650" spans="4:4">
      <c r="D1650" s="192"/>
    </row>
    <row r="1651" spans="4:4">
      <c r="D1651" s="192"/>
    </row>
    <row r="1652" spans="4:4">
      <c r="D1652" s="192"/>
    </row>
    <row r="1653" spans="4:4">
      <c r="D1653" s="192"/>
    </row>
    <row r="1654" spans="4:4">
      <c r="D1654" s="192"/>
    </row>
    <row r="1655" spans="4:4">
      <c r="D1655" s="192"/>
    </row>
    <row r="1656" spans="4:4">
      <c r="D1656" s="192"/>
    </row>
    <row r="1657" spans="4:4">
      <c r="D1657" s="192"/>
    </row>
    <row r="1658" spans="4:4">
      <c r="D1658" s="192"/>
    </row>
    <row r="1659" spans="4:4">
      <c r="D1659" s="192"/>
    </row>
    <row r="1660" spans="4:4">
      <c r="D1660" s="192"/>
    </row>
    <row r="1661" spans="4:4">
      <c r="D1661" s="192"/>
    </row>
    <row r="1662" spans="4:4">
      <c r="D1662" s="192"/>
    </row>
    <row r="1663" spans="4:4">
      <c r="D1663" s="192"/>
    </row>
    <row r="1664" spans="4:4">
      <c r="D1664" s="192"/>
    </row>
    <row r="1665" spans="4:4">
      <c r="D1665" s="192"/>
    </row>
    <row r="1666" spans="4:4">
      <c r="D1666" s="192"/>
    </row>
    <row r="1667" spans="4:4">
      <c r="D1667" s="192"/>
    </row>
    <row r="1668" spans="4:4">
      <c r="D1668" s="192"/>
    </row>
    <row r="1669" spans="4:4">
      <c r="D1669" s="192"/>
    </row>
    <row r="1670" spans="4:4">
      <c r="D1670" s="192"/>
    </row>
    <row r="1671" spans="4:4">
      <c r="D1671" s="192"/>
    </row>
    <row r="1672" spans="4:4">
      <c r="D1672" s="192"/>
    </row>
    <row r="1673" spans="4:4">
      <c r="D1673" s="192"/>
    </row>
    <row r="1674" spans="4:4">
      <c r="D1674" s="192"/>
    </row>
    <row r="1675" spans="4:4">
      <c r="D1675" s="192"/>
    </row>
    <row r="1676" spans="4:4">
      <c r="D1676" s="192"/>
    </row>
    <row r="1677" spans="4:4">
      <c r="D1677" s="192"/>
    </row>
    <row r="1678" spans="4:4">
      <c r="D1678" s="192"/>
    </row>
    <row r="1679" spans="4:4">
      <c r="D1679" s="192"/>
    </row>
    <row r="1680" spans="4:4">
      <c r="D1680" s="192"/>
    </row>
    <row r="1681" spans="4:4">
      <c r="D1681" s="192"/>
    </row>
    <row r="1682" spans="4:4">
      <c r="D1682" s="192"/>
    </row>
    <row r="1683" spans="4:4">
      <c r="D1683" s="192"/>
    </row>
    <row r="1684" spans="4:4">
      <c r="D1684" s="192"/>
    </row>
    <row r="1685" spans="4:4">
      <c r="D1685" s="192"/>
    </row>
    <row r="1686" spans="4:4">
      <c r="D1686" s="192"/>
    </row>
    <row r="1687" spans="4:4">
      <c r="D1687" s="192"/>
    </row>
    <row r="1688" spans="4:4">
      <c r="D1688" s="192"/>
    </row>
    <row r="1689" spans="4:4">
      <c r="D1689" s="192"/>
    </row>
    <row r="1690" spans="4:4">
      <c r="D1690" s="192"/>
    </row>
    <row r="1691" spans="4:4">
      <c r="D1691" s="192"/>
    </row>
    <row r="1692" spans="4:4">
      <c r="D1692" s="192"/>
    </row>
    <row r="1693" spans="4:4">
      <c r="D1693" s="192"/>
    </row>
    <row r="1694" spans="4:4">
      <c r="D1694" s="192"/>
    </row>
    <row r="1695" spans="4:4">
      <c r="D1695" s="192"/>
    </row>
    <row r="1696" spans="4:4">
      <c r="D1696" s="192"/>
    </row>
    <row r="1697" spans="4:4">
      <c r="D1697" s="192"/>
    </row>
    <row r="1698" spans="4:4">
      <c r="D1698" s="192"/>
    </row>
    <row r="1699" spans="4:4">
      <c r="D1699" s="192"/>
    </row>
    <row r="1700" spans="4:4">
      <c r="D1700" s="192"/>
    </row>
    <row r="1701" spans="4:4">
      <c r="D1701" s="192"/>
    </row>
    <row r="1702" spans="4:4">
      <c r="D1702" s="192"/>
    </row>
    <row r="1703" spans="4:4">
      <c r="D1703" s="192"/>
    </row>
    <row r="1704" spans="4:4">
      <c r="D1704" s="192"/>
    </row>
    <row r="1705" spans="4:4">
      <c r="D1705" s="192"/>
    </row>
    <row r="1706" spans="4:4">
      <c r="D1706" s="192"/>
    </row>
    <row r="1707" spans="4:4">
      <c r="D1707" s="192"/>
    </row>
    <row r="1708" spans="4:4">
      <c r="D1708" s="192"/>
    </row>
    <row r="1709" spans="4:4">
      <c r="D1709" s="192"/>
    </row>
    <row r="1710" spans="4:4">
      <c r="D1710" s="192"/>
    </row>
    <row r="1711" spans="4:4">
      <c r="D1711" s="192"/>
    </row>
    <row r="1712" spans="4:4">
      <c r="D1712" s="192"/>
    </row>
    <row r="1713" spans="4:4">
      <c r="D1713" s="192"/>
    </row>
    <row r="1714" spans="4:4">
      <c r="D1714" s="192"/>
    </row>
    <row r="1715" spans="4:4">
      <c r="D1715" s="192"/>
    </row>
    <row r="1716" spans="4:4">
      <c r="D1716" s="192"/>
    </row>
    <row r="1717" spans="4:4">
      <c r="D1717" s="192"/>
    </row>
    <row r="1718" spans="4:4">
      <c r="D1718" s="192"/>
    </row>
    <row r="1719" spans="4:4">
      <c r="D1719" s="192"/>
    </row>
    <row r="1720" spans="4:4">
      <c r="D1720" s="192"/>
    </row>
    <row r="1721" spans="4:4">
      <c r="D1721" s="192"/>
    </row>
    <row r="1722" spans="4:4">
      <c r="D1722" s="192"/>
    </row>
    <row r="1723" spans="4:4">
      <c r="D1723" s="192"/>
    </row>
    <row r="1724" spans="4:4">
      <c r="D1724" s="192"/>
    </row>
    <row r="1725" spans="4:4">
      <c r="D1725" s="192"/>
    </row>
    <row r="1726" spans="4:4">
      <c r="D1726" s="192"/>
    </row>
    <row r="1727" spans="4:4">
      <c r="D1727" s="192"/>
    </row>
    <row r="1728" spans="4:4">
      <c r="D1728" s="192"/>
    </row>
    <row r="1729" spans="4:4">
      <c r="D1729" s="192"/>
    </row>
    <row r="1730" spans="4:4">
      <c r="D1730" s="192"/>
    </row>
    <row r="1731" spans="4:4">
      <c r="D1731" s="192"/>
    </row>
    <row r="1732" spans="4:4">
      <c r="D1732" s="192"/>
    </row>
    <row r="1733" spans="4:4">
      <c r="D1733" s="192"/>
    </row>
    <row r="1734" spans="4:4">
      <c r="D1734" s="192"/>
    </row>
    <row r="1735" spans="4:4">
      <c r="D1735" s="192"/>
    </row>
    <row r="1736" spans="4:4">
      <c r="D1736" s="192"/>
    </row>
    <row r="1737" spans="4:4">
      <c r="D1737" s="192"/>
    </row>
    <row r="1738" spans="4:4">
      <c r="D1738" s="192"/>
    </row>
    <row r="1739" spans="4:4">
      <c r="D1739" s="192"/>
    </row>
    <row r="1740" spans="4:4">
      <c r="D1740" s="192"/>
    </row>
    <row r="1741" spans="4:4">
      <c r="D1741" s="192"/>
    </row>
    <row r="1742" spans="4:4">
      <c r="D1742" s="192"/>
    </row>
    <row r="1743" spans="4:4">
      <c r="D1743" s="192"/>
    </row>
    <row r="1744" spans="4:4">
      <c r="D1744" s="192"/>
    </row>
    <row r="1745" spans="4:4">
      <c r="D1745" s="192"/>
    </row>
    <row r="1746" spans="4:4">
      <c r="D1746" s="192"/>
    </row>
    <row r="1747" spans="4:4">
      <c r="D1747" s="192"/>
    </row>
    <row r="1748" spans="4:4">
      <c r="D1748" s="192"/>
    </row>
    <row r="1749" spans="4:4">
      <c r="D1749" s="192"/>
    </row>
    <row r="1750" spans="4:4">
      <c r="D1750" s="192"/>
    </row>
    <row r="1751" spans="4:4">
      <c r="D1751" s="192"/>
    </row>
    <row r="1752" spans="4:4">
      <c r="D1752" s="192"/>
    </row>
    <row r="1753" spans="4:4">
      <c r="D1753" s="192"/>
    </row>
    <row r="1754" spans="4:4">
      <c r="D1754" s="192"/>
    </row>
    <row r="1755" spans="4:4">
      <c r="D1755" s="192"/>
    </row>
    <row r="1756" spans="4:4">
      <c r="D1756" s="192"/>
    </row>
    <row r="1757" spans="4:4">
      <c r="D1757" s="192"/>
    </row>
    <row r="1758" spans="4:4">
      <c r="D1758" s="192"/>
    </row>
    <row r="1759" spans="4:4">
      <c r="D1759" s="192"/>
    </row>
    <row r="1760" spans="4:4">
      <c r="D1760" s="192"/>
    </row>
    <row r="1761" spans="4:4">
      <c r="D1761" s="192"/>
    </row>
    <row r="1762" spans="4:4">
      <c r="D1762" s="192"/>
    </row>
    <row r="1763" spans="4:4">
      <c r="D1763" s="192"/>
    </row>
    <row r="1764" spans="4:4">
      <c r="D1764" s="192"/>
    </row>
    <row r="1765" spans="4:4">
      <c r="D1765" s="192"/>
    </row>
    <row r="1766" spans="4:4">
      <c r="D1766" s="192"/>
    </row>
    <row r="1767" spans="4:4">
      <c r="D1767" s="192"/>
    </row>
    <row r="1768" spans="4:4">
      <c r="D1768" s="192"/>
    </row>
    <row r="1769" spans="4:4">
      <c r="D1769" s="192"/>
    </row>
    <row r="1770" spans="4:4">
      <c r="D1770" s="192"/>
    </row>
    <row r="1771" spans="4:4">
      <c r="D1771" s="192"/>
    </row>
    <row r="1772" spans="4:4">
      <c r="D1772" s="192"/>
    </row>
    <row r="1773" spans="4:4">
      <c r="D1773" s="192"/>
    </row>
    <row r="1774" spans="4:4">
      <c r="D1774" s="192"/>
    </row>
    <row r="1775" spans="4:4">
      <c r="D1775" s="192"/>
    </row>
    <row r="1776" spans="4:4">
      <c r="D1776" s="192"/>
    </row>
    <row r="1777" spans="4:4">
      <c r="D1777" s="192"/>
    </row>
    <row r="1778" spans="4:4">
      <c r="D1778" s="192"/>
    </row>
    <row r="1779" spans="4:4">
      <c r="D1779" s="192"/>
    </row>
    <row r="1780" spans="4:4">
      <c r="D1780" s="192"/>
    </row>
    <row r="1781" spans="4:4">
      <c r="D1781" s="192"/>
    </row>
    <row r="1782" spans="4:4">
      <c r="D1782" s="192"/>
    </row>
    <row r="1783" spans="4:4">
      <c r="D1783" s="192"/>
    </row>
    <row r="1784" spans="4:4">
      <c r="D1784" s="192"/>
    </row>
    <row r="1785" spans="4:4">
      <c r="D1785" s="192"/>
    </row>
    <row r="1786" spans="4:4">
      <c r="D1786" s="192"/>
    </row>
    <row r="1787" spans="4:4">
      <c r="D1787" s="192"/>
    </row>
    <row r="1788" spans="4:4">
      <c r="D1788" s="192"/>
    </row>
    <row r="1789" spans="4:4">
      <c r="D1789" s="192"/>
    </row>
    <row r="1790" spans="4:4">
      <c r="D1790" s="192"/>
    </row>
    <row r="1791" spans="4:4">
      <c r="D1791" s="192"/>
    </row>
    <row r="1792" spans="4:4">
      <c r="D1792" s="192"/>
    </row>
    <row r="1793" spans="4:4">
      <c r="D1793" s="192"/>
    </row>
    <row r="1794" spans="4:4">
      <c r="D1794" s="192"/>
    </row>
    <row r="1795" spans="4:4">
      <c r="D1795" s="192"/>
    </row>
    <row r="1796" spans="4:4">
      <c r="D1796" s="192"/>
    </row>
    <row r="1797" spans="4:4">
      <c r="D1797" s="192"/>
    </row>
    <row r="1798" spans="4:4">
      <c r="D1798" s="192"/>
    </row>
    <row r="1799" spans="4:4">
      <c r="D1799" s="192"/>
    </row>
    <row r="1800" spans="4:4">
      <c r="D1800" s="192"/>
    </row>
    <row r="1801" spans="4:4">
      <c r="D1801" s="192"/>
    </row>
    <row r="1802" spans="4:4">
      <c r="D1802" s="192"/>
    </row>
    <row r="1803" spans="4:4">
      <c r="D1803" s="192"/>
    </row>
    <row r="1804" spans="4:4">
      <c r="D1804" s="192"/>
    </row>
    <row r="1805" spans="4:4">
      <c r="D1805" s="192"/>
    </row>
    <row r="1806" spans="4:4">
      <c r="D1806" s="192"/>
    </row>
    <row r="1807" spans="4:4">
      <c r="D1807" s="192"/>
    </row>
    <row r="1808" spans="4:4">
      <c r="D1808" s="192"/>
    </row>
    <row r="1809" spans="4:4">
      <c r="D1809" s="192"/>
    </row>
    <row r="1810" spans="4:4">
      <c r="D1810" s="192"/>
    </row>
    <row r="1811" spans="4:4">
      <c r="D1811" s="192"/>
    </row>
    <row r="1812" spans="4:4">
      <c r="D1812" s="192"/>
    </row>
    <row r="1813" spans="4:4">
      <c r="D1813" s="192"/>
    </row>
    <row r="1814" spans="4:4">
      <c r="D1814" s="192"/>
    </row>
    <row r="1815" spans="4:4">
      <c r="D1815" s="192"/>
    </row>
    <row r="1816" spans="4:4">
      <c r="D1816" s="192"/>
    </row>
    <row r="1817" spans="4:4">
      <c r="D1817" s="192"/>
    </row>
    <row r="1818" spans="4:4">
      <c r="D1818" s="192"/>
    </row>
    <row r="1819" spans="4:4">
      <c r="D1819" s="192"/>
    </row>
    <row r="1820" spans="4:4">
      <c r="D1820" s="192"/>
    </row>
    <row r="1821" spans="4:4">
      <c r="D1821" s="192"/>
    </row>
    <row r="1822" spans="4:4">
      <c r="D1822" s="192"/>
    </row>
    <row r="1823" spans="4:4">
      <c r="D1823" s="192"/>
    </row>
    <row r="1824" spans="4:4">
      <c r="D1824" s="192"/>
    </row>
    <row r="1825" spans="4:4">
      <c r="D1825" s="192"/>
    </row>
    <row r="1826" spans="4:4">
      <c r="D1826" s="192"/>
    </row>
    <row r="1827" spans="4:4">
      <c r="D1827" s="192"/>
    </row>
    <row r="1828" spans="4:4">
      <c r="D1828" s="192"/>
    </row>
    <row r="1829" spans="4:4">
      <c r="D1829" s="192"/>
    </row>
    <row r="1830" spans="4:4">
      <c r="D1830" s="192"/>
    </row>
    <row r="1831" spans="4:4">
      <c r="D1831" s="192"/>
    </row>
    <row r="1832" spans="4:4">
      <c r="D1832" s="192"/>
    </row>
    <row r="1833" spans="4:4">
      <c r="D1833" s="192"/>
    </row>
    <row r="1834" spans="4:4">
      <c r="D1834" s="192"/>
    </row>
    <row r="1835" spans="4:4">
      <c r="D1835" s="192"/>
    </row>
    <row r="1836" spans="4:4">
      <c r="D1836" s="192"/>
    </row>
    <row r="1837" spans="4:4">
      <c r="D1837" s="192"/>
    </row>
    <row r="1838" spans="4:4">
      <c r="D1838" s="192"/>
    </row>
    <row r="1839" spans="4:4">
      <c r="D1839" s="192"/>
    </row>
    <row r="1840" spans="4:4">
      <c r="D1840" s="192"/>
    </row>
    <row r="1841" spans="4:4">
      <c r="D1841" s="192"/>
    </row>
    <row r="1842" spans="4:4">
      <c r="D1842" s="192"/>
    </row>
    <row r="1843" spans="4:4">
      <c r="D1843" s="192"/>
    </row>
    <row r="1844" spans="4:4">
      <c r="D1844" s="192"/>
    </row>
    <row r="1845" spans="4:4">
      <c r="D1845" s="192"/>
    </row>
    <row r="1846" spans="4:4">
      <c r="D1846" s="192"/>
    </row>
    <row r="1847" spans="4:4">
      <c r="D1847" s="192"/>
    </row>
    <row r="1848" spans="4:4">
      <c r="D1848" s="192"/>
    </row>
    <row r="1849" spans="4:4">
      <c r="D1849" s="192"/>
    </row>
    <row r="1850" spans="4:4">
      <c r="D1850" s="192"/>
    </row>
    <row r="1851" spans="4:4">
      <c r="D1851" s="192"/>
    </row>
    <row r="1852" spans="4:4">
      <c r="D1852" s="192"/>
    </row>
    <row r="1853" spans="4:4">
      <c r="D1853" s="192"/>
    </row>
    <row r="1854" spans="4:4">
      <c r="D1854" s="192"/>
    </row>
    <row r="1855" spans="4:4">
      <c r="D1855" s="192"/>
    </row>
    <row r="1856" spans="4:4">
      <c r="D1856" s="192"/>
    </row>
    <row r="1857" spans="4:4">
      <c r="D1857" s="192"/>
    </row>
    <row r="1858" spans="4:4">
      <c r="D1858" s="192"/>
    </row>
    <row r="1859" spans="4:4">
      <c r="D1859" s="192"/>
    </row>
    <row r="1860" spans="4:4">
      <c r="D1860" s="192"/>
    </row>
    <row r="1861" spans="4:4">
      <c r="D1861" s="192"/>
    </row>
    <row r="1862" spans="4:4">
      <c r="D1862" s="192"/>
    </row>
    <row r="1863" spans="4:4">
      <c r="D1863" s="192"/>
    </row>
    <row r="1864" spans="4:4">
      <c r="D1864" s="192"/>
    </row>
    <row r="1865" spans="4:4">
      <c r="D1865" s="192"/>
    </row>
    <row r="1866" spans="4:4">
      <c r="D1866" s="192"/>
    </row>
    <row r="1867" spans="4:4">
      <c r="D1867" s="192"/>
    </row>
    <row r="1868" spans="4:4">
      <c r="D1868" s="192"/>
    </row>
    <row r="1869" spans="4:4">
      <c r="D1869" s="192"/>
    </row>
    <row r="1870" spans="4:4">
      <c r="D1870" s="192"/>
    </row>
    <row r="1871" spans="4:4">
      <c r="D1871" s="192"/>
    </row>
    <row r="1872" spans="4:4">
      <c r="D1872" s="192"/>
    </row>
    <row r="1873" spans="4:4">
      <c r="D1873" s="192"/>
    </row>
    <row r="1874" spans="4:4">
      <c r="D1874" s="192"/>
    </row>
    <row r="1875" spans="4:4">
      <c r="D1875" s="192"/>
    </row>
    <row r="1876" spans="4:4">
      <c r="D1876" s="192"/>
    </row>
    <row r="1877" spans="4:4">
      <c r="D1877" s="192"/>
    </row>
    <row r="1878" spans="4:4">
      <c r="D1878" s="192"/>
    </row>
    <row r="1879" spans="4:4">
      <c r="D1879" s="192"/>
    </row>
    <row r="1880" spans="4:4">
      <c r="D1880" s="192"/>
    </row>
    <row r="1881" spans="4:4">
      <c r="D1881" s="192"/>
    </row>
    <row r="1882" spans="4:4">
      <c r="D1882" s="192"/>
    </row>
    <row r="1883" spans="4:4">
      <c r="D1883" s="192"/>
    </row>
    <row r="1884" spans="4:4">
      <c r="D1884" s="192"/>
    </row>
    <row r="1885" spans="4:4">
      <c r="D1885" s="192"/>
    </row>
    <row r="1886" spans="4:4">
      <c r="D1886" s="192"/>
    </row>
    <row r="1887" spans="4:4">
      <c r="D1887" s="192"/>
    </row>
    <row r="1888" spans="4:4">
      <c r="D1888" s="192"/>
    </row>
    <row r="1889" spans="4:4">
      <c r="D1889" s="192"/>
    </row>
    <row r="1890" spans="4:4">
      <c r="D1890" s="192"/>
    </row>
    <row r="1891" spans="4:4">
      <c r="D1891" s="192"/>
    </row>
    <row r="1892" spans="4:4">
      <c r="D1892" s="192"/>
    </row>
    <row r="1893" spans="4:4">
      <c r="D1893" s="192"/>
    </row>
    <row r="1894" spans="4:4">
      <c r="D1894" s="192"/>
    </row>
    <row r="1895" spans="4:4">
      <c r="D1895" s="192"/>
    </row>
    <row r="1896" spans="4:4">
      <c r="D1896" s="192"/>
    </row>
    <row r="1897" spans="4:4">
      <c r="D1897" s="192"/>
    </row>
    <row r="1898" spans="4:4">
      <c r="D1898" s="192"/>
    </row>
    <row r="1899" spans="4:4">
      <c r="D1899" s="192"/>
    </row>
    <row r="1900" spans="4:4">
      <c r="D1900" s="192"/>
    </row>
    <row r="1901" spans="4:4">
      <c r="D1901" s="192"/>
    </row>
    <row r="1902" spans="4:4">
      <c r="D1902" s="192"/>
    </row>
    <row r="1903" spans="4:4">
      <c r="D1903" s="192"/>
    </row>
    <row r="1904" spans="4:4">
      <c r="D1904" s="192"/>
    </row>
    <row r="1905" spans="4:4">
      <c r="D1905" s="192"/>
    </row>
    <row r="1906" spans="4:4">
      <c r="D1906" s="192"/>
    </row>
    <row r="1907" spans="4:4">
      <c r="D1907" s="192"/>
    </row>
    <row r="1908" spans="4:4">
      <c r="D1908" s="192"/>
    </row>
    <row r="1909" spans="4:4">
      <c r="D1909" s="192"/>
    </row>
    <row r="1910" spans="4:4">
      <c r="D1910" s="192"/>
    </row>
    <row r="1911" spans="4:4">
      <c r="D1911" s="192"/>
    </row>
    <row r="1912" spans="4:4">
      <c r="D1912" s="192"/>
    </row>
    <row r="1913" spans="4:4">
      <c r="D1913" s="192"/>
    </row>
    <row r="1914" spans="4:4">
      <c r="D1914" s="192"/>
    </row>
    <row r="1915" spans="4:4">
      <c r="D1915" s="192"/>
    </row>
    <row r="1916" spans="4:4">
      <c r="D1916" s="192"/>
    </row>
    <row r="1917" spans="4:4">
      <c r="D1917" s="192"/>
    </row>
    <row r="1918" spans="4:4">
      <c r="D1918" s="192"/>
    </row>
    <row r="1919" spans="4:4">
      <c r="D1919" s="192"/>
    </row>
    <row r="1920" spans="4:4">
      <c r="D1920" s="192"/>
    </row>
    <row r="1921" spans="4:4">
      <c r="D1921" s="192"/>
    </row>
    <row r="1922" spans="4:4">
      <c r="D1922" s="192"/>
    </row>
    <row r="1923" spans="4:4">
      <c r="D1923" s="192"/>
    </row>
    <row r="1924" spans="4:4">
      <c r="D1924" s="192"/>
    </row>
    <row r="1925" spans="4:4">
      <c r="D1925" s="192"/>
    </row>
    <row r="1926" spans="4:4">
      <c r="D1926" s="192"/>
    </row>
    <row r="1927" spans="4:4">
      <c r="D1927" s="192"/>
    </row>
    <row r="1928" spans="4:4">
      <c r="D1928" s="192"/>
    </row>
    <row r="1929" spans="4:4">
      <c r="D1929" s="192"/>
    </row>
    <row r="1930" spans="4:4">
      <c r="D1930" s="192"/>
    </row>
    <row r="1931" spans="4:4">
      <c r="D1931" s="192"/>
    </row>
    <row r="1932" spans="4:4">
      <c r="D1932" s="192"/>
    </row>
    <row r="1933" spans="4:4">
      <c r="D1933" s="192"/>
    </row>
    <row r="1934" spans="4:4">
      <c r="D1934" s="192"/>
    </row>
    <row r="1935" spans="4:4">
      <c r="D1935" s="192"/>
    </row>
    <row r="1936" spans="4:4">
      <c r="D1936" s="192"/>
    </row>
    <row r="1937" spans="4:4">
      <c r="D1937" s="192"/>
    </row>
    <row r="1938" spans="4:4">
      <c r="D1938" s="192"/>
    </row>
    <row r="1939" spans="4:4">
      <c r="D1939" s="192"/>
    </row>
    <row r="1940" spans="4:4">
      <c r="D1940" s="192"/>
    </row>
    <row r="1941" spans="4:4">
      <c r="D1941" s="192"/>
    </row>
    <row r="1942" spans="4:4">
      <c r="D1942" s="192"/>
    </row>
    <row r="1943" spans="4:4">
      <c r="D1943" s="192"/>
    </row>
    <row r="1944" spans="4:4">
      <c r="D1944" s="192"/>
    </row>
    <row r="1945" spans="4:4">
      <c r="D1945" s="192"/>
    </row>
    <row r="1946" spans="4:4">
      <c r="D1946" s="192"/>
    </row>
    <row r="1947" spans="4:4">
      <c r="D1947" s="192"/>
    </row>
    <row r="1948" spans="4:4">
      <c r="D1948" s="192"/>
    </row>
    <row r="1949" spans="4:4">
      <c r="D1949" s="192"/>
    </row>
    <row r="1950" spans="4:4">
      <c r="D1950" s="192"/>
    </row>
    <row r="1951" spans="4:4">
      <c r="D1951" s="192"/>
    </row>
    <row r="1952" spans="4:4">
      <c r="D1952" s="192"/>
    </row>
    <row r="1953" spans="4:4">
      <c r="D1953" s="192"/>
    </row>
    <row r="1954" spans="4:4">
      <c r="D1954" s="192"/>
    </row>
    <row r="1955" spans="4:4">
      <c r="D1955" s="192"/>
    </row>
    <row r="1956" spans="4:4">
      <c r="D1956" s="192"/>
    </row>
    <row r="1957" spans="4:4">
      <c r="D1957" s="192"/>
    </row>
    <row r="1958" spans="4:4">
      <c r="D1958" s="192"/>
    </row>
    <row r="1959" spans="4:4">
      <c r="D1959" s="192"/>
    </row>
    <row r="1960" spans="4:4">
      <c r="D1960" s="192"/>
    </row>
    <row r="1961" spans="4:4">
      <c r="D1961" s="192"/>
    </row>
    <row r="1962" spans="4:4">
      <c r="D1962" s="192"/>
    </row>
    <row r="1963" spans="4:4">
      <c r="D1963" s="192"/>
    </row>
    <row r="1964" spans="4:4">
      <c r="D1964" s="192"/>
    </row>
    <row r="1965" spans="4:4">
      <c r="D1965" s="192"/>
    </row>
    <row r="1966" spans="4:4">
      <c r="D1966" s="192"/>
    </row>
    <row r="1967" spans="4:4">
      <c r="D1967" s="192"/>
    </row>
    <row r="1968" spans="4:4">
      <c r="D1968" s="192"/>
    </row>
    <row r="1969" spans="4:4">
      <c r="D1969" s="192"/>
    </row>
    <row r="1970" spans="4:4">
      <c r="D1970" s="192"/>
    </row>
    <row r="1971" spans="4:4">
      <c r="D1971" s="192"/>
    </row>
    <row r="1972" spans="4:4">
      <c r="D1972" s="192"/>
    </row>
    <row r="1973" spans="4:4">
      <c r="D1973" s="192"/>
    </row>
    <row r="1974" spans="4:4">
      <c r="D1974" s="192"/>
    </row>
    <row r="1975" spans="4:4">
      <c r="D1975" s="192"/>
    </row>
    <row r="1976" spans="4:4">
      <c r="D1976" s="192"/>
    </row>
    <row r="1977" spans="4:4">
      <c r="D1977" s="192"/>
    </row>
    <row r="1978" spans="4:4">
      <c r="D1978" s="192"/>
    </row>
    <row r="1979" spans="4:4">
      <c r="D1979" s="192"/>
    </row>
    <row r="1980" spans="4:4">
      <c r="D1980" s="192"/>
    </row>
    <row r="1981" spans="4:4">
      <c r="D1981" s="192"/>
    </row>
    <row r="1982" spans="4:4">
      <c r="D1982" s="192"/>
    </row>
    <row r="1983" spans="4:4">
      <c r="D1983" s="192"/>
    </row>
    <row r="1984" spans="4:4">
      <c r="D1984" s="192"/>
    </row>
    <row r="1985" spans="4:4">
      <c r="D1985" s="192"/>
    </row>
    <row r="1986" spans="4:4">
      <c r="D1986" s="192"/>
    </row>
    <row r="1987" spans="4:4">
      <c r="D1987" s="192"/>
    </row>
    <row r="1988" spans="4:4">
      <c r="D1988" s="192"/>
    </row>
    <row r="1989" spans="4:4">
      <c r="D1989" s="192"/>
    </row>
    <row r="1990" spans="4:4">
      <c r="D1990" s="192"/>
    </row>
    <row r="1991" spans="4:4">
      <c r="D1991" s="192"/>
    </row>
    <row r="1992" spans="4:4">
      <c r="D1992" s="192"/>
    </row>
    <row r="1993" spans="4:4">
      <c r="D1993" s="192"/>
    </row>
    <row r="1994" spans="4:4">
      <c r="D1994" s="192"/>
    </row>
    <row r="1995" spans="4:4">
      <c r="D1995" s="192"/>
    </row>
    <row r="1996" spans="4:4">
      <c r="D1996" s="192"/>
    </row>
    <row r="1997" spans="4:4">
      <c r="D1997" s="192"/>
    </row>
    <row r="1998" spans="4:4">
      <c r="D1998" s="192"/>
    </row>
    <row r="1999" spans="4:4">
      <c r="D1999" s="192"/>
    </row>
    <row r="2000" spans="4:4">
      <c r="D2000" s="192"/>
    </row>
    <row r="2001" spans="4:4">
      <c r="D2001" s="192"/>
    </row>
    <row r="2002" spans="4:4">
      <c r="D2002" s="192"/>
    </row>
    <row r="2003" spans="4:4">
      <c r="D2003" s="192"/>
    </row>
    <row r="2004" spans="4:4">
      <c r="D2004" s="192"/>
    </row>
    <row r="2005" spans="4:4">
      <c r="D2005" s="192"/>
    </row>
    <row r="2006" spans="4:4">
      <c r="D2006" s="192"/>
    </row>
    <row r="2007" spans="4:4">
      <c r="D2007" s="192"/>
    </row>
    <row r="2008" spans="4:4">
      <c r="D2008" s="192"/>
    </row>
    <row r="2009" spans="4:4">
      <c r="D2009" s="192"/>
    </row>
    <row r="2010" spans="4:4">
      <c r="D2010" s="192"/>
    </row>
    <row r="2011" spans="4:4">
      <c r="D2011" s="192"/>
    </row>
    <row r="2012" spans="4:4">
      <c r="D2012" s="192"/>
    </row>
    <row r="2013" spans="4:4">
      <c r="D2013" s="192"/>
    </row>
    <row r="2014" spans="4:4">
      <c r="D2014" s="192"/>
    </row>
    <row r="2015" spans="4:4">
      <c r="D2015" s="192"/>
    </row>
    <row r="2016" spans="4:4">
      <c r="D2016" s="192"/>
    </row>
    <row r="2017" spans="4:4">
      <c r="D2017" s="192"/>
    </row>
    <row r="2018" spans="4:4">
      <c r="D2018" s="192"/>
    </row>
    <row r="2019" spans="4:4">
      <c r="D2019" s="192"/>
    </row>
    <row r="2020" spans="4:4">
      <c r="D2020" s="192"/>
    </row>
    <row r="2021" spans="4:4">
      <c r="D2021" s="192"/>
    </row>
    <row r="2022" spans="4:4">
      <c r="D2022" s="192"/>
    </row>
    <row r="2023" spans="4:4">
      <c r="D2023" s="192"/>
    </row>
    <row r="2024" spans="4:4">
      <c r="D2024" s="192"/>
    </row>
    <row r="2025" spans="4:4">
      <c r="D2025" s="192"/>
    </row>
    <row r="2026" spans="4:4">
      <c r="D2026" s="192"/>
    </row>
    <row r="2027" spans="4:4">
      <c r="D2027" s="192"/>
    </row>
    <row r="2028" spans="4:4">
      <c r="D2028" s="192"/>
    </row>
    <row r="2029" spans="4:4">
      <c r="D2029" s="192"/>
    </row>
    <row r="2030" spans="4:4">
      <c r="D2030" s="192"/>
    </row>
    <row r="2031" spans="4:4">
      <c r="D2031" s="192"/>
    </row>
    <row r="2032" spans="4:4">
      <c r="D2032" s="192"/>
    </row>
    <row r="2033" spans="4:4">
      <c r="D2033" s="192"/>
    </row>
    <row r="2034" spans="4:4">
      <c r="D2034" s="192"/>
    </row>
    <row r="2035" spans="4:4">
      <c r="D2035" s="192"/>
    </row>
    <row r="2036" spans="4:4">
      <c r="D2036" s="192"/>
    </row>
    <row r="2037" spans="4:4">
      <c r="D2037" s="192"/>
    </row>
    <row r="2038" spans="4:4">
      <c r="D2038" s="192"/>
    </row>
    <row r="2039" spans="4:4">
      <c r="D2039" s="192"/>
    </row>
    <row r="2040" spans="4:4">
      <c r="D2040" s="192"/>
    </row>
    <row r="2041" spans="4:4">
      <c r="D2041" s="192"/>
    </row>
    <row r="2042" spans="4:4">
      <c r="D2042" s="192"/>
    </row>
    <row r="2043" spans="4:4">
      <c r="D2043" s="192"/>
    </row>
    <row r="2044" spans="4:4">
      <c r="D2044" s="192"/>
    </row>
    <row r="2045" spans="4:4">
      <c r="D2045" s="192"/>
    </row>
    <row r="2046" spans="4:4">
      <c r="D2046" s="192"/>
    </row>
    <row r="2047" spans="4:4">
      <c r="D2047" s="192"/>
    </row>
    <row r="2048" spans="4:4">
      <c r="D2048" s="192"/>
    </row>
    <row r="2049" spans="4:4">
      <c r="D2049" s="192"/>
    </row>
    <row r="2050" spans="4:4">
      <c r="D2050" s="192"/>
    </row>
  </sheetData>
  <mergeCells count="14">
    <mergeCell ref="N5:N6"/>
    <mergeCell ref="G5:H6"/>
    <mergeCell ref="D5:E6"/>
    <mergeCell ref="I5:M5"/>
    <mergeCell ref="A5:A8"/>
    <mergeCell ref="B5:B8"/>
    <mergeCell ref="C5:C8"/>
    <mergeCell ref="F5:F6"/>
    <mergeCell ref="A1:H1"/>
    <mergeCell ref="A2:H2"/>
    <mergeCell ref="A3:H3"/>
    <mergeCell ref="A4:B4"/>
    <mergeCell ref="C4:D4"/>
    <mergeCell ref="E4:H4"/>
  </mergeCells>
  <conditionalFormatting sqref="D64:D119">
    <cfRule type="cellIs" dxfId="1" priority="1" operator="lessThan">
      <formula>15</formula>
    </cfRule>
  </conditionalFormatting>
  <conditionalFormatting sqref="D10:G121">
    <cfRule type="cellIs" dxfId="0" priority="2" operator="lessThan">
      <formula>15</formula>
    </cfRule>
  </conditionalFormatting>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S2016"/>
  <sheetViews>
    <sheetView zoomScale="85" zoomScaleNormal="85" workbookViewId="0">
      <selection activeCell="A3" sqref="A3:H3"/>
    </sheetView>
  </sheetViews>
  <sheetFormatPr defaultColWidth="17.140625" defaultRowHeight="15.75"/>
  <cols>
    <col min="1" max="1" width="7.7109375" style="26" customWidth="1"/>
    <col min="2" max="2" width="32.42578125" style="27" customWidth="1"/>
    <col min="3" max="3" width="15.85546875" style="176" customWidth="1"/>
    <col min="4" max="4" width="10.140625" style="26" customWidth="1"/>
    <col min="5" max="5" width="11.140625" style="26" customWidth="1"/>
    <col min="6" max="6" width="12.28515625" style="176" customWidth="1"/>
    <col min="7" max="7" width="12" style="26" customWidth="1"/>
    <col min="8" max="8" width="12.85546875" style="176" customWidth="1"/>
    <col min="9" max="13" width="17.140625" style="26" customWidth="1"/>
    <col min="14" max="16" width="17.140625" style="27" customWidth="1"/>
    <col min="17" max="18" width="17.140625" style="27" hidden="1" customWidth="1"/>
    <col min="19" max="16384" width="17.140625" style="27"/>
  </cols>
  <sheetData>
    <row r="1" spans="1:18" ht="30" customHeight="1">
      <c r="A1" s="371" t="s">
        <v>27</v>
      </c>
      <c r="B1" s="371"/>
      <c r="C1" s="371"/>
      <c r="D1" s="371"/>
      <c r="E1" s="371"/>
      <c r="F1" s="371"/>
      <c r="G1" s="371"/>
      <c r="H1" s="371"/>
    </row>
    <row r="2" spans="1:18" ht="20.25" customHeight="1">
      <c r="A2" s="372" t="s">
        <v>28</v>
      </c>
      <c r="B2" s="372"/>
      <c r="C2" s="372"/>
      <c r="D2" s="372"/>
      <c r="E2" s="372"/>
      <c r="F2" s="372"/>
      <c r="G2" s="372"/>
      <c r="H2" s="372"/>
    </row>
    <row r="3" spans="1:18" ht="22.5" customHeight="1">
      <c r="A3" s="373" t="s">
        <v>282</v>
      </c>
      <c r="B3" s="373"/>
      <c r="C3" s="373"/>
      <c r="D3" s="373"/>
      <c r="E3" s="373"/>
      <c r="F3" s="373"/>
      <c r="G3" s="373"/>
      <c r="H3" s="373"/>
    </row>
    <row r="4" spans="1:18" ht="18" customHeight="1">
      <c r="A4" s="374" t="s">
        <v>283</v>
      </c>
      <c r="B4" s="374"/>
      <c r="C4" s="374"/>
      <c r="D4" s="374"/>
      <c r="E4" s="374"/>
      <c r="F4" s="374"/>
      <c r="G4" s="374"/>
      <c r="H4" s="374"/>
    </row>
    <row r="6" spans="1:18" ht="10.9" customHeight="1">
      <c r="A6" s="375" t="s">
        <v>33</v>
      </c>
      <c r="B6" s="375" t="s">
        <v>34</v>
      </c>
      <c r="C6" s="378" t="s">
        <v>35</v>
      </c>
      <c r="D6" s="381"/>
      <c r="E6" s="385"/>
      <c r="F6" s="381"/>
      <c r="G6" s="385"/>
      <c r="H6" s="381"/>
      <c r="I6" s="383" t="s">
        <v>284</v>
      </c>
      <c r="J6" s="383"/>
      <c r="K6" s="383"/>
      <c r="L6" s="383"/>
      <c r="M6" s="383"/>
      <c r="N6" s="384" t="s">
        <v>285</v>
      </c>
      <c r="O6" s="384"/>
      <c r="P6" s="384"/>
      <c r="Q6" s="384"/>
      <c r="R6" s="384"/>
    </row>
    <row r="7" spans="1:18" ht="15" customHeight="1">
      <c r="A7" s="376"/>
      <c r="B7" s="376"/>
      <c r="C7" s="379"/>
      <c r="D7" s="382"/>
      <c r="E7" s="368"/>
      <c r="F7" s="382"/>
      <c r="G7" s="368"/>
      <c r="H7" s="382"/>
      <c r="I7" s="383"/>
      <c r="J7" s="383"/>
      <c r="K7" s="383"/>
      <c r="L7" s="383"/>
      <c r="M7" s="383"/>
      <c r="N7" s="384"/>
      <c r="O7" s="384"/>
      <c r="P7" s="384"/>
      <c r="Q7" s="384"/>
      <c r="R7" s="384"/>
    </row>
    <row r="8" spans="1:18" ht="28.15" customHeight="1">
      <c r="A8" s="376"/>
      <c r="B8" s="376"/>
      <c r="C8" s="379"/>
      <c r="D8" s="177" t="s">
        <v>286</v>
      </c>
      <c r="E8" s="177" t="s">
        <v>287</v>
      </c>
      <c r="F8" s="177" t="s">
        <v>287</v>
      </c>
      <c r="G8" s="177" t="s">
        <v>288</v>
      </c>
      <c r="H8" s="177" t="s">
        <v>288</v>
      </c>
      <c r="I8" s="177">
        <f>'TEST MARKS '!D168</f>
        <v>20</v>
      </c>
      <c r="J8" s="177">
        <v>15</v>
      </c>
      <c r="K8" s="177">
        <v>15</v>
      </c>
      <c r="L8" s="177">
        <v>15</v>
      </c>
      <c r="M8" s="177">
        <f>'TEST MARKS '!G168</f>
        <v>0</v>
      </c>
      <c r="N8" s="177" t="s">
        <v>286</v>
      </c>
      <c r="O8" s="177" t="s">
        <v>286</v>
      </c>
      <c r="P8" s="177" t="s">
        <v>289</v>
      </c>
      <c r="Q8" s="177" t="s">
        <v>289</v>
      </c>
      <c r="R8" s="177" t="s">
        <v>288</v>
      </c>
    </row>
    <row r="9" spans="1:18" s="216" customFormat="1" ht="30.6" customHeight="1">
      <c r="A9" s="377"/>
      <c r="B9" s="377"/>
      <c r="C9" s="380"/>
      <c r="D9" s="218" t="s">
        <v>45</v>
      </c>
      <c r="E9" s="218" t="s">
        <v>46</v>
      </c>
      <c r="F9" s="218" t="s">
        <v>47</v>
      </c>
      <c r="G9" s="218" t="s">
        <v>48</v>
      </c>
      <c r="H9" s="218" t="s">
        <v>49</v>
      </c>
      <c r="I9" s="218" t="s">
        <v>45</v>
      </c>
      <c r="J9" s="218" t="s">
        <v>46</v>
      </c>
      <c r="K9" s="218" t="str">
        <f t="shared" ref="K9:R9" si="0">F9</f>
        <v>CO3</v>
      </c>
      <c r="L9" s="218" t="str">
        <f t="shared" si="0"/>
        <v>CO4</v>
      </c>
      <c r="M9" s="218" t="str">
        <f t="shared" si="0"/>
        <v>CO5</v>
      </c>
      <c r="N9" s="223" t="str">
        <f t="shared" si="0"/>
        <v>CO1</v>
      </c>
      <c r="O9" s="223" t="str">
        <f t="shared" si="0"/>
        <v>CO2</v>
      </c>
      <c r="P9" s="223" t="str">
        <f t="shared" si="0"/>
        <v>CO3</v>
      </c>
      <c r="Q9" s="223" t="str">
        <f t="shared" si="0"/>
        <v>CO4</v>
      </c>
      <c r="R9" s="223" t="str">
        <f t="shared" si="0"/>
        <v>CO5</v>
      </c>
    </row>
    <row r="10" spans="1:18" s="217" customFormat="1">
      <c r="A10" s="178">
        <f>'TEST MARKS '!A10</f>
        <v>1</v>
      </c>
      <c r="B10" s="219" t="str">
        <f>'TEST MARKS '!B10</f>
        <v>AFTAB AHMED WALA</v>
      </c>
      <c r="C10" s="220" t="str">
        <f>'TEST MARKS '!C10</f>
        <v>1SG15ME004</v>
      </c>
      <c r="D10" s="221">
        <f>'TEST MARKS '!D10</f>
        <v>18</v>
      </c>
      <c r="E10" s="221">
        <f>'TEST MARKS '!E10</f>
        <v>18</v>
      </c>
      <c r="F10" s="221">
        <f>'TEST MARKS '!F10</f>
        <v>18</v>
      </c>
      <c r="G10" s="221">
        <f>'TEST MARKS '!G10</f>
        <v>0</v>
      </c>
      <c r="H10" s="221">
        <f>'TEST MARKS '!H10</f>
        <v>0</v>
      </c>
      <c r="I10" s="224">
        <f>D10/20*100</f>
        <v>90</v>
      </c>
      <c r="J10" s="225">
        <f>E10/20*100</f>
        <v>90</v>
      </c>
      <c r="K10" s="225">
        <f>F10/20*100</f>
        <v>90</v>
      </c>
      <c r="L10" s="225">
        <f>G10/20*100</f>
        <v>0</v>
      </c>
      <c r="M10" s="225">
        <f>H10/15*100</f>
        <v>0</v>
      </c>
      <c r="N10" s="226" t="str">
        <f>IF(I10&lt;'TEST MARKS '!$D$172,"N","Y")</f>
        <v>Y</v>
      </c>
      <c r="O10" s="226" t="str">
        <f>IF(J10&lt;'TEST MARKS '!$D$172,"N","Y")</f>
        <v>Y</v>
      </c>
      <c r="P10" s="226" t="str">
        <f>IF(K10&lt;'TEST MARKS '!$D$172,"N","Y")</f>
        <v>Y</v>
      </c>
      <c r="Q10" s="226" t="str">
        <f>IF(L10&lt;'TEST MARKS '!$D$172,"N","Y")</f>
        <v>N</v>
      </c>
      <c r="R10" s="226" t="str">
        <f>IF(M10&lt;'TEST MARKS '!$D$172,"N","Y")</f>
        <v>N</v>
      </c>
    </row>
    <row r="11" spans="1:18" s="217" customFormat="1">
      <c r="A11" s="178">
        <v>2</v>
      </c>
      <c r="B11" s="219" t="str">
        <f>'TEST MARKS '!B11</f>
        <v>AJEYA.V</v>
      </c>
      <c r="C11" s="220" t="str">
        <f>'TEST MARKS '!C11</f>
        <v>1SG15ME006</v>
      </c>
      <c r="D11" s="221">
        <f>'TEST MARKS '!D11</f>
        <v>20</v>
      </c>
      <c r="E11" s="221">
        <f>'TEST MARKS '!E11</f>
        <v>20</v>
      </c>
      <c r="F11" s="221">
        <f>'TEST MARKS '!F11</f>
        <v>20</v>
      </c>
      <c r="G11" s="221">
        <f>'TEST MARKS '!G11</f>
        <v>0</v>
      </c>
      <c r="H11" s="221">
        <f>'TEST MARKS '!H11</f>
        <v>0</v>
      </c>
      <c r="I11" s="224">
        <f t="shared" ref="I11:I74" si="1">D11/20*100</f>
        <v>100</v>
      </c>
      <c r="J11" s="225">
        <f t="shared" ref="J11:J74" si="2">E11/20*100</f>
        <v>100</v>
      </c>
      <c r="K11" s="225">
        <f t="shared" ref="K11:K74" si="3">F11/20*100</f>
        <v>100</v>
      </c>
      <c r="L11" s="225">
        <f t="shared" ref="L11:L74" si="4">G11/20*100</f>
        <v>0</v>
      </c>
      <c r="M11" s="225">
        <f t="shared" ref="M11:M74" si="5">H11/15*100</f>
        <v>0</v>
      </c>
      <c r="N11" s="226" t="str">
        <f>IF(I11&lt;'TEST MARKS '!$D$172,"N","Y")</f>
        <v>Y</v>
      </c>
      <c r="O11" s="226" t="str">
        <f>IF(J11&lt;'TEST MARKS '!$D$172,"N","Y")</f>
        <v>Y</v>
      </c>
      <c r="P11" s="226" t="str">
        <f>IF(K11&lt;'TEST MARKS '!$D$172,"N","Y")</f>
        <v>Y</v>
      </c>
      <c r="Q11" s="226" t="str">
        <f>IF(L11&lt;'TEST MARKS '!$D$172,"N","Y")</f>
        <v>N</v>
      </c>
      <c r="R11" s="226" t="str">
        <f>IF(M11&lt;'TEST MARKS '!$D$172,"N","Y")</f>
        <v>N</v>
      </c>
    </row>
    <row r="12" spans="1:18" s="217" customFormat="1">
      <c r="A12" s="178">
        <v>3</v>
      </c>
      <c r="B12" s="219" t="str">
        <f>'TEST MARKS '!B12</f>
        <v>AJITH S P</v>
      </c>
      <c r="C12" s="220" t="str">
        <f>'TEST MARKS '!C12</f>
        <v>1SG15ME007</v>
      </c>
      <c r="D12" s="221">
        <f>'TEST MARKS '!D12</f>
        <v>18</v>
      </c>
      <c r="E12" s="221">
        <f>'TEST MARKS '!E12</f>
        <v>18</v>
      </c>
      <c r="F12" s="221">
        <f>'TEST MARKS '!F12</f>
        <v>18</v>
      </c>
      <c r="G12" s="221">
        <f>'TEST MARKS '!G12</f>
        <v>0</v>
      </c>
      <c r="H12" s="221">
        <f>'TEST MARKS '!H12</f>
        <v>0</v>
      </c>
      <c r="I12" s="224">
        <f t="shared" si="1"/>
        <v>90</v>
      </c>
      <c r="J12" s="225">
        <f t="shared" si="2"/>
        <v>90</v>
      </c>
      <c r="K12" s="225">
        <f t="shared" si="3"/>
        <v>90</v>
      </c>
      <c r="L12" s="225">
        <f t="shared" si="4"/>
        <v>0</v>
      </c>
      <c r="M12" s="225">
        <f t="shared" si="5"/>
        <v>0</v>
      </c>
      <c r="N12" s="226" t="str">
        <f>IF(I12&lt;'TEST MARKS '!$D$172,"N","Y")</f>
        <v>Y</v>
      </c>
      <c r="O12" s="226" t="str">
        <f>IF(J12&lt;'TEST MARKS '!$D$172,"N","Y")</f>
        <v>Y</v>
      </c>
      <c r="P12" s="226" t="str">
        <f>IF(K12&lt;'TEST MARKS '!$D$172,"N","Y")</f>
        <v>Y</v>
      </c>
      <c r="Q12" s="226" t="str">
        <f>IF(L12&lt;'TEST MARKS '!$D$172,"N","Y")</f>
        <v>N</v>
      </c>
      <c r="R12" s="226" t="str">
        <f>IF(M12&lt;'TEST MARKS '!$D$172,"N","Y")</f>
        <v>N</v>
      </c>
    </row>
    <row r="13" spans="1:18" s="217" customFormat="1">
      <c r="A13" s="178">
        <v>4</v>
      </c>
      <c r="B13" s="219" t="str">
        <f>'TEST MARKS '!B13</f>
        <v>AKSHAY S</v>
      </c>
      <c r="C13" s="220" t="str">
        <f>'TEST MARKS '!C13</f>
        <v>1SG15ME008</v>
      </c>
      <c r="D13" s="221">
        <f>'TEST MARKS '!D13</f>
        <v>18</v>
      </c>
      <c r="E13" s="221">
        <f>'TEST MARKS '!E13</f>
        <v>18</v>
      </c>
      <c r="F13" s="221">
        <f>'TEST MARKS '!F13</f>
        <v>18</v>
      </c>
      <c r="G13" s="221">
        <f>'TEST MARKS '!G13</f>
        <v>0</v>
      </c>
      <c r="H13" s="221">
        <f>'TEST MARKS '!H13</f>
        <v>0</v>
      </c>
      <c r="I13" s="224">
        <f t="shared" si="1"/>
        <v>90</v>
      </c>
      <c r="J13" s="225">
        <f t="shared" si="2"/>
        <v>90</v>
      </c>
      <c r="K13" s="225">
        <f t="shared" si="3"/>
        <v>90</v>
      </c>
      <c r="L13" s="225">
        <f t="shared" si="4"/>
        <v>0</v>
      </c>
      <c r="M13" s="225">
        <f t="shared" si="5"/>
        <v>0</v>
      </c>
      <c r="N13" s="226" t="str">
        <f>IF(I13&lt;'TEST MARKS '!$D$172,"N","Y")</f>
        <v>Y</v>
      </c>
      <c r="O13" s="226" t="str">
        <f>IF(J13&lt;'TEST MARKS '!$D$172,"N","Y")</f>
        <v>Y</v>
      </c>
      <c r="P13" s="226" t="str">
        <f>IF(K13&lt;'TEST MARKS '!$D$172,"N","Y")</f>
        <v>Y</v>
      </c>
      <c r="Q13" s="226" t="str">
        <f>IF(L13&lt;'TEST MARKS '!$D$172,"N","Y")</f>
        <v>N</v>
      </c>
      <c r="R13" s="226" t="str">
        <f>IF(M13&lt;'TEST MARKS '!$D$172,"N","Y")</f>
        <v>N</v>
      </c>
    </row>
    <row r="14" spans="1:18" s="217" customFormat="1">
      <c r="A14" s="178">
        <v>5</v>
      </c>
      <c r="B14" s="219" t="str">
        <f>'TEST MARKS '!B14</f>
        <v>AMAN NAIN</v>
      </c>
      <c r="C14" s="220" t="str">
        <f>'TEST MARKS '!C14</f>
        <v>1SG15ME009</v>
      </c>
      <c r="D14" s="221">
        <f>'TEST MARKS '!D14</f>
        <v>18</v>
      </c>
      <c r="E14" s="221">
        <f>'TEST MARKS '!E14</f>
        <v>18</v>
      </c>
      <c r="F14" s="221">
        <f>'TEST MARKS '!F14</f>
        <v>18</v>
      </c>
      <c r="G14" s="221">
        <f>'TEST MARKS '!G14</f>
        <v>0</v>
      </c>
      <c r="H14" s="221">
        <f>'TEST MARKS '!H14</f>
        <v>0</v>
      </c>
      <c r="I14" s="224">
        <f t="shared" si="1"/>
        <v>90</v>
      </c>
      <c r="J14" s="225">
        <f t="shared" si="2"/>
        <v>90</v>
      </c>
      <c r="K14" s="225">
        <f t="shared" si="3"/>
        <v>90</v>
      </c>
      <c r="L14" s="225">
        <f t="shared" si="4"/>
        <v>0</v>
      </c>
      <c r="M14" s="225">
        <f t="shared" si="5"/>
        <v>0</v>
      </c>
      <c r="N14" s="226" t="str">
        <f>IF(I14&lt;'TEST MARKS '!$D$172,"N","Y")</f>
        <v>Y</v>
      </c>
      <c r="O14" s="226" t="str">
        <f>IF(J14&lt;'TEST MARKS '!$D$172,"N","Y")</f>
        <v>Y</v>
      </c>
      <c r="P14" s="226" t="str">
        <f>IF(K14&lt;'TEST MARKS '!$D$172,"N","Y")</f>
        <v>Y</v>
      </c>
      <c r="Q14" s="226" t="str">
        <f>IF(L14&lt;'TEST MARKS '!$D$172,"N","Y")</f>
        <v>N</v>
      </c>
      <c r="R14" s="226" t="str">
        <f>IF(M14&lt;'TEST MARKS '!$D$172,"N","Y")</f>
        <v>N</v>
      </c>
    </row>
    <row r="15" spans="1:18" s="217" customFormat="1">
      <c r="A15" s="178">
        <v>6</v>
      </c>
      <c r="B15" s="219" t="str">
        <f>'TEST MARKS '!B15</f>
        <v>AMITH.R</v>
      </c>
      <c r="C15" s="220" t="str">
        <f>'TEST MARKS '!C15</f>
        <v>1SG15ME010</v>
      </c>
      <c r="D15" s="221">
        <f>'TEST MARKS '!D15</f>
        <v>18</v>
      </c>
      <c r="E15" s="221">
        <f>'TEST MARKS '!E15</f>
        <v>18</v>
      </c>
      <c r="F15" s="221">
        <f>'TEST MARKS '!F15</f>
        <v>18</v>
      </c>
      <c r="G15" s="221">
        <f>'TEST MARKS '!G15</f>
        <v>0</v>
      </c>
      <c r="H15" s="221">
        <f>'TEST MARKS '!H15</f>
        <v>0</v>
      </c>
      <c r="I15" s="224">
        <f t="shared" si="1"/>
        <v>90</v>
      </c>
      <c r="J15" s="225">
        <f t="shared" si="2"/>
        <v>90</v>
      </c>
      <c r="K15" s="225">
        <f t="shared" si="3"/>
        <v>90</v>
      </c>
      <c r="L15" s="225">
        <f t="shared" si="4"/>
        <v>0</v>
      </c>
      <c r="M15" s="225">
        <f t="shared" si="5"/>
        <v>0</v>
      </c>
      <c r="N15" s="226" t="str">
        <f>IF(I15&lt;'TEST MARKS '!$D$172,"N","Y")</f>
        <v>Y</v>
      </c>
      <c r="O15" s="226" t="str">
        <f>IF(J15&lt;'TEST MARKS '!$D$172,"N","Y")</f>
        <v>Y</v>
      </c>
      <c r="P15" s="226" t="str">
        <f>IF(K15&lt;'TEST MARKS '!$D$172,"N","Y")</f>
        <v>Y</v>
      </c>
      <c r="Q15" s="226" t="str">
        <f>IF(L15&lt;'TEST MARKS '!$D$172,"N","Y")</f>
        <v>N</v>
      </c>
      <c r="R15" s="226" t="str">
        <f>IF(M15&lt;'TEST MARKS '!$D$172,"N","Y")</f>
        <v>N</v>
      </c>
    </row>
    <row r="16" spans="1:18" s="217" customFormat="1">
      <c r="A16" s="178">
        <v>7</v>
      </c>
      <c r="B16" s="219" t="str">
        <f>'TEST MARKS '!B16</f>
        <v>ANIL KUMAR C</v>
      </c>
      <c r="C16" s="220" t="str">
        <f>'TEST MARKS '!C16</f>
        <v>1SG15ME011</v>
      </c>
      <c r="D16" s="221">
        <f>'TEST MARKS '!D16</f>
        <v>18</v>
      </c>
      <c r="E16" s="221">
        <f>'TEST MARKS '!E16</f>
        <v>18</v>
      </c>
      <c r="F16" s="221">
        <f>'TEST MARKS '!F16</f>
        <v>18</v>
      </c>
      <c r="G16" s="221">
        <f>'TEST MARKS '!G16</f>
        <v>0</v>
      </c>
      <c r="H16" s="221">
        <f>'TEST MARKS '!H16</f>
        <v>0</v>
      </c>
      <c r="I16" s="224">
        <f t="shared" si="1"/>
        <v>90</v>
      </c>
      <c r="J16" s="225">
        <f t="shared" si="2"/>
        <v>90</v>
      </c>
      <c r="K16" s="225">
        <f t="shared" si="3"/>
        <v>90</v>
      </c>
      <c r="L16" s="225">
        <f t="shared" si="4"/>
        <v>0</v>
      </c>
      <c r="M16" s="225">
        <f t="shared" si="5"/>
        <v>0</v>
      </c>
      <c r="N16" s="226" t="str">
        <f>IF(I16&lt;'TEST MARKS '!$D$172,"N","Y")</f>
        <v>Y</v>
      </c>
      <c r="O16" s="226" t="str">
        <f>IF(J16&lt;'TEST MARKS '!$D$172,"N","Y")</f>
        <v>Y</v>
      </c>
      <c r="P16" s="226" t="str">
        <f>IF(K16&lt;'TEST MARKS '!$D$172,"N","Y")</f>
        <v>Y</v>
      </c>
      <c r="Q16" s="226" t="str">
        <f>IF(L16&lt;'TEST MARKS '!$D$172,"N","Y")</f>
        <v>N</v>
      </c>
      <c r="R16" s="226" t="str">
        <f>IF(M16&lt;'TEST MARKS '!$D$172,"N","Y")</f>
        <v>N</v>
      </c>
    </row>
    <row r="17" spans="1:18" s="217" customFormat="1">
      <c r="A17" s="178">
        <f>SUMIF('TEST MARKS '!A15:D15,A16,'TEST MARKS '!A17:D17)</f>
        <v>0</v>
      </c>
      <c r="B17" s="219" t="str">
        <f>'TEST MARKS '!B17</f>
        <v>ANIRUDH R K</v>
      </c>
      <c r="C17" s="220" t="str">
        <f>'TEST MARKS '!C17</f>
        <v>1SG15ME012</v>
      </c>
      <c r="D17" s="221">
        <f>'TEST MARKS '!D17</f>
        <v>18</v>
      </c>
      <c r="E17" s="221">
        <f>'TEST MARKS '!E17</f>
        <v>18</v>
      </c>
      <c r="F17" s="221">
        <f>'TEST MARKS '!F17</f>
        <v>18</v>
      </c>
      <c r="G17" s="221">
        <f>'TEST MARKS '!G17</f>
        <v>0</v>
      </c>
      <c r="H17" s="221">
        <f>'TEST MARKS '!H17</f>
        <v>0</v>
      </c>
      <c r="I17" s="224">
        <f t="shared" si="1"/>
        <v>90</v>
      </c>
      <c r="J17" s="225">
        <f t="shared" si="2"/>
        <v>90</v>
      </c>
      <c r="K17" s="225">
        <f t="shared" si="3"/>
        <v>90</v>
      </c>
      <c r="L17" s="225">
        <f t="shared" si="4"/>
        <v>0</v>
      </c>
      <c r="M17" s="225">
        <f t="shared" si="5"/>
        <v>0</v>
      </c>
      <c r="N17" s="226" t="str">
        <f>IF(I17&lt;'TEST MARKS '!$D$172,"N","Y")</f>
        <v>Y</v>
      </c>
      <c r="O17" s="226" t="str">
        <f>IF(J17&lt;'TEST MARKS '!$D$172,"N","Y")</f>
        <v>Y</v>
      </c>
      <c r="P17" s="226" t="str">
        <f>IF(K17&lt;'TEST MARKS '!$D$172,"N","Y")</f>
        <v>Y</v>
      </c>
      <c r="Q17" s="226" t="str">
        <f>IF(L17&lt;'TEST MARKS '!$D$172,"N","Y")</f>
        <v>N</v>
      </c>
      <c r="R17" s="226" t="str">
        <f>IF(M17&lt;'TEST MARKS '!$D$172,"N","Y")</f>
        <v>N</v>
      </c>
    </row>
    <row r="18" spans="1:18" s="217" customFormat="1">
      <c r="A18" s="178">
        <v>9</v>
      </c>
      <c r="B18" s="219" t="str">
        <f>'TEST MARKS '!B18</f>
        <v>ARJUN S</v>
      </c>
      <c r="C18" s="220" t="str">
        <f>'TEST MARKS '!C18</f>
        <v>1SG15ME013</v>
      </c>
      <c r="D18" s="221">
        <f>'TEST MARKS '!D18</f>
        <v>19</v>
      </c>
      <c r="E18" s="221">
        <f>'TEST MARKS '!E18</f>
        <v>19</v>
      </c>
      <c r="F18" s="221">
        <f>'TEST MARKS '!F18</f>
        <v>19</v>
      </c>
      <c r="G18" s="221">
        <f>'TEST MARKS '!G18</f>
        <v>0</v>
      </c>
      <c r="H18" s="221">
        <f>'TEST MARKS '!H18</f>
        <v>0</v>
      </c>
      <c r="I18" s="224">
        <f t="shared" si="1"/>
        <v>95</v>
      </c>
      <c r="J18" s="225">
        <f t="shared" si="2"/>
        <v>95</v>
      </c>
      <c r="K18" s="225">
        <f t="shared" si="3"/>
        <v>95</v>
      </c>
      <c r="L18" s="225">
        <f t="shared" si="4"/>
        <v>0</v>
      </c>
      <c r="M18" s="225">
        <f t="shared" si="5"/>
        <v>0</v>
      </c>
      <c r="N18" s="226" t="str">
        <f>IF(I18&lt;'TEST MARKS '!$D$172,"N","Y")</f>
        <v>Y</v>
      </c>
      <c r="O18" s="226" t="str">
        <f>IF(J18&lt;'TEST MARKS '!$D$172,"N","Y")</f>
        <v>Y</v>
      </c>
      <c r="P18" s="226" t="str">
        <f>IF(K18&lt;'TEST MARKS '!$D$172,"N","Y")</f>
        <v>Y</v>
      </c>
      <c r="Q18" s="226" t="str">
        <f>IF(L18&lt;'TEST MARKS '!$D$172,"N","Y")</f>
        <v>N</v>
      </c>
      <c r="R18" s="226" t="str">
        <f>IF(M18&lt;'TEST MARKS '!$D$172,"N","Y")</f>
        <v>N</v>
      </c>
    </row>
    <row r="19" spans="1:18" s="217" customFormat="1">
      <c r="A19" s="178">
        <v>10</v>
      </c>
      <c r="B19" s="219" t="str">
        <f>'TEST MARKS '!B19</f>
        <v>ASHISH SHARMA</v>
      </c>
      <c r="C19" s="220" t="str">
        <f>'TEST MARKS '!C19</f>
        <v>1SG15ME014</v>
      </c>
      <c r="D19" s="221">
        <f>'TEST MARKS '!D19</f>
        <v>18</v>
      </c>
      <c r="E19" s="221">
        <f>'TEST MARKS '!E19</f>
        <v>18</v>
      </c>
      <c r="F19" s="221">
        <f>'TEST MARKS '!F19</f>
        <v>18</v>
      </c>
      <c r="G19" s="221">
        <f>'TEST MARKS '!G19</f>
        <v>0</v>
      </c>
      <c r="H19" s="221">
        <f>'TEST MARKS '!H19</f>
        <v>0</v>
      </c>
      <c r="I19" s="224">
        <f t="shared" si="1"/>
        <v>90</v>
      </c>
      <c r="J19" s="225">
        <f t="shared" si="2"/>
        <v>90</v>
      </c>
      <c r="K19" s="225">
        <f t="shared" si="3"/>
        <v>90</v>
      </c>
      <c r="L19" s="225">
        <f t="shared" si="4"/>
        <v>0</v>
      </c>
      <c r="M19" s="225">
        <f t="shared" si="5"/>
        <v>0</v>
      </c>
      <c r="N19" s="226" t="str">
        <f>IF(I19&lt;'TEST MARKS '!$D$172,"N","Y")</f>
        <v>Y</v>
      </c>
      <c r="O19" s="226" t="str">
        <f>IF(J19&lt;'TEST MARKS '!$D$172,"N","Y")</f>
        <v>Y</v>
      </c>
      <c r="P19" s="226" t="str">
        <f>IF(K19&lt;'TEST MARKS '!$D$172,"N","Y")</f>
        <v>Y</v>
      </c>
      <c r="Q19" s="226" t="str">
        <f>IF(L19&lt;'TEST MARKS '!$D$172,"N","Y")</f>
        <v>N</v>
      </c>
      <c r="R19" s="226" t="str">
        <f>IF(M19&lt;'TEST MARKS '!$D$172,"N","Y")</f>
        <v>N</v>
      </c>
    </row>
    <row r="20" spans="1:18" s="217" customFormat="1">
      <c r="A20" s="178">
        <v>11</v>
      </c>
      <c r="B20" s="219" t="str">
        <f>'TEST MARKS '!B20</f>
        <v>AYAN GUHA RAOY</v>
      </c>
      <c r="C20" s="220" t="str">
        <f>'TEST MARKS '!C20</f>
        <v>1SG15ME015</v>
      </c>
      <c r="D20" s="221">
        <f>'TEST MARKS '!D20</f>
        <v>19</v>
      </c>
      <c r="E20" s="221">
        <f>'TEST MARKS '!E20</f>
        <v>19</v>
      </c>
      <c r="F20" s="221">
        <f>'TEST MARKS '!F20</f>
        <v>19</v>
      </c>
      <c r="G20" s="221">
        <f>'TEST MARKS '!G20</f>
        <v>0</v>
      </c>
      <c r="H20" s="221">
        <f>'TEST MARKS '!H20</f>
        <v>0</v>
      </c>
      <c r="I20" s="224">
        <f t="shared" si="1"/>
        <v>95</v>
      </c>
      <c r="J20" s="225">
        <f t="shared" si="2"/>
        <v>95</v>
      </c>
      <c r="K20" s="225">
        <f t="shared" si="3"/>
        <v>95</v>
      </c>
      <c r="L20" s="225">
        <f t="shared" si="4"/>
        <v>0</v>
      </c>
      <c r="M20" s="225">
        <f t="shared" si="5"/>
        <v>0</v>
      </c>
      <c r="N20" s="226" t="str">
        <f>IF(I20&lt;'TEST MARKS '!$D$172,"N","Y")</f>
        <v>Y</v>
      </c>
      <c r="O20" s="226" t="str">
        <f>IF(J20&lt;'TEST MARKS '!$D$172,"N","Y")</f>
        <v>Y</v>
      </c>
      <c r="P20" s="226" t="str">
        <f>IF(K20&lt;'TEST MARKS '!$D$172,"N","Y")</f>
        <v>Y</v>
      </c>
      <c r="Q20" s="226" t="str">
        <f>IF(L20&lt;'TEST MARKS '!$D$172,"N","Y")</f>
        <v>N</v>
      </c>
      <c r="R20" s="226" t="str">
        <f>IF(M20&lt;'TEST MARKS '!$D$172,"N","Y")</f>
        <v>N</v>
      </c>
    </row>
    <row r="21" spans="1:18" s="217" customFormat="1">
      <c r="A21" s="178">
        <v>12</v>
      </c>
      <c r="B21" s="219" t="str">
        <f>'TEST MARKS '!B21</f>
        <v>BHARATH .V</v>
      </c>
      <c r="C21" s="220" t="str">
        <f>'TEST MARKS '!C21</f>
        <v>1SG15ME017</v>
      </c>
      <c r="D21" s="221">
        <f>'TEST MARKS '!D21</f>
        <v>18</v>
      </c>
      <c r="E21" s="221">
        <f>'TEST MARKS '!E21</f>
        <v>18</v>
      </c>
      <c r="F21" s="221">
        <f>'TEST MARKS '!F21</f>
        <v>18</v>
      </c>
      <c r="G21" s="221">
        <f>'TEST MARKS '!G21</f>
        <v>0</v>
      </c>
      <c r="H21" s="221">
        <f>'TEST MARKS '!H21</f>
        <v>0</v>
      </c>
      <c r="I21" s="224">
        <f t="shared" si="1"/>
        <v>90</v>
      </c>
      <c r="J21" s="225">
        <f t="shared" si="2"/>
        <v>90</v>
      </c>
      <c r="K21" s="225">
        <f t="shared" si="3"/>
        <v>90</v>
      </c>
      <c r="L21" s="225">
        <f t="shared" si="4"/>
        <v>0</v>
      </c>
      <c r="M21" s="225">
        <f t="shared" si="5"/>
        <v>0</v>
      </c>
      <c r="N21" s="226" t="str">
        <f>IF(I21&lt;'TEST MARKS '!$D$172,"N","Y")</f>
        <v>Y</v>
      </c>
      <c r="O21" s="226" t="str">
        <f>IF(J21&lt;'TEST MARKS '!$D$172,"N","Y")</f>
        <v>Y</v>
      </c>
      <c r="P21" s="226" t="str">
        <f>IF(K21&lt;'TEST MARKS '!$D$172,"N","Y")</f>
        <v>Y</v>
      </c>
      <c r="Q21" s="226" t="str">
        <f>IF(L21&lt;'TEST MARKS '!$D$172,"N","Y")</f>
        <v>N</v>
      </c>
      <c r="R21" s="226" t="str">
        <f>IF(M21&lt;'TEST MARKS '!$D$172,"N","Y")</f>
        <v>N</v>
      </c>
    </row>
    <row r="22" spans="1:18" s="217" customFormat="1">
      <c r="A22" s="178">
        <v>13</v>
      </c>
      <c r="B22" s="219" t="str">
        <f>'TEST MARKS '!B22</f>
        <v>C KARTHIK</v>
      </c>
      <c r="C22" s="220" t="str">
        <f>'TEST MARKS '!C22</f>
        <v>1SG15ME018</v>
      </c>
      <c r="D22" s="221">
        <f>'TEST MARKS '!D22</f>
        <v>18</v>
      </c>
      <c r="E22" s="221">
        <f>'TEST MARKS '!E22</f>
        <v>18</v>
      </c>
      <c r="F22" s="221">
        <f>'TEST MARKS '!F22</f>
        <v>18</v>
      </c>
      <c r="G22" s="221">
        <f>'TEST MARKS '!G22</f>
        <v>0</v>
      </c>
      <c r="H22" s="221">
        <f>'TEST MARKS '!H22</f>
        <v>0</v>
      </c>
      <c r="I22" s="224">
        <f t="shared" si="1"/>
        <v>90</v>
      </c>
      <c r="J22" s="225">
        <f t="shared" si="2"/>
        <v>90</v>
      </c>
      <c r="K22" s="225">
        <f t="shared" si="3"/>
        <v>90</v>
      </c>
      <c r="L22" s="225">
        <f t="shared" si="4"/>
        <v>0</v>
      </c>
      <c r="M22" s="225">
        <f t="shared" si="5"/>
        <v>0</v>
      </c>
      <c r="N22" s="226" t="str">
        <f>IF(I22&lt;'TEST MARKS '!$D$172,"N","Y")</f>
        <v>Y</v>
      </c>
      <c r="O22" s="226" t="str">
        <f>IF(J22&lt;'TEST MARKS '!$D$172,"N","Y")</f>
        <v>Y</v>
      </c>
      <c r="P22" s="226" t="str">
        <f>IF(K22&lt;'TEST MARKS '!$D$172,"N","Y")</f>
        <v>Y</v>
      </c>
      <c r="Q22" s="226" t="str">
        <f>IF(L22&lt;'TEST MARKS '!$D$172,"N","Y")</f>
        <v>N</v>
      </c>
      <c r="R22" s="226" t="str">
        <f>IF(M22&lt;'TEST MARKS '!$D$172,"N","Y")</f>
        <v>N</v>
      </c>
    </row>
    <row r="23" spans="1:18" s="217" customFormat="1">
      <c r="A23" s="178">
        <v>14</v>
      </c>
      <c r="B23" s="219" t="str">
        <f>'TEST MARKS '!B23</f>
        <v>CHETHAN I P</v>
      </c>
      <c r="C23" s="220" t="str">
        <f>'TEST MARKS '!C23</f>
        <v>1SG15ME020</v>
      </c>
      <c r="D23" s="221">
        <f>'TEST MARKS '!D23</f>
        <v>18</v>
      </c>
      <c r="E23" s="221">
        <f>'TEST MARKS '!E23</f>
        <v>18</v>
      </c>
      <c r="F23" s="221">
        <f>'TEST MARKS '!F23</f>
        <v>18</v>
      </c>
      <c r="G23" s="221">
        <f>'TEST MARKS '!G23</f>
        <v>0</v>
      </c>
      <c r="H23" s="221">
        <f>'TEST MARKS '!H23</f>
        <v>0</v>
      </c>
      <c r="I23" s="224">
        <f t="shared" si="1"/>
        <v>90</v>
      </c>
      <c r="J23" s="225">
        <f t="shared" si="2"/>
        <v>90</v>
      </c>
      <c r="K23" s="225">
        <f t="shared" si="3"/>
        <v>90</v>
      </c>
      <c r="L23" s="225">
        <f t="shared" si="4"/>
        <v>0</v>
      </c>
      <c r="M23" s="225">
        <f t="shared" si="5"/>
        <v>0</v>
      </c>
      <c r="N23" s="226" t="str">
        <f>IF(I23&lt;'TEST MARKS '!$D$172,"N","Y")</f>
        <v>Y</v>
      </c>
      <c r="O23" s="226" t="str">
        <f>IF(J23&lt;'TEST MARKS '!$D$172,"N","Y")</f>
        <v>Y</v>
      </c>
      <c r="P23" s="226" t="str">
        <f>IF(K23&lt;'TEST MARKS '!$D$172,"N","Y")</f>
        <v>Y</v>
      </c>
      <c r="Q23" s="226" t="str">
        <f>IF(L23&lt;'TEST MARKS '!$D$172,"N","Y")</f>
        <v>N</v>
      </c>
      <c r="R23" s="226" t="str">
        <f>IF(M23&lt;'TEST MARKS '!$D$172,"N","Y")</f>
        <v>N</v>
      </c>
    </row>
    <row r="24" spans="1:18" s="217" customFormat="1">
      <c r="A24" s="178">
        <v>15</v>
      </c>
      <c r="B24" s="219" t="str">
        <f>'TEST MARKS '!B24</f>
        <v>DAYANANDA M</v>
      </c>
      <c r="C24" s="220" t="str">
        <f>'TEST MARKS '!C24</f>
        <v>1SG15ME021</v>
      </c>
      <c r="D24" s="221">
        <f>'TEST MARKS '!D24</f>
        <v>19</v>
      </c>
      <c r="E24" s="221">
        <f>'TEST MARKS '!E24</f>
        <v>19</v>
      </c>
      <c r="F24" s="221">
        <f>'TEST MARKS '!F24</f>
        <v>19</v>
      </c>
      <c r="G24" s="221">
        <f>'TEST MARKS '!G24</f>
        <v>0</v>
      </c>
      <c r="H24" s="221">
        <f>'TEST MARKS '!H24</f>
        <v>0</v>
      </c>
      <c r="I24" s="224">
        <f t="shared" si="1"/>
        <v>95</v>
      </c>
      <c r="J24" s="225">
        <f t="shared" si="2"/>
        <v>95</v>
      </c>
      <c r="K24" s="225">
        <f t="shared" si="3"/>
        <v>95</v>
      </c>
      <c r="L24" s="225">
        <f t="shared" si="4"/>
        <v>0</v>
      </c>
      <c r="M24" s="225">
        <f t="shared" si="5"/>
        <v>0</v>
      </c>
      <c r="N24" s="226" t="str">
        <f>IF(I24&lt;'TEST MARKS '!$D$172,"N","Y")</f>
        <v>Y</v>
      </c>
      <c r="O24" s="226" t="str">
        <f>IF(J24&lt;'TEST MARKS '!$D$172,"N","Y")</f>
        <v>Y</v>
      </c>
      <c r="P24" s="226" t="str">
        <f>IF(K24&lt;'TEST MARKS '!$D$172,"N","Y")</f>
        <v>Y</v>
      </c>
      <c r="Q24" s="226" t="str">
        <f>IF(L24&lt;'TEST MARKS '!$D$172,"N","Y")</f>
        <v>N</v>
      </c>
      <c r="R24" s="226" t="str">
        <f>IF(M24&lt;'TEST MARKS '!$D$172,"N","Y")</f>
        <v>N</v>
      </c>
    </row>
    <row r="25" spans="1:18" s="217" customFormat="1">
      <c r="A25" s="178">
        <v>16</v>
      </c>
      <c r="B25" s="219" t="str">
        <f>'TEST MARKS '!B25</f>
        <v>DEEPU H S</v>
      </c>
      <c r="C25" s="220" t="str">
        <f>'TEST MARKS '!C25</f>
        <v>1SG15ME022</v>
      </c>
      <c r="D25" s="221">
        <f>'TEST MARKS '!D25</f>
        <v>19</v>
      </c>
      <c r="E25" s="221">
        <f>'TEST MARKS '!E25</f>
        <v>19</v>
      </c>
      <c r="F25" s="221">
        <f>'TEST MARKS '!F25</f>
        <v>19</v>
      </c>
      <c r="G25" s="221">
        <f>'TEST MARKS '!G25</f>
        <v>0</v>
      </c>
      <c r="H25" s="221">
        <f>'TEST MARKS '!H25</f>
        <v>0</v>
      </c>
      <c r="I25" s="224">
        <f t="shared" si="1"/>
        <v>95</v>
      </c>
      <c r="J25" s="225">
        <f t="shared" si="2"/>
        <v>95</v>
      </c>
      <c r="K25" s="225">
        <f t="shared" si="3"/>
        <v>95</v>
      </c>
      <c r="L25" s="225">
        <f t="shared" si="4"/>
        <v>0</v>
      </c>
      <c r="M25" s="225">
        <f t="shared" si="5"/>
        <v>0</v>
      </c>
      <c r="N25" s="226" t="str">
        <f>IF(I25&lt;'TEST MARKS '!$D$172,"N","Y")</f>
        <v>Y</v>
      </c>
      <c r="O25" s="226" t="str">
        <f>IF(J25&lt;'TEST MARKS '!$D$172,"N","Y")</f>
        <v>Y</v>
      </c>
      <c r="P25" s="226" t="str">
        <f>IF(K25&lt;'TEST MARKS '!$D$172,"N","Y")</f>
        <v>Y</v>
      </c>
      <c r="Q25" s="226" t="str">
        <f>IF(L25&lt;'TEST MARKS '!$D$172,"N","Y")</f>
        <v>N</v>
      </c>
      <c r="R25" s="226" t="str">
        <f>IF(M25&lt;'TEST MARKS '!$D$172,"N","Y")</f>
        <v>N</v>
      </c>
    </row>
    <row r="26" spans="1:18" s="217" customFormat="1">
      <c r="A26" s="178">
        <v>17</v>
      </c>
      <c r="B26" s="219" t="str">
        <f>'TEST MARKS '!B26</f>
        <v>DEVARAJ HIREMATH</v>
      </c>
      <c r="C26" s="220" t="str">
        <f>'TEST MARKS '!C26</f>
        <v>1SG15ME023</v>
      </c>
      <c r="D26" s="221">
        <f>'TEST MARKS '!D26</f>
        <v>19</v>
      </c>
      <c r="E26" s="221">
        <f>'TEST MARKS '!E26</f>
        <v>19</v>
      </c>
      <c r="F26" s="221">
        <f>'TEST MARKS '!F26</f>
        <v>19</v>
      </c>
      <c r="G26" s="221">
        <f>'TEST MARKS '!G26</f>
        <v>0</v>
      </c>
      <c r="H26" s="221">
        <f>'TEST MARKS '!H26</f>
        <v>0</v>
      </c>
      <c r="I26" s="224">
        <f t="shared" si="1"/>
        <v>95</v>
      </c>
      <c r="J26" s="225">
        <f t="shared" si="2"/>
        <v>95</v>
      </c>
      <c r="K26" s="225">
        <f t="shared" si="3"/>
        <v>95</v>
      </c>
      <c r="L26" s="225">
        <f t="shared" si="4"/>
        <v>0</v>
      </c>
      <c r="M26" s="225">
        <f t="shared" si="5"/>
        <v>0</v>
      </c>
      <c r="N26" s="226" t="str">
        <f>IF(I26&lt;'TEST MARKS '!$D$172,"N","Y")</f>
        <v>Y</v>
      </c>
      <c r="O26" s="226" t="str">
        <f>IF(J26&lt;'TEST MARKS '!$D$172,"N","Y")</f>
        <v>Y</v>
      </c>
      <c r="P26" s="226" t="str">
        <f>IF(K26&lt;'TEST MARKS '!$D$172,"N","Y")</f>
        <v>Y</v>
      </c>
      <c r="Q26" s="226" t="str">
        <f>IF(L26&lt;'TEST MARKS '!$D$172,"N","Y")</f>
        <v>N</v>
      </c>
      <c r="R26" s="226" t="str">
        <f>IF(M26&lt;'TEST MARKS '!$D$172,"N","Y")</f>
        <v>N</v>
      </c>
    </row>
    <row r="27" spans="1:18" s="217" customFormat="1">
      <c r="A27" s="178">
        <v>18</v>
      </c>
      <c r="B27" s="219" t="str">
        <f>'TEST MARKS '!B27</f>
        <v>DHANANJAYA V</v>
      </c>
      <c r="C27" s="220" t="str">
        <f>'TEST MARKS '!C27</f>
        <v>1SG15ME024</v>
      </c>
      <c r="D27" s="221">
        <f>'TEST MARKS '!D27</f>
        <v>19</v>
      </c>
      <c r="E27" s="221">
        <f>'TEST MARKS '!E27</f>
        <v>19</v>
      </c>
      <c r="F27" s="221">
        <f>'TEST MARKS '!F27</f>
        <v>19</v>
      </c>
      <c r="G27" s="221">
        <f>'TEST MARKS '!G27</f>
        <v>0</v>
      </c>
      <c r="H27" s="221">
        <f>'TEST MARKS '!H27</f>
        <v>0</v>
      </c>
      <c r="I27" s="224">
        <f t="shared" si="1"/>
        <v>95</v>
      </c>
      <c r="J27" s="225">
        <f t="shared" si="2"/>
        <v>95</v>
      </c>
      <c r="K27" s="225">
        <f t="shared" si="3"/>
        <v>95</v>
      </c>
      <c r="L27" s="225">
        <f t="shared" si="4"/>
        <v>0</v>
      </c>
      <c r="M27" s="225">
        <f t="shared" si="5"/>
        <v>0</v>
      </c>
      <c r="N27" s="226" t="str">
        <f>IF(I27&lt;'TEST MARKS '!$D$172,"N","Y")</f>
        <v>Y</v>
      </c>
      <c r="O27" s="226" t="str">
        <f>IF(J27&lt;'TEST MARKS '!$D$172,"N","Y")</f>
        <v>Y</v>
      </c>
      <c r="P27" s="226" t="str">
        <f>IF(K27&lt;'TEST MARKS '!$D$172,"N","Y")</f>
        <v>Y</v>
      </c>
      <c r="Q27" s="226" t="str">
        <f>IF(L27&lt;'TEST MARKS '!$D$172,"N","Y")</f>
        <v>N</v>
      </c>
      <c r="R27" s="226" t="str">
        <f>IF(M27&lt;'TEST MARKS '!$D$172,"N","Y")</f>
        <v>N</v>
      </c>
    </row>
    <row r="28" spans="1:18" s="217" customFormat="1">
      <c r="A28" s="178">
        <v>19</v>
      </c>
      <c r="B28" s="219" t="str">
        <f>'TEST MARKS '!B28</f>
        <v>DHANRAJ M</v>
      </c>
      <c r="C28" s="220" t="str">
        <f>'TEST MARKS '!C28</f>
        <v>1SG15ME025</v>
      </c>
      <c r="D28" s="221">
        <f>'TEST MARKS '!D28</f>
        <v>19</v>
      </c>
      <c r="E28" s="221">
        <f>'TEST MARKS '!E28</f>
        <v>19</v>
      </c>
      <c r="F28" s="221">
        <f>'TEST MARKS '!F28</f>
        <v>19</v>
      </c>
      <c r="G28" s="221">
        <f>'TEST MARKS '!G28</f>
        <v>0</v>
      </c>
      <c r="H28" s="221">
        <f>'TEST MARKS '!H28</f>
        <v>0</v>
      </c>
      <c r="I28" s="224">
        <f t="shared" si="1"/>
        <v>95</v>
      </c>
      <c r="J28" s="225">
        <f t="shared" si="2"/>
        <v>95</v>
      </c>
      <c r="K28" s="225">
        <f t="shared" si="3"/>
        <v>95</v>
      </c>
      <c r="L28" s="225">
        <f t="shared" si="4"/>
        <v>0</v>
      </c>
      <c r="M28" s="225">
        <f t="shared" si="5"/>
        <v>0</v>
      </c>
      <c r="N28" s="226" t="str">
        <f>IF(I28&lt;'TEST MARKS '!$D$172,"N","Y")</f>
        <v>Y</v>
      </c>
      <c r="O28" s="226" t="str">
        <f>IF(J28&lt;'TEST MARKS '!$D$172,"N","Y")</f>
        <v>Y</v>
      </c>
      <c r="P28" s="226" t="str">
        <f>IF(K28&lt;'TEST MARKS '!$D$172,"N","Y")</f>
        <v>Y</v>
      </c>
      <c r="Q28" s="226" t="str">
        <f>IF(L28&lt;'TEST MARKS '!$D$172,"N","Y")</f>
        <v>N</v>
      </c>
      <c r="R28" s="226" t="str">
        <f>IF(M28&lt;'TEST MARKS '!$D$172,"N","Y")</f>
        <v>N</v>
      </c>
    </row>
    <row r="29" spans="1:18" s="217" customFormat="1">
      <c r="A29" s="178">
        <v>20</v>
      </c>
      <c r="B29" s="219" t="str">
        <f>'TEST MARKS '!B29</f>
        <v>DHARSHAN M J</v>
      </c>
      <c r="C29" s="220" t="str">
        <f>'TEST MARKS '!C29</f>
        <v>1SG15ME026</v>
      </c>
      <c r="D29" s="221">
        <f>'TEST MARKS '!D29</f>
        <v>19</v>
      </c>
      <c r="E29" s="221">
        <f>'TEST MARKS '!E29</f>
        <v>19</v>
      </c>
      <c r="F29" s="221">
        <f>'TEST MARKS '!F29</f>
        <v>19</v>
      </c>
      <c r="G29" s="221">
        <f>'TEST MARKS '!G29</f>
        <v>0</v>
      </c>
      <c r="H29" s="221">
        <f>'TEST MARKS '!H29</f>
        <v>0</v>
      </c>
      <c r="I29" s="224">
        <f t="shared" si="1"/>
        <v>95</v>
      </c>
      <c r="J29" s="225">
        <f t="shared" si="2"/>
        <v>95</v>
      </c>
      <c r="K29" s="225">
        <f t="shared" si="3"/>
        <v>95</v>
      </c>
      <c r="L29" s="225">
        <f t="shared" si="4"/>
        <v>0</v>
      </c>
      <c r="M29" s="225">
        <f t="shared" si="5"/>
        <v>0</v>
      </c>
      <c r="N29" s="226" t="str">
        <f>IF(I29&lt;'TEST MARKS '!$D$172,"N","Y")</f>
        <v>Y</v>
      </c>
      <c r="O29" s="226" t="str">
        <f>IF(J29&lt;'TEST MARKS '!$D$172,"N","Y")</f>
        <v>Y</v>
      </c>
      <c r="P29" s="226" t="str">
        <f>IF(K29&lt;'TEST MARKS '!$D$172,"N","Y")</f>
        <v>Y</v>
      </c>
      <c r="Q29" s="226" t="str">
        <f>IF(L29&lt;'TEST MARKS '!$D$172,"N","Y")</f>
        <v>N</v>
      </c>
      <c r="R29" s="226" t="str">
        <f>IF(M29&lt;'TEST MARKS '!$D$172,"N","Y")</f>
        <v>N</v>
      </c>
    </row>
    <row r="30" spans="1:18" s="217" customFormat="1">
      <c r="A30" s="178">
        <v>21</v>
      </c>
      <c r="B30" s="219" t="str">
        <f>'TEST MARKS '!B30</f>
        <v>DILIP M</v>
      </c>
      <c r="C30" s="220" t="str">
        <f>'TEST MARKS '!C30</f>
        <v>1SG15ME028</v>
      </c>
      <c r="D30" s="221">
        <f>'TEST MARKS '!D30</f>
        <v>19</v>
      </c>
      <c r="E30" s="221">
        <f>'TEST MARKS '!E30</f>
        <v>19</v>
      </c>
      <c r="F30" s="221">
        <f>'TEST MARKS '!F30</f>
        <v>19</v>
      </c>
      <c r="G30" s="221">
        <f>'TEST MARKS '!G30</f>
        <v>0</v>
      </c>
      <c r="H30" s="221">
        <f>'TEST MARKS '!H30</f>
        <v>0</v>
      </c>
      <c r="I30" s="224">
        <f t="shared" si="1"/>
        <v>95</v>
      </c>
      <c r="J30" s="225">
        <f t="shared" si="2"/>
        <v>95</v>
      </c>
      <c r="K30" s="225">
        <f t="shared" si="3"/>
        <v>95</v>
      </c>
      <c r="L30" s="225">
        <f t="shared" si="4"/>
        <v>0</v>
      </c>
      <c r="M30" s="225">
        <f t="shared" si="5"/>
        <v>0</v>
      </c>
      <c r="N30" s="226" t="str">
        <f>IF(I30&lt;'TEST MARKS '!$D$172,"N","Y")</f>
        <v>Y</v>
      </c>
      <c r="O30" s="226" t="str">
        <f>IF(J30&lt;'TEST MARKS '!$D$172,"N","Y")</f>
        <v>Y</v>
      </c>
      <c r="P30" s="226" t="str">
        <f>IF(K30&lt;'TEST MARKS '!$D$172,"N","Y")</f>
        <v>Y</v>
      </c>
      <c r="Q30" s="226" t="str">
        <f>IF(L30&lt;'TEST MARKS '!$D$172,"N","Y")</f>
        <v>N</v>
      </c>
      <c r="R30" s="226" t="str">
        <f>IF(M30&lt;'TEST MARKS '!$D$172,"N","Y")</f>
        <v>N</v>
      </c>
    </row>
    <row r="31" spans="1:18" s="217" customFormat="1">
      <c r="A31" s="178">
        <v>22</v>
      </c>
      <c r="B31" s="219" t="str">
        <f>'TEST MARKS '!B31</f>
        <v>DINESH KUMAR K</v>
      </c>
      <c r="C31" s="220" t="str">
        <f>'TEST MARKS '!C31</f>
        <v>1SG15ME030</v>
      </c>
      <c r="D31" s="221">
        <f>'TEST MARKS '!D31</f>
        <v>19</v>
      </c>
      <c r="E31" s="221">
        <f>'TEST MARKS '!E31</f>
        <v>19</v>
      </c>
      <c r="F31" s="221">
        <f>'TEST MARKS '!F31</f>
        <v>19</v>
      </c>
      <c r="G31" s="221">
        <f>'TEST MARKS '!G31</f>
        <v>0</v>
      </c>
      <c r="H31" s="221">
        <f>'TEST MARKS '!H31</f>
        <v>0</v>
      </c>
      <c r="I31" s="224">
        <f t="shared" si="1"/>
        <v>95</v>
      </c>
      <c r="J31" s="225">
        <f t="shared" si="2"/>
        <v>95</v>
      </c>
      <c r="K31" s="225">
        <f t="shared" si="3"/>
        <v>95</v>
      </c>
      <c r="L31" s="225">
        <f t="shared" si="4"/>
        <v>0</v>
      </c>
      <c r="M31" s="225">
        <f t="shared" si="5"/>
        <v>0</v>
      </c>
      <c r="N31" s="226" t="str">
        <f>IF(I31&lt;'TEST MARKS '!$D$172,"N","Y")</f>
        <v>Y</v>
      </c>
      <c r="O31" s="226" t="str">
        <f>IF(J31&lt;'TEST MARKS '!$D$172,"N","Y")</f>
        <v>Y</v>
      </c>
      <c r="P31" s="226" t="str">
        <f>IF(K31&lt;'TEST MARKS '!$D$172,"N","Y")</f>
        <v>Y</v>
      </c>
      <c r="Q31" s="226" t="str">
        <f>IF(L31&lt;'TEST MARKS '!$D$172,"N","Y")</f>
        <v>N</v>
      </c>
      <c r="R31" s="226" t="str">
        <f>IF(M31&lt;'TEST MARKS '!$D$172,"N","Y")</f>
        <v>N</v>
      </c>
    </row>
    <row r="32" spans="1:18" s="217" customFormat="1">
      <c r="A32" s="178">
        <v>23</v>
      </c>
      <c r="B32" s="219" t="str">
        <f>'TEST MARKS '!B32</f>
        <v>DIVYA C N</v>
      </c>
      <c r="C32" s="220" t="str">
        <f>'TEST MARKS '!C32</f>
        <v>1SG15ME031</v>
      </c>
      <c r="D32" s="221">
        <f>'TEST MARKS '!D32</f>
        <v>19</v>
      </c>
      <c r="E32" s="221">
        <f>'TEST MARKS '!E32</f>
        <v>19</v>
      </c>
      <c r="F32" s="221">
        <f>'TEST MARKS '!F32</f>
        <v>19</v>
      </c>
      <c r="G32" s="221">
        <f>'TEST MARKS '!G32</f>
        <v>0</v>
      </c>
      <c r="H32" s="221">
        <f>'TEST MARKS '!H32</f>
        <v>0</v>
      </c>
      <c r="I32" s="224">
        <f t="shared" si="1"/>
        <v>95</v>
      </c>
      <c r="J32" s="225">
        <f t="shared" si="2"/>
        <v>95</v>
      </c>
      <c r="K32" s="225">
        <f t="shared" si="3"/>
        <v>95</v>
      </c>
      <c r="L32" s="225">
        <f t="shared" si="4"/>
        <v>0</v>
      </c>
      <c r="M32" s="225">
        <f t="shared" si="5"/>
        <v>0</v>
      </c>
      <c r="N32" s="226" t="str">
        <f>IF(I32&lt;'TEST MARKS '!$D$172,"N","Y")</f>
        <v>Y</v>
      </c>
      <c r="O32" s="226" t="str">
        <f>IF(J32&lt;'TEST MARKS '!$D$172,"N","Y")</f>
        <v>Y</v>
      </c>
      <c r="P32" s="226" t="str">
        <f>IF(K32&lt;'TEST MARKS '!$D$172,"N","Y")</f>
        <v>Y</v>
      </c>
      <c r="Q32" s="226" t="str">
        <f>IF(L32&lt;'TEST MARKS '!$D$172,"N","Y")</f>
        <v>N</v>
      </c>
      <c r="R32" s="226" t="str">
        <f>IF(M32&lt;'TEST MARKS '!$D$172,"N","Y")</f>
        <v>N</v>
      </c>
    </row>
    <row r="33" spans="1:18" s="217" customFormat="1">
      <c r="A33" s="178">
        <v>24</v>
      </c>
      <c r="B33" s="219" t="str">
        <f>'TEST MARKS '!B33</f>
        <v>GAGAN M</v>
      </c>
      <c r="C33" s="220" t="str">
        <f>'TEST MARKS '!C33</f>
        <v>1SG15ME032</v>
      </c>
      <c r="D33" s="221">
        <f>'TEST MARKS '!D33</f>
        <v>19</v>
      </c>
      <c r="E33" s="221">
        <f>'TEST MARKS '!E33</f>
        <v>19</v>
      </c>
      <c r="F33" s="221">
        <f>'TEST MARKS '!F33</f>
        <v>19</v>
      </c>
      <c r="G33" s="221">
        <f>'TEST MARKS '!G33</f>
        <v>0</v>
      </c>
      <c r="H33" s="221">
        <f>'TEST MARKS '!H33</f>
        <v>0</v>
      </c>
      <c r="I33" s="224">
        <f t="shared" si="1"/>
        <v>95</v>
      </c>
      <c r="J33" s="225">
        <f t="shared" si="2"/>
        <v>95</v>
      </c>
      <c r="K33" s="225">
        <f t="shared" si="3"/>
        <v>95</v>
      </c>
      <c r="L33" s="225">
        <f t="shared" si="4"/>
        <v>0</v>
      </c>
      <c r="M33" s="225">
        <f t="shared" si="5"/>
        <v>0</v>
      </c>
      <c r="N33" s="226" t="str">
        <f>IF(I33&lt;'TEST MARKS '!$D$172,"N","Y")</f>
        <v>Y</v>
      </c>
      <c r="O33" s="226" t="str">
        <f>IF(J33&lt;'TEST MARKS '!$D$172,"N","Y")</f>
        <v>Y</v>
      </c>
      <c r="P33" s="226" t="str">
        <f>IF(K33&lt;'TEST MARKS '!$D$172,"N","Y")</f>
        <v>Y</v>
      </c>
      <c r="Q33" s="226" t="str">
        <f>IF(L33&lt;'TEST MARKS '!$D$172,"N","Y")</f>
        <v>N</v>
      </c>
      <c r="R33" s="226" t="str">
        <f>IF(M33&lt;'TEST MARKS '!$D$172,"N","Y")</f>
        <v>N</v>
      </c>
    </row>
    <row r="34" spans="1:18" s="217" customFormat="1">
      <c r="A34" s="178">
        <v>25</v>
      </c>
      <c r="B34" s="219" t="str">
        <f>'TEST MARKS '!B34</f>
        <v>GALVIN IGNATIUS MENEZES</v>
      </c>
      <c r="C34" s="220" t="str">
        <f>'TEST MARKS '!C34</f>
        <v>1SG15ME033</v>
      </c>
      <c r="D34" s="221">
        <f>'TEST MARKS '!D34</f>
        <v>19</v>
      </c>
      <c r="E34" s="221">
        <f>'TEST MARKS '!E34</f>
        <v>19</v>
      </c>
      <c r="F34" s="221">
        <f>'TEST MARKS '!F34</f>
        <v>19</v>
      </c>
      <c r="G34" s="221">
        <f>'TEST MARKS '!G34</f>
        <v>0</v>
      </c>
      <c r="H34" s="221">
        <f>'TEST MARKS '!H34</f>
        <v>0</v>
      </c>
      <c r="I34" s="224">
        <f t="shared" si="1"/>
        <v>95</v>
      </c>
      <c r="J34" s="225">
        <f t="shared" si="2"/>
        <v>95</v>
      </c>
      <c r="K34" s="225">
        <f t="shared" si="3"/>
        <v>95</v>
      </c>
      <c r="L34" s="225">
        <f t="shared" si="4"/>
        <v>0</v>
      </c>
      <c r="M34" s="225">
        <f t="shared" si="5"/>
        <v>0</v>
      </c>
      <c r="N34" s="226" t="str">
        <f>IF(I34&lt;'TEST MARKS '!$D$172,"N","Y")</f>
        <v>Y</v>
      </c>
      <c r="O34" s="226" t="str">
        <f>IF(J34&lt;'TEST MARKS '!$D$172,"N","Y")</f>
        <v>Y</v>
      </c>
      <c r="P34" s="226" t="str">
        <f>IF(K34&lt;'TEST MARKS '!$D$172,"N","Y")</f>
        <v>Y</v>
      </c>
      <c r="Q34" s="226" t="str">
        <f>IF(L34&lt;'TEST MARKS '!$D$172,"N","Y")</f>
        <v>N</v>
      </c>
      <c r="R34" s="226" t="str">
        <f>IF(M34&lt;'TEST MARKS '!$D$172,"N","Y")</f>
        <v>N</v>
      </c>
    </row>
    <row r="35" spans="1:18" s="217" customFormat="1">
      <c r="A35" s="178">
        <v>26</v>
      </c>
      <c r="B35" s="219" t="str">
        <f>'TEST MARKS '!B35</f>
        <v>GYANENDRA KUMAR GUPTA</v>
      </c>
      <c r="C35" s="220" t="str">
        <f>'TEST MARKS '!C35</f>
        <v>1SG15ME034</v>
      </c>
      <c r="D35" s="221">
        <f>'TEST MARKS '!D35</f>
        <v>18</v>
      </c>
      <c r="E35" s="221">
        <f>'TEST MARKS '!E35</f>
        <v>18</v>
      </c>
      <c r="F35" s="221">
        <f>'TEST MARKS '!F35</f>
        <v>18</v>
      </c>
      <c r="G35" s="221">
        <f>'TEST MARKS '!G35</f>
        <v>0</v>
      </c>
      <c r="H35" s="221">
        <f>'TEST MARKS '!H35</f>
        <v>0</v>
      </c>
      <c r="I35" s="224">
        <f t="shared" si="1"/>
        <v>90</v>
      </c>
      <c r="J35" s="225">
        <f t="shared" si="2"/>
        <v>90</v>
      </c>
      <c r="K35" s="225">
        <f t="shared" si="3"/>
        <v>90</v>
      </c>
      <c r="L35" s="225">
        <f t="shared" si="4"/>
        <v>0</v>
      </c>
      <c r="M35" s="225">
        <f t="shared" si="5"/>
        <v>0</v>
      </c>
      <c r="N35" s="226" t="str">
        <f>IF(I35&lt;'TEST MARKS '!$D$172,"N","Y")</f>
        <v>Y</v>
      </c>
      <c r="O35" s="226" t="str">
        <f>IF(J35&lt;'TEST MARKS '!$D$172,"N","Y")</f>
        <v>Y</v>
      </c>
      <c r="P35" s="226" t="str">
        <f>IF(K35&lt;'TEST MARKS '!$D$172,"N","Y")</f>
        <v>Y</v>
      </c>
      <c r="Q35" s="226" t="str">
        <f>IF(L35&lt;'TEST MARKS '!$D$172,"N","Y")</f>
        <v>N</v>
      </c>
      <c r="R35" s="226" t="str">
        <f>IF(M35&lt;'TEST MARKS '!$D$172,"N","Y")</f>
        <v>N</v>
      </c>
    </row>
    <row r="36" spans="1:18" s="217" customFormat="1">
      <c r="A36" s="178">
        <v>27</v>
      </c>
      <c r="B36" s="219" t="str">
        <f>'TEST MARKS '!B36</f>
        <v>HIMANSHU</v>
      </c>
      <c r="C36" s="220" t="str">
        <f>'TEST MARKS '!C36</f>
        <v>1SG15ME038</v>
      </c>
      <c r="D36" s="221">
        <f>'TEST MARKS '!D36</f>
        <v>18</v>
      </c>
      <c r="E36" s="221">
        <f>'TEST MARKS '!E36</f>
        <v>18</v>
      </c>
      <c r="F36" s="221">
        <f>'TEST MARKS '!F36</f>
        <v>18</v>
      </c>
      <c r="G36" s="221">
        <f>'TEST MARKS '!G36</f>
        <v>0</v>
      </c>
      <c r="H36" s="221">
        <f>'TEST MARKS '!H36</f>
        <v>0</v>
      </c>
      <c r="I36" s="224">
        <f t="shared" si="1"/>
        <v>90</v>
      </c>
      <c r="J36" s="225">
        <f t="shared" si="2"/>
        <v>90</v>
      </c>
      <c r="K36" s="225">
        <f t="shared" si="3"/>
        <v>90</v>
      </c>
      <c r="L36" s="225">
        <f t="shared" si="4"/>
        <v>0</v>
      </c>
      <c r="M36" s="225">
        <f t="shared" si="5"/>
        <v>0</v>
      </c>
      <c r="N36" s="226" t="str">
        <f>IF(I36&lt;'TEST MARKS '!$D$172,"N","Y")</f>
        <v>Y</v>
      </c>
      <c r="O36" s="226" t="str">
        <f>IF(J36&lt;'TEST MARKS '!$D$172,"N","Y")</f>
        <v>Y</v>
      </c>
      <c r="P36" s="226" t="str">
        <f>IF(K36&lt;'TEST MARKS '!$D$172,"N","Y")</f>
        <v>Y</v>
      </c>
      <c r="Q36" s="226" t="str">
        <f>IF(L36&lt;'TEST MARKS '!$D$172,"N","Y")</f>
        <v>N</v>
      </c>
      <c r="R36" s="226" t="str">
        <f>IF(M36&lt;'TEST MARKS '!$D$172,"N","Y")</f>
        <v>N</v>
      </c>
    </row>
    <row r="37" spans="1:18" s="217" customFormat="1">
      <c r="A37" s="178">
        <v>28</v>
      </c>
      <c r="B37" s="219" t="str">
        <f>'TEST MARKS '!B37</f>
        <v>JANARDHAN K N</v>
      </c>
      <c r="C37" s="220" t="str">
        <f>'TEST MARKS '!C37</f>
        <v>1SG15ME042</v>
      </c>
      <c r="D37" s="221">
        <f>'TEST MARKS '!D37</f>
        <v>19</v>
      </c>
      <c r="E37" s="221">
        <f>'TEST MARKS '!E37</f>
        <v>19</v>
      </c>
      <c r="F37" s="221">
        <f>'TEST MARKS '!F37</f>
        <v>19</v>
      </c>
      <c r="G37" s="221">
        <f>'TEST MARKS '!G37</f>
        <v>0</v>
      </c>
      <c r="H37" s="221">
        <f>'TEST MARKS '!H37</f>
        <v>0</v>
      </c>
      <c r="I37" s="224">
        <f t="shared" si="1"/>
        <v>95</v>
      </c>
      <c r="J37" s="225">
        <f t="shared" si="2"/>
        <v>95</v>
      </c>
      <c r="K37" s="225">
        <f t="shared" si="3"/>
        <v>95</v>
      </c>
      <c r="L37" s="225">
        <f t="shared" si="4"/>
        <v>0</v>
      </c>
      <c r="M37" s="225">
        <f t="shared" si="5"/>
        <v>0</v>
      </c>
      <c r="N37" s="226" t="str">
        <f>IF(I37&lt;'TEST MARKS '!$D$172,"N","Y")</f>
        <v>Y</v>
      </c>
      <c r="O37" s="226" t="str">
        <f>IF(J37&lt;'TEST MARKS '!$D$172,"N","Y")</f>
        <v>Y</v>
      </c>
      <c r="P37" s="226" t="str">
        <f>IF(K37&lt;'TEST MARKS '!$D$172,"N","Y")</f>
        <v>Y</v>
      </c>
      <c r="Q37" s="226" t="str">
        <f>IF(L37&lt;'TEST MARKS '!$D$172,"N","Y")</f>
        <v>N</v>
      </c>
      <c r="R37" s="226" t="str">
        <f>IF(M37&lt;'TEST MARKS '!$D$172,"N","Y")</f>
        <v>N</v>
      </c>
    </row>
    <row r="38" spans="1:18" s="217" customFormat="1">
      <c r="A38" s="178">
        <v>29</v>
      </c>
      <c r="B38" s="219" t="str">
        <f>'TEST MARKS '!B38</f>
        <v>JOHN PATRICK .G</v>
      </c>
      <c r="C38" s="220" t="str">
        <f>'TEST MARKS '!C38</f>
        <v>1SG15ME043</v>
      </c>
      <c r="D38" s="221">
        <f>'TEST MARKS '!D38</f>
        <v>19</v>
      </c>
      <c r="E38" s="221">
        <f>'TEST MARKS '!E38</f>
        <v>19</v>
      </c>
      <c r="F38" s="221">
        <f>'TEST MARKS '!F38</f>
        <v>19</v>
      </c>
      <c r="G38" s="221">
        <f>'TEST MARKS '!G38</f>
        <v>0</v>
      </c>
      <c r="H38" s="221">
        <f>'TEST MARKS '!H38</f>
        <v>0</v>
      </c>
      <c r="I38" s="224">
        <f t="shared" si="1"/>
        <v>95</v>
      </c>
      <c r="J38" s="225">
        <f t="shared" si="2"/>
        <v>95</v>
      </c>
      <c r="K38" s="225">
        <f t="shared" si="3"/>
        <v>95</v>
      </c>
      <c r="L38" s="225">
        <f t="shared" si="4"/>
        <v>0</v>
      </c>
      <c r="M38" s="225">
        <f t="shared" si="5"/>
        <v>0</v>
      </c>
      <c r="N38" s="226" t="str">
        <f>IF(I38&lt;'TEST MARKS '!$D$172,"N","Y")</f>
        <v>Y</v>
      </c>
      <c r="O38" s="226" t="str">
        <f>IF(J38&lt;'TEST MARKS '!$D$172,"N","Y")</f>
        <v>Y</v>
      </c>
      <c r="P38" s="226" t="str">
        <f>IF(K38&lt;'TEST MARKS '!$D$172,"N","Y")</f>
        <v>Y</v>
      </c>
      <c r="Q38" s="226" t="str">
        <f>IF(L38&lt;'TEST MARKS '!$D$172,"N","Y")</f>
        <v>N</v>
      </c>
      <c r="R38" s="226" t="str">
        <f>IF(M38&lt;'TEST MARKS '!$D$172,"N","Y")</f>
        <v>N</v>
      </c>
    </row>
    <row r="39" spans="1:18" s="217" customFormat="1">
      <c r="A39" s="178">
        <v>30</v>
      </c>
      <c r="B39" s="219" t="str">
        <f>'TEST MARKS '!B39</f>
        <v>KISHAN SHARMA</v>
      </c>
      <c r="C39" s="220" t="str">
        <f>'TEST MARKS '!C39</f>
        <v>1SG15ME044</v>
      </c>
      <c r="D39" s="221">
        <f>'TEST MARKS '!D39</f>
        <v>18</v>
      </c>
      <c r="E39" s="221">
        <f>'TEST MARKS '!E39</f>
        <v>18</v>
      </c>
      <c r="F39" s="221">
        <f>'TEST MARKS '!F39</f>
        <v>18</v>
      </c>
      <c r="G39" s="221">
        <f>'TEST MARKS '!G39</f>
        <v>0</v>
      </c>
      <c r="H39" s="221">
        <f>'TEST MARKS '!H39</f>
        <v>0</v>
      </c>
      <c r="I39" s="224">
        <f t="shared" si="1"/>
        <v>90</v>
      </c>
      <c r="J39" s="225">
        <f t="shared" si="2"/>
        <v>90</v>
      </c>
      <c r="K39" s="225">
        <f t="shared" si="3"/>
        <v>90</v>
      </c>
      <c r="L39" s="225">
        <f t="shared" si="4"/>
        <v>0</v>
      </c>
      <c r="M39" s="225">
        <f t="shared" si="5"/>
        <v>0</v>
      </c>
      <c r="N39" s="226" t="str">
        <f>IF(I39&lt;'TEST MARKS '!$D$172,"N","Y")</f>
        <v>Y</v>
      </c>
      <c r="O39" s="226" t="str">
        <f>IF(J39&lt;'TEST MARKS '!$D$172,"N","Y")</f>
        <v>Y</v>
      </c>
      <c r="P39" s="226" t="str">
        <f>IF(K39&lt;'TEST MARKS '!$D$172,"N","Y")</f>
        <v>Y</v>
      </c>
      <c r="Q39" s="226" t="str">
        <f>IF(L39&lt;'TEST MARKS '!$D$172,"N","Y")</f>
        <v>N</v>
      </c>
      <c r="R39" s="226" t="str">
        <f>IF(M39&lt;'TEST MARKS '!$D$172,"N","Y")</f>
        <v>N</v>
      </c>
    </row>
    <row r="40" spans="1:18" s="217" customFormat="1">
      <c r="A40" s="178">
        <v>31</v>
      </c>
      <c r="B40" s="219" t="str">
        <f>'TEST MARKS '!B40</f>
        <v>KUMAR P G</v>
      </c>
      <c r="C40" s="220" t="str">
        <f>'TEST MARKS '!C40</f>
        <v>1SG15ME046</v>
      </c>
      <c r="D40" s="221">
        <f>'TEST MARKS '!D40</f>
        <v>19</v>
      </c>
      <c r="E40" s="221">
        <f>'TEST MARKS '!E40</f>
        <v>19</v>
      </c>
      <c r="F40" s="221">
        <f>'TEST MARKS '!F40</f>
        <v>19</v>
      </c>
      <c r="G40" s="221">
        <f>'TEST MARKS '!G40</f>
        <v>0</v>
      </c>
      <c r="H40" s="221">
        <f>'TEST MARKS '!H40</f>
        <v>0</v>
      </c>
      <c r="I40" s="224">
        <f t="shared" si="1"/>
        <v>95</v>
      </c>
      <c r="J40" s="225">
        <f t="shared" si="2"/>
        <v>95</v>
      </c>
      <c r="K40" s="225">
        <f t="shared" si="3"/>
        <v>95</v>
      </c>
      <c r="L40" s="225">
        <f t="shared" si="4"/>
        <v>0</v>
      </c>
      <c r="M40" s="225">
        <f t="shared" si="5"/>
        <v>0</v>
      </c>
      <c r="N40" s="226" t="str">
        <f>IF(I40&lt;'TEST MARKS '!$D$172,"N","Y")</f>
        <v>Y</v>
      </c>
      <c r="O40" s="226" t="str">
        <f>IF(J40&lt;'TEST MARKS '!$D$172,"N","Y")</f>
        <v>Y</v>
      </c>
      <c r="P40" s="226" t="str">
        <f>IF(K40&lt;'TEST MARKS '!$D$172,"N","Y")</f>
        <v>Y</v>
      </c>
      <c r="Q40" s="226" t="str">
        <f>IF(L40&lt;'TEST MARKS '!$D$172,"N","Y")</f>
        <v>N</v>
      </c>
      <c r="R40" s="226" t="str">
        <f>IF(M40&lt;'TEST MARKS '!$D$172,"N","Y")</f>
        <v>N</v>
      </c>
    </row>
    <row r="41" spans="1:18" s="217" customFormat="1">
      <c r="A41" s="178">
        <v>32</v>
      </c>
      <c r="B41" s="219" t="str">
        <f>'TEST MARKS '!B41</f>
        <v>KUMAR ROHAN</v>
      </c>
      <c r="C41" s="220" t="str">
        <f>'TEST MARKS '!C41</f>
        <v>1SG15ME047</v>
      </c>
      <c r="D41" s="221">
        <f>'TEST MARKS '!D41</f>
        <v>18</v>
      </c>
      <c r="E41" s="221">
        <f>'TEST MARKS '!E41</f>
        <v>18</v>
      </c>
      <c r="F41" s="221">
        <f>'TEST MARKS '!F41</f>
        <v>18</v>
      </c>
      <c r="G41" s="221">
        <f>'TEST MARKS '!G41</f>
        <v>0</v>
      </c>
      <c r="H41" s="221">
        <f>'TEST MARKS '!H41</f>
        <v>0</v>
      </c>
      <c r="I41" s="224">
        <f t="shared" si="1"/>
        <v>90</v>
      </c>
      <c r="J41" s="225">
        <f t="shared" si="2"/>
        <v>90</v>
      </c>
      <c r="K41" s="225">
        <f t="shared" si="3"/>
        <v>90</v>
      </c>
      <c r="L41" s="225">
        <f t="shared" si="4"/>
        <v>0</v>
      </c>
      <c r="M41" s="225">
        <f t="shared" si="5"/>
        <v>0</v>
      </c>
      <c r="N41" s="226" t="str">
        <f>IF(I41&lt;'TEST MARKS '!$D$172,"N","Y")</f>
        <v>Y</v>
      </c>
      <c r="O41" s="226" t="str">
        <f>IF(J41&lt;'TEST MARKS '!$D$172,"N","Y")</f>
        <v>Y</v>
      </c>
      <c r="P41" s="226" t="str">
        <f>IF(K41&lt;'TEST MARKS '!$D$172,"N","Y")</f>
        <v>Y</v>
      </c>
      <c r="Q41" s="226" t="str">
        <f>IF(L41&lt;'TEST MARKS '!$D$172,"N","Y")</f>
        <v>N</v>
      </c>
      <c r="R41" s="226" t="str">
        <f>IF(M41&lt;'TEST MARKS '!$D$172,"N","Y")</f>
        <v>N</v>
      </c>
    </row>
    <row r="42" spans="1:18" s="217" customFormat="1">
      <c r="A42" s="178">
        <v>33</v>
      </c>
      <c r="B42" s="219" t="str">
        <f>'TEST MARKS '!B42</f>
        <v>K.SAISOMASEKHAR</v>
      </c>
      <c r="C42" s="220" t="str">
        <f>'TEST MARKS '!C42</f>
        <v>1SG15ME048</v>
      </c>
      <c r="D42" s="221">
        <f>'TEST MARKS '!D42</f>
        <v>18</v>
      </c>
      <c r="E42" s="221">
        <f>'TEST MARKS '!E42</f>
        <v>18</v>
      </c>
      <c r="F42" s="221">
        <f>'TEST MARKS '!F42</f>
        <v>18</v>
      </c>
      <c r="G42" s="221">
        <f>'TEST MARKS '!G42</f>
        <v>0</v>
      </c>
      <c r="H42" s="221">
        <f>'TEST MARKS '!H42</f>
        <v>0</v>
      </c>
      <c r="I42" s="224">
        <f t="shared" si="1"/>
        <v>90</v>
      </c>
      <c r="J42" s="225">
        <f t="shared" si="2"/>
        <v>90</v>
      </c>
      <c r="K42" s="225">
        <f t="shared" si="3"/>
        <v>90</v>
      </c>
      <c r="L42" s="225">
        <f t="shared" si="4"/>
        <v>0</v>
      </c>
      <c r="M42" s="225">
        <f t="shared" si="5"/>
        <v>0</v>
      </c>
      <c r="N42" s="226" t="str">
        <f>IF(I42&lt;'TEST MARKS '!$D$172,"N","Y")</f>
        <v>Y</v>
      </c>
      <c r="O42" s="226" t="str">
        <f>IF(J42&lt;'TEST MARKS '!$D$172,"N","Y")</f>
        <v>Y</v>
      </c>
      <c r="P42" s="226" t="str">
        <f>IF(K42&lt;'TEST MARKS '!$D$172,"N","Y")</f>
        <v>Y</v>
      </c>
      <c r="Q42" s="226" t="str">
        <f>IF(L42&lt;'TEST MARKS '!$D$172,"N","Y")</f>
        <v>N</v>
      </c>
      <c r="R42" s="226" t="str">
        <f>IF(M42&lt;'TEST MARKS '!$D$172,"N","Y")</f>
        <v>N</v>
      </c>
    </row>
    <row r="43" spans="1:18" s="217" customFormat="1">
      <c r="A43" s="178">
        <v>34</v>
      </c>
      <c r="B43" s="219" t="str">
        <f>'TEST MARKS '!B43</f>
        <v>KUSHAL S</v>
      </c>
      <c r="C43" s="220" t="str">
        <f>'TEST MARKS '!C43</f>
        <v>1SG15ME049</v>
      </c>
      <c r="D43" s="221">
        <f>'TEST MARKS '!D43</f>
        <v>19</v>
      </c>
      <c r="E43" s="221">
        <f>'TEST MARKS '!E43</f>
        <v>19</v>
      </c>
      <c r="F43" s="221">
        <f>'TEST MARKS '!F43</f>
        <v>19</v>
      </c>
      <c r="G43" s="221">
        <f>'TEST MARKS '!G43</f>
        <v>0</v>
      </c>
      <c r="H43" s="221">
        <f>'TEST MARKS '!H43</f>
        <v>0</v>
      </c>
      <c r="I43" s="224">
        <f t="shared" si="1"/>
        <v>95</v>
      </c>
      <c r="J43" s="225">
        <f t="shared" si="2"/>
        <v>95</v>
      </c>
      <c r="K43" s="225">
        <f t="shared" si="3"/>
        <v>95</v>
      </c>
      <c r="L43" s="225">
        <f t="shared" si="4"/>
        <v>0</v>
      </c>
      <c r="M43" s="225">
        <f t="shared" si="5"/>
        <v>0</v>
      </c>
      <c r="N43" s="226" t="str">
        <f>IF(I43&lt;'TEST MARKS '!$D$172,"N","Y")</f>
        <v>Y</v>
      </c>
      <c r="O43" s="226" t="str">
        <f>IF(J43&lt;'TEST MARKS '!$D$172,"N","Y")</f>
        <v>Y</v>
      </c>
      <c r="P43" s="226" t="str">
        <f>IF(K43&lt;'TEST MARKS '!$D$172,"N","Y")</f>
        <v>Y</v>
      </c>
      <c r="Q43" s="226" t="str">
        <f>IF(L43&lt;'TEST MARKS '!$D$172,"N","Y")</f>
        <v>N</v>
      </c>
      <c r="R43" s="226" t="str">
        <f>IF(M43&lt;'TEST MARKS '!$D$172,"N","Y")</f>
        <v>N</v>
      </c>
    </row>
    <row r="44" spans="1:18" s="217" customFormat="1">
      <c r="A44" s="178">
        <v>35</v>
      </c>
      <c r="B44" s="219" t="str">
        <f>'TEST MARKS '!B44</f>
        <v>LIKITH P S</v>
      </c>
      <c r="C44" s="220" t="str">
        <f>'TEST MARKS '!C44</f>
        <v>1SG15ME050</v>
      </c>
      <c r="D44" s="221">
        <f>'TEST MARKS '!D44</f>
        <v>18</v>
      </c>
      <c r="E44" s="221">
        <f>'TEST MARKS '!E44</f>
        <v>18</v>
      </c>
      <c r="F44" s="221">
        <f>'TEST MARKS '!F44</f>
        <v>18</v>
      </c>
      <c r="G44" s="221">
        <f>'TEST MARKS '!G44</f>
        <v>0</v>
      </c>
      <c r="H44" s="221">
        <f>'TEST MARKS '!H44</f>
        <v>0</v>
      </c>
      <c r="I44" s="224">
        <f t="shared" si="1"/>
        <v>90</v>
      </c>
      <c r="J44" s="225">
        <f t="shared" si="2"/>
        <v>90</v>
      </c>
      <c r="K44" s="225">
        <f t="shared" si="3"/>
        <v>90</v>
      </c>
      <c r="L44" s="225">
        <f t="shared" si="4"/>
        <v>0</v>
      </c>
      <c r="M44" s="225">
        <f t="shared" si="5"/>
        <v>0</v>
      </c>
      <c r="N44" s="226" t="str">
        <f>IF(I44&lt;'TEST MARKS '!$D$172,"N","Y")</f>
        <v>Y</v>
      </c>
      <c r="O44" s="226" t="str">
        <f>IF(J44&lt;'TEST MARKS '!$D$172,"N","Y")</f>
        <v>Y</v>
      </c>
      <c r="P44" s="226" t="str">
        <f>IF(K44&lt;'TEST MARKS '!$D$172,"N","Y")</f>
        <v>Y</v>
      </c>
      <c r="Q44" s="226" t="str">
        <f>IF(L44&lt;'TEST MARKS '!$D$172,"N","Y")</f>
        <v>N</v>
      </c>
      <c r="R44" s="226" t="str">
        <f>IF(M44&lt;'TEST MARKS '!$D$172,"N","Y")</f>
        <v>N</v>
      </c>
    </row>
    <row r="45" spans="1:18" s="217" customFormat="1">
      <c r="A45" s="178">
        <v>36</v>
      </c>
      <c r="B45" s="219" t="str">
        <f>'TEST MARKS '!B45</f>
        <v>MADAN KUMAR L</v>
      </c>
      <c r="C45" s="220" t="str">
        <f>'TEST MARKS '!C45</f>
        <v>1SG15ME052</v>
      </c>
      <c r="D45" s="221">
        <f>'TEST MARKS '!D45</f>
        <v>19</v>
      </c>
      <c r="E45" s="221">
        <f>'TEST MARKS '!E45</f>
        <v>19</v>
      </c>
      <c r="F45" s="221">
        <f>'TEST MARKS '!F45</f>
        <v>19</v>
      </c>
      <c r="G45" s="221">
        <f>'TEST MARKS '!G45</f>
        <v>0</v>
      </c>
      <c r="H45" s="221">
        <f>'TEST MARKS '!H45</f>
        <v>0</v>
      </c>
      <c r="I45" s="224">
        <f t="shared" si="1"/>
        <v>95</v>
      </c>
      <c r="J45" s="225">
        <f t="shared" si="2"/>
        <v>95</v>
      </c>
      <c r="K45" s="225">
        <f t="shared" si="3"/>
        <v>95</v>
      </c>
      <c r="L45" s="225">
        <f t="shared" si="4"/>
        <v>0</v>
      </c>
      <c r="M45" s="225">
        <f t="shared" si="5"/>
        <v>0</v>
      </c>
      <c r="N45" s="226" t="str">
        <f>IF(I45&lt;'TEST MARKS '!$D$172,"N","Y")</f>
        <v>Y</v>
      </c>
      <c r="O45" s="226" t="str">
        <f>IF(J45&lt;'TEST MARKS '!$D$172,"N","Y")</f>
        <v>Y</v>
      </c>
      <c r="P45" s="226" t="str">
        <f>IF(K45&lt;'TEST MARKS '!$D$172,"N","Y")</f>
        <v>Y</v>
      </c>
      <c r="Q45" s="226" t="str">
        <f>IF(L45&lt;'TEST MARKS '!$D$172,"N","Y")</f>
        <v>N</v>
      </c>
      <c r="R45" s="226" t="str">
        <f>IF(M45&lt;'TEST MARKS '!$D$172,"N","Y")</f>
        <v>N</v>
      </c>
    </row>
    <row r="46" spans="1:18" s="217" customFormat="1">
      <c r="A46" s="178">
        <v>37</v>
      </c>
      <c r="B46" s="219" t="str">
        <f>'TEST MARKS '!B46</f>
        <v>MANJUNATH M</v>
      </c>
      <c r="C46" s="220" t="str">
        <f>'TEST MARKS '!C46</f>
        <v>1SG15ME053</v>
      </c>
      <c r="D46" s="221">
        <f>'TEST MARKS '!D46</f>
        <v>19</v>
      </c>
      <c r="E46" s="221">
        <f>'TEST MARKS '!E46</f>
        <v>19</v>
      </c>
      <c r="F46" s="221">
        <f>'TEST MARKS '!F46</f>
        <v>19</v>
      </c>
      <c r="G46" s="221">
        <f>'TEST MARKS '!G46</f>
        <v>0</v>
      </c>
      <c r="H46" s="221">
        <f>'TEST MARKS '!H46</f>
        <v>0</v>
      </c>
      <c r="I46" s="224">
        <f t="shared" si="1"/>
        <v>95</v>
      </c>
      <c r="J46" s="225">
        <f t="shared" si="2"/>
        <v>95</v>
      </c>
      <c r="K46" s="225">
        <f t="shared" si="3"/>
        <v>95</v>
      </c>
      <c r="L46" s="225">
        <f t="shared" si="4"/>
        <v>0</v>
      </c>
      <c r="M46" s="225">
        <f t="shared" si="5"/>
        <v>0</v>
      </c>
      <c r="N46" s="226" t="str">
        <f>IF(I46&lt;'TEST MARKS '!$D$172,"N","Y")</f>
        <v>Y</v>
      </c>
      <c r="O46" s="226" t="str">
        <f>IF(J46&lt;'TEST MARKS '!$D$172,"N","Y")</f>
        <v>Y</v>
      </c>
      <c r="P46" s="226" t="str">
        <f>IF(K46&lt;'TEST MARKS '!$D$172,"N","Y")</f>
        <v>Y</v>
      </c>
      <c r="Q46" s="226" t="str">
        <f>IF(L46&lt;'TEST MARKS '!$D$172,"N","Y")</f>
        <v>N</v>
      </c>
      <c r="R46" s="226" t="str">
        <f>IF(M46&lt;'TEST MARKS '!$D$172,"N","Y")</f>
        <v>N</v>
      </c>
    </row>
    <row r="47" spans="1:18" s="217" customFormat="1">
      <c r="A47" s="178">
        <v>38</v>
      </c>
      <c r="B47" s="219" t="str">
        <f>'TEST MARKS '!B47</f>
        <v>MD REHAN NASIM</v>
      </c>
      <c r="C47" s="220" t="str">
        <f>'TEST MARKS '!C47</f>
        <v>1SG15ME054</v>
      </c>
      <c r="D47" s="221">
        <f>'TEST MARKS '!D47</f>
        <v>18</v>
      </c>
      <c r="E47" s="221">
        <f>'TEST MARKS '!E47</f>
        <v>18</v>
      </c>
      <c r="F47" s="221">
        <f>'TEST MARKS '!F47</f>
        <v>18</v>
      </c>
      <c r="G47" s="221">
        <f>'TEST MARKS '!G47</f>
        <v>0</v>
      </c>
      <c r="H47" s="221">
        <f>'TEST MARKS '!H47</f>
        <v>0</v>
      </c>
      <c r="I47" s="224">
        <f t="shared" si="1"/>
        <v>90</v>
      </c>
      <c r="J47" s="225">
        <f t="shared" si="2"/>
        <v>90</v>
      </c>
      <c r="K47" s="225">
        <f t="shared" si="3"/>
        <v>90</v>
      </c>
      <c r="L47" s="225">
        <f t="shared" si="4"/>
        <v>0</v>
      </c>
      <c r="M47" s="225">
        <f t="shared" si="5"/>
        <v>0</v>
      </c>
      <c r="N47" s="226" t="str">
        <f>IF(I47&lt;'TEST MARKS '!$D$172,"N","Y")</f>
        <v>Y</v>
      </c>
      <c r="O47" s="226" t="str">
        <f>IF(J47&lt;'TEST MARKS '!$D$172,"N","Y")</f>
        <v>Y</v>
      </c>
      <c r="P47" s="226" t="str">
        <f>IF(K47&lt;'TEST MARKS '!$D$172,"N","Y")</f>
        <v>Y</v>
      </c>
      <c r="Q47" s="226" t="str">
        <f>IF(L47&lt;'TEST MARKS '!$D$172,"N","Y")</f>
        <v>N</v>
      </c>
      <c r="R47" s="226" t="str">
        <f>IF(M47&lt;'TEST MARKS '!$D$172,"N","Y")</f>
        <v>N</v>
      </c>
    </row>
    <row r="48" spans="1:18" s="217" customFormat="1">
      <c r="A48" s="178">
        <v>39</v>
      </c>
      <c r="B48" s="219" t="str">
        <f>'TEST MARKS '!B48</f>
        <v>MITHUN RAGHUNANDAN</v>
      </c>
      <c r="C48" s="220" t="str">
        <f>'TEST MARKS '!C48</f>
        <v>1SG15ME055</v>
      </c>
      <c r="D48" s="221">
        <f>'TEST MARKS '!D48</f>
        <v>19</v>
      </c>
      <c r="E48" s="221">
        <f>'TEST MARKS '!E48</f>
        <v>19</v>
      </c>
      <c r="F48" s="221">
        <f>'TEST MARKS '!F48</f>
        <v>19</v>
      </c>
      <c r="G48" s="221">
        <f>'TEST MARKS '!G48</f>
        <v>0</v>
      </c>
      <c r="H48" s="221">
        <f>'TEST MARKS '!H48</f>
        <v>0</v>
      </c>
      <c r="I48" s="224">
        <f t="shared" si="1"/>
        <v>95</v>
      </c>
      <c r="J48" s="225">
        <f t="shared" si="2"/>
        <v>95</v>
      </c>
      <c r="K48" s="225">
        <f t="shared" si="3"/>
        <v>95</v>
      </c>
      <c r="L48" s="225">
        <f t="shared" si="4"/>
        <v>0</v>
      </c>
      <c r="M48" s="225">
        <f t="shared" si="5"/>
        <v>0</v>
      </c>
      <c r="N48" s="226" t="str">
        <f>IF(I48&lt;'TEST MARKS '!$D$172,"N","Y")</f>
        <v>Y</v>
      </c>
      <c r="O48" s="226" t="str">
        <f>IF(J48&lt;'TEST MARKS '!$D$172,"N","Y")</f>
        <v>Y</v>
      </c>
      <c r="P48" s="226" t="str">
        <f>IF(K48&lt;'TEST MARKS '!$D$172,"N","Y")</f>
        <v>Y</v>
      </c>
      <c r="Q48" s="226" t="str">
        <f>IF(L48&lt;'TEST MARKS '!$D$172,"N","Y")</f>
        <v>N</v>
      </c>
      <c r="R48" s="226" t="str">
        <f>IF(M48&lt;'TEST MARKS '!$D$172,"N","Y")</f>
        <v>N</v>
      </c>
    </row>
    <row r="49" spans="1:18" s="217" customFormat="1">
      <c r="A49" s="178">
        <v>40</v>
      </c>
      <c r="B49" s="219" t="str">
        <f>'TEST MARKS '!B49</f>
        <v>DHANUSH N</v>
      </c>
      <c r="C49" s="220" t="str">
        <f>'TEST MARKS '!C49</f>
        <v>1SG15ME057</v>
      </c>
      <c r="D49" s="221">
        <f>'TEST MARKS '!D49</f>
        <v>19</v>
      </c>
      <c r="E49" s="221">
        <f>'TEST MARKS '!E49</f>
        <v>19</v>
      </c>
      <c r="F49" s="221">
        <f>'TEST MARKS '!F49</f>
        <v>19</v>
      </c>
      <c r="G49" s="221">
        <f>'TEST MARKS '!G49</f>
        <v>0</v>
      </c>
      <c r="H49" s="221">
        <f>'TEST MARKS '!H49</f>
        <v>0</v>
      </c>
      <c r="I49" s="224">
        <f t="shared" si="1"/>
        <v>95</v>
      </c>
      <c r="J49" s="225">
        <f t="shared" si="2"/>
        <v>95</v>
      </c>
      <c r="K49" s="225">
        <f t="shared" si="3"/>
        <v>95</v>
      </c>
      <c r="L49" s="225">
        <f t="shared" si="4"/>
        <v>0</v>
      </c>
      <c r="M49" s="225">
        <f t="shared" si="5"/>
        <v>0</v>
      </c>
      <c r="N49" s="226" t="str">
        <f>IF(I49&lt;'TEST MARKS '!$D$172,"N","Y")</f>
        <v>Y</v>
      </c>
      <c r="O49" s="226" t="str">
        <f>IF(J49&lt;'TEST MARKS '!$D$172,"N","Y")</f>
        <v>Y</v>
      </c>
      <c r="P49" s="226" t="str">
        <f>IF(K49&lt;'TEST MARKS '!$D$172,"N","Y")</f>
        <v>Y</v>
      </c>
      <c r="Q49" s="226" t="str">
        <f>IF(L49&lt;'TEST MARKS '!$D$172,"N","Y")</f>
        <v>N</v>
      </c>
      <c r="R49" s="226" t="str">
        <f>IF(M49&lt;'TEST MARKS '!$D$172,"N","Y")</f>
        <v>N</v>
      </c>
    </row>
    <row r="50" spans="1:18" s="217" customFormat="1">
      <c r="A50" s="178">
        <v>41</v>
      </c>
      <c r="B50" s="219" t="str">
        <f>'TEST MARKS '!B50</f>
        <v>NAGARJUN S TAKKALAKI</v>
      </c>
      <c r="C50" s="220" t="str">
        <f>'TEST MARKS '!C50</f>
        <v>1SG15ME058</v>
      </c>
      <c r="D50" s="221">
        <f>'TEST MARKS '!D50</f>
        <v>18</v>
      </c>
      <c r="E50" s="221">
        <f>'TEST MARKS '!E50</f>
        <v>18</v>
      </c>
      <c r="F50" s="221">
        <f>'TEST MARKS '!F50</f>
        <v>18</v>
      </c>
      <c r="G50" s="221">
        <f>'TEST MARKS '!G50</f>
        <v>0</v>
      </c>
      <c r="H50" s="221">
        <f>'TEST MARKS '!H50</f>
        <v>0</v>
      </c>
      <c r="I50" s="224">
        <f t="shared" si="1"/>
        <v>90</v>
      </c>
      <c r="J50" s="225">
        <f t="shared" si="2"/>
        <v>90</v>
      </c>
      <c r="K50" s="225">
        <f t="shared" si="3"/>
        <v>90</v>
      </c>
      <c r="L50" s="225">
        <f t="shared" si="4"/>
        <v>0</v>
      </c>
      <c r="M50" s="225">
        <f t="shared" si="5"/>
        <v>0</v>
      </c>
      <c r="N50" s="226" t="str">
        <f>IF(I50&lt;'TEST MARKS '!$D$172,"N","Y")</f>
        <v>Y</v>
      </c>
      <c r="O50" s="226" t="str">
        <f>IF(J50&lt;'TEST MARKS '!$D$172,"N","Y")</f>
        <v>Y</v>
      </c>
      <c r="P50" s="226" t="str">
        <f>IF(K50&lt;'TEST MARKS '!$D$172,"N","Y")</f>
        <v>Y</v>
      </c>
      <c r="Q50" s="226" t="str">
        <f>IF(L50&lt;'TEST MARKS '!$D$172,"N","Y")</f>
        <v>N</v>
      </c>
      <c r="R50" s="226" t="str">
        <f>IF(M50&lt;'TEST MARKS '!$D$172,"N","Y")</f>
        <v>N</v>
      </c>
    </row>
    <row r="51" spans="1:18" s="217" customFormat="1">
      <c r="A51" s="178">
        <v>42</v>
      </c>
      <c r="B51" s="219" t="str">
        <f>'TEST MARKS '!B51</f>
        <v>NAGARJUN M</v>
      </c>
      <c r="C51" s="220" t="str">
        <f>'TEST MARKS '!C51</f>
        <v>1SG15ME059</v>
      </c>
      <c r="D51" s="221">
        <f>'TEST MARKS '!D51</f>
        <v>18</v>
      </c>
      <c r="E51" s="221">
        <f>'TEST MARKS '!E51</f>
        <v>18</v>
      </c>
      <c r="F51" s="221">
        <f>'TEST MARKS '!F51</f>
        <v>18</v>
      </c>
      <c r="G51" s="221">
        <f>'TEST MARKS '!G51</f>
        <v>0</v>
      </c>
      <c r="H51" s="221">
        <f>'TEST MARKS '!H51</f>
        <v>0</v>
      </c>
      <c r="I51" s="224">
        <f t="shared" si="1"/>
        <v>90</v>
      </c>
      <c r="J51" s="225">
        <f t="shared" si="2"/>
        <v>90</v>
      </c>
      <c r="K51" s="225">
        <f t="shared" si="3"/>
        <v>90</v>
      </c>
      <c r="L51" s="225">
        <f t="shared" si="4"/>
        <v>0</v>
      </c>
      <c r="M51" s="225">
        <f t="shared" si="5"/>
        <v>0</v>
      </c>
      <c r="N51" s="226" t="str">
        <f>IF(I51&lt;'TEST MARKS '!$D$172,"N","Y")</f>
        <v>Y</v>
      </c>
      <c r="O51" s="226" t="str">
        <f>IF(J51&lt;'TEST MARKS '!$D$172,"N","Y")</f>
        <v>Y</v>
      </c>
      <c r="P51" s="226" t="str">
        <f>IF(K51&lt;'TEST MARKS '!$D$172,"N","Y")</f>
        <v>Y</v>
      </c>
      <c r="Q51" s="226" t="str">
        <f>IF(L51&lt;'TEST MARKS '!$D$172,"N","Y")</f>
        <v>N</v>
      </c>
      <c r="R51" s="226" t="str">
        <f>IF(M51&lt;'TEST MARKS '!$D$172,"N","Y")</f>
        <v>N</v>
      </c>
    </row>
    <row r="52" spans="1:18" s="217" customFormat="1">
      <c r="A52" s="178">
        <v>43</v>
      </c>
      <c r="B52" s="219" t="str">
        <f>'TEST MARKS '!B52</f>
        <v>NISCHITH A G</v>
      </c>
      <c r="C52" s="220" t="str">
        <f>'TEST MARKS '!C52</f>
        <v>1SG15ME060</v>
      </c>
      <c r="D52" s="221">
        <f>'TEST MARKS '!D52</f>
        <v>19</v>
      </c>
      <c r="E52" s="221">
        <f>'TEST MARKS '!E52</f>
        <v>19</v>
      </c>
      <c r="F52" s="221">
        <f>'TEST MARKS '!F52</f>
        <v>19</v>
      </c>
      <c r="G52" s="221">
        <f>'TEST MARKS '!G52</f>
        <v>0</v>
      </c>
      <c r="H52" s="221">
        <f>'TEST MARKS '!H52</f>
        <v>0</v>
      </c>
      <c r="I52" s="224">
        <f t="shared" si="1"/>
        <v>95</v>
      </c>
      <c r="J52" s="225">
        <f t="shared" si="2"/>
        <v>95</v>
      </c>
      <c r="K52" s="225">
        <f t="shared" si="3"/>
        <v>95</v>
      </c>
      <c r="L52" s="225">
        <f t="shared" si="4"/>
        <v>0</v>
      </c>
      <c r="M52" s="225">
        <f t="shared" si="5"/>
        <v>0</v>
      </c>
      <c r="N52" s="226" t="str">
        <f>IF(I52&lt;'TEST MARKS '!$D$172,"N","Y")</f>
        <v>Y</v>
      </c>
      <c r="O52" s="226" t="str">
        <f>IF(J52&lt;'TEST MARKS '!$D$172,"N","Y")</f>
        <v>Y</v>
      </c>
      <c r="P52" s="226" t="str">
        <f>IF(K52&lt;'TEST MARKS '!$D$172,"N","Y")</f>
        <v>Y</v>
      </c>
      <c r="Q52" s="226" t="str">
        <f>IF(L52&lt;'TEST MARKS '!$D$172,"N","Y")</f>
        <v>N</v>
      </c>
      <c r="R52" s="226" t="str">
        <f>IF(M52&lt;'TEST MARKS '!$D$172,"N","Y")</f>
        <v>N</v>
      </c>
    </row>
    <row r="53" spans="1:18" s="217" customFormat="1">
      <c r="A53" s="178">
        <v>44</v>
      </c>
      <c r="B53" s="219" t="str">
        <f>'TEST MARKS '!B53</f>
        <v>KURUBA NITHEESH KUMAR</v>
      </c>
      <c r="C53" s="220" t="str">
        <f>'TEST MARKS '!C53</f>
        <v>1SG15ME061</v>
      </c>
      <c r="D53" s="221">
        <f>'TEST MARKS '!D53</f>
        <v>19</v>
      </c>
      <c r="E53" s="221">
        <f>'TEST MARKS '!E53</f>
        <v>19</v>
      </c>
      <c r="F53" s="221">
        <f>'TEST MARKS '!F53</f>
        <v>19</v>
      </c>
      <c r="G53" s="221">
        <f>'TEST MARKS '!G53</f>
        <v>0</v>
      </c>
      <c r="H53" s="221">
        <f>'TEST MARKS '!H53</f>
        <v>0</v>
      </c>
      <c r="I53" s="224">
        <f t="shared" si="1"/>
        <v>95</v>
      </c>
      <c r="J53" s="225">
        <f t="shared" si="2"/>
        <v>95</v>
      </c>
      <c r="K53" s="225">
        <f t="shared" si="3"/>
        <v>95</v>
      </c>
      <c r="L53" s="225">
        <f t="shared" si="4"/>
        <v>0</v>
      </c>
      <c r="M53" s="225">
        <f t="shared" si="5"/>
        <v>0</v>
      </c>
      <c r="N53" s="226" t="str">
        <f>IF(I53&lt;'TEST MARKS '!$D$172,"N","Y")</f>
        <v>Y</v>
      </c>
      <c r="O53" s="226" t="str">
        <f>IF(J53&lt;'TEST MARKS '!$D$172,"N","Y")</f>
        <v>Y</v>
      </c>
      <c r="P53" s="226" t="str">
        <f>IF(K53&lt;'TEST MARKS '!$D$172,"N","Y")</f>
        <v>Y</v>
      </c>
      <c r="Q53" s="226" t="str">
        <f>IF(L53&lt;'TEST MARKS '!$D$172,"N","Y")</f>
        <v>N</v>
      </c>
      <c r="R53" s="226" t="str">
        <f>IF(M53&lt;'TEST MARKS '!$D$172,"N","Y")</f>
        <v>N</v>
      </c>
    </row>
    <row r="54" spans="1:18" s="217" customFormat="1">
      <c r="A54" s="178">
        <v>45</v>
      </c>
      <c r="B54" s="219" t="str">
        <f>'TEST MARKS '!B54</f>
        <v>PAWAN C</v>
      </c>
      <c r="C54" s="220" t="str">
        <f>'TEST MARKS '!C54</f>
        <v>1SG15ME064</v>
      </c>
      <c r="D54" s="221">
        <f>'TEST MARKS '!D54</f>
        <v>19</v>
      </c>
      <c r="E54" s="221">
        <f>'TEST MARKS '!E54</f>
        <v>19</v>
      </c>
      <c r="F54" s="221">
        <f>'TEST MARKS '!F54</f>
        <v>19</v>
      </c>
      <c r="G54" s="221">
        <f>'TEST MARKS '!G54</f>
        <v>0</v>
      </c>
      <c r="H54" s="221">
        <f>'TEST MARKS '!H54</f>
        <v>0</v>
      </c>
      <c r="I54" s="224">
        <f t="shared" si="1"/>
        <v>95</v>
      </c>
      <c r="J54" s="225">
        <f t="shared" si="2"/>
        <v>95</v>
      </c>
      <c r="K54" s="225">
        <f t="shared" si="3"/>
        <v>95</v>
      </c>
      <c r="L54" s="225">
        <f t="shared" si="4"/>
        <v>0</v>
      </c>
      <c r="M54" s="225">
        <f t="shared" si="5"/>
        <v>0</v>
      </c>
      <c r="N54" s="226" t="str">
        <f>IF(I54&lt;'TEST MARKS '!$D$172,"N","Y")</f>
        <v>Y</v>
      </c>
      <c r="O54" s="226" t="str">
        <f>IF(J54&lt;'TEST MARKS '!$D$172,"N","Y")</f>
        <v>Y</v>
      </c>
      <c r="P54" s="226" t="str">
        <f>IF(K54&lt;'TEST MARKS '!$D$172,"N","Y")</f>
        <v>Y</v>
      </c>
      <c r="Q54" s="226" t="str">
        <f>IF(L54&lt;'TEST MARKS '!$D$172,"N","Y")</f>
        <v>N</v>
      </c>
      <c r="R54" s="226" t="str">
        <f>IF(M54&lt;'TEST MARKS '!$D$172,"N","Y")</f>
        <v>N</v>
      </c>
    </row>
    <row r="55" spans="1:18" s="217" customFormat="1">
      <c r="A55" s="178">
        <v>46</v>
      </c>
      <c r="B55" s="219" t="str">
        <f>'TEST MARKS '!B55</f>
        <v>PRADEEP B N</v>
      </c>
      <c r="C55" s="220" t="str">
        <f>'TEST MARKS '!C55</f>
        <v>1SG15ME066</v>
      </c>
      <c r="D55" s="221">
        <f>'TEST MARKS '!D55</f>
        <v>19</v>
      </c>
      <c r="E55" s="221">
        <f>'TEST MARKS '!E55</f>
        <v>19</v>
      </c>
      <c r="F55" s="221">
        <f>'TEST MARKS '!F55</f>
        <v>19</v>
      </c>
      <c r="G55" s="221">
        <f>'TEST MARKS '!G55</f>
        <v>0</v>
      </c>
      <c r="H55" s="221">
        <f>'TEST MARKS '!H55</f>
        <v>0</v>
      </c>
      <c r="I55" s="224">
        <f t="shared" si="1"/>
        <v>95</v>
      </c>
      <c r="J55" s="225">
        <f t="shared" si="2"/>
        <v>95</v>
      </c>
      <c r="K55" s="225">
        <f t="shared" si="3"/>
        <v>95</v>
      </c>
      <c r="L55" s="225">
        <f t="shared" si="4"/>
        <v>0</v>
      </c>
      <c r="M55" s="225">
        <f t="shared" si="5"/>
        <v>0</v>
      </c>
      <c r="N55" s="226" t="str">
        <f>IF(I55&lt;'TEST MARKS '!$D$172,"N","Y")</f>
        <v>Y</v>
      </c>
      <c r="O55" s="226" t="str">
        <f>IF(J55&lt;'TEST MARKS '!$D$172,"N","Y")</f>
        <v>Y</v>
      </c>
      <c r="P55" s="226" t="str">
        <f>IF(K55&lt;'TEST MARKS '!$D$172,"N","Y")</f>
        <v>Y</v>
      </c>
      <c r="Q55" s="226" t="str">
        <f>IF(L55&lt;'TEST MARKS '!$D$172,"N","Y")</f>
        <v>N</v>
      </c>
      <c r="R55" s="226" t="str">
        <f>IF(M55&lt;'TEST MARKS '!$D$172,"N","Y")</f>
        <v>N</v>
      </c>
    </row>
    <row r="56" spans="1:18" s="217" customFormat="1">
      <c r="A56" s="178">
        <v>47</v>
      </c>
      <c r="B56" s="219" t="str">
        <f>'TEST MARKS '!B56</f>
        <v>PRATHEEK S</v>
      </c>
      <c r="C56" s="220" t="str">
        <f>'TEST MARKS '!C56</f>
        <v>1SG15ME067</v>
      </c>
      <c r="D56" s="221">
        <f>'TEST MARKS '!D56</f>
        <v>19</v>
      </c>
      <c r="E56" s="221">
        <f>'TEST MARKS '!E56</f>
        <v>19</v>
      </c>
      <c r="F56" s="221">
        <f>'TEST MARKS '!F56</f>
        <v>19</v>
      </c>
      <c r="G56" s="221">
        <f>'TEST MARKS '!G56</f>
        <v>0</v>
      </c>
      <c r="H56" s="221">
        <f>'TEST MARKS '!H56</f>
        <v>0</v>
      </c>
      <c r="I56" s="224">
        <f t="shared" si="1"/>
        <v>95</v>
      </c>
      <c r="J56" s="225">
        <f t="shared" si="2"/>
        <v>95</v>
      </c>
      <c r="K56" s="225">
        <f t="shared" si="3"/>
        <v>95</v>
      </c>
      <c r="L56" s="225">
        <f t="shared" si="4"/>
        <v>0</v>
      </c>
      <c r="M56" s="225">
        <f t="shared" si="5"/>
        <v>0</v>
      </c>
      <c r="N56" s="226" t="str">
        <f>IF(I56&lt;'TEST MARKS '!$D$172,"N","Y")</f>
        <v>Y</v>
      </c>
      <c r="O56" s="226" t="str">
        <f>IF(J56&lt;'TEST MARKS '!$D$172,"N","Y")</f>
        <v>Y</v>
      </c>
      <c r="P56" s="226" t="str">
        <f>IF(K56&lt;'TEST MARKS '!$D$172,"N","Y")</f>
        <v>Y</v>
      </c>
      <c r="Q56" s="226" t="str">
        <f>IF(L56&lt;'TEST MARKS '!$D$172,"N","Y")</f>
        <v>N</v>
      </c>
      <c r="R56" s="226" t="str">
        <f>IF(M56&lt;'TEST MARKS '!$D$172,"N","Y")</f>
        <v>N</v>
      </c>
    </row>
    <row r="57" spans="1:18" s="217" customFormat="1">
      <c r="A57" s="178">
        <v>48</v>
      </c>
      <c r="B57" s="219" t="str">
        <f>'TEST MARKS '!B57</f>
        <v>PRAVEEN.S</v>
      </c>
      <c r="C57" s="220" t="str">
        <f>'TEST MARKS '!C57</f>
        <v>1SG15ME068</v>
      </c>
      <c r="D57" s="221">
        <f>'TEST MARKS '!D57</f>
        <v>18</v>
      </c>
      <c r="E57" s="221">
        <f>'TEST MARKS '!E57</f>
        <v>18</v>
      </c>
      <c r="F57" s="221">
        <f>'TEST MARKS '!F57</f>
        <v>18</v>
      </c>
      <c r="G57" s="221">
        <f>'TEST MARKS '!G57</f>
        <v>0</v>
      </c>
      <c r="H57" s="221">
        <f>'TEST MARKS '!H57</f>
        <v>0</v>
      </c>
      <c r="I57" s="224">
        <f t="shared" si="1"/>
        <v>90</v>
      </c>
      <c r="J57" s="225">
        <f t="shared" si="2"/>
        <v>90</v>
      </c>
      <c r="K57" s="225">
        <f t="shared" si="3"/>
        <v>90</v>
      </c>
      <c r="L57" s="225">
        <f t="shared" si="4"/>
        <v>0</v>
      </c>
      <c r="M57" s="225">
        <f t="shared" si="5"/>
        <v>0</v>
      </c>
      <c r="N57" s="226" t="str">
        <f>IF(I57&lt;'TEST MARKS '!$D$172,"N","Y")</f>
        <v>Y</v>
      </c>
      <c r="O57" s="226" t="str">
        <f>IF(J57&lt;'TEST MARKS '!$D$172,"N","Y")</f>
        <v>Y</v>
      </c>
      <c r="P57" s="226" t="str">
        <f>IF(K57&lt;'TEST MARKS '!$D$172,"N","Y")</f>
        <v>Y</v>
      </c>
      <c r="Q57" s="226" t="str">
        <f>IF(L57&lt;'TEST MARKS '!$D$172,"N","Y")</f>
        <v>N</v>
      </c>
      <c r="R57" s="226" t="str">
        <f>IF(M57&lt;'TEST MARKS '!$D$172,"N","Y")</f>
        <v>N</v>
      </c>
    </row>
    <row r="58" spans="1:18" s="217" customFormat="1">
      <c r="A58" s="178">
        <v>49</v>
      </c>
      <c r="B58" s="219" t="str">
        <f>'TEST MARKS '!B58</f>
        <v>RAGHAVA SURYA.M</v>
      </c>
      <c r="C58" s="220" t="str">
        <f>'TEST MARKS '!C58</f>
        <v>1SG15ME071</v>
      </c>
      <c r="D58" s="221">
        <f>'TEST MARKS '!D58</f>
        <v>18</v>
      </c>
      <c r="E58" s="221">
        <f>'TEST MARKS '!E58</f>
        <v>18</v>
      </c>
      <c r="F58" s="221">
        <f>'TEST MARKS '!F58</f>
        <v>18</v>
      </c>
      <c r="G58" s="221">
        <f>'TEST MARKS '!G58</f>
        <v>0</v>
      </c>
      <c r="H58" s="221">
        <f>'TEST MARKS '!H58</f>
        <v>0</v>
      </c>
      <c r="I58" s="224">
        <f t="shared" si="1"/>
        <v>90</v>
      </c>
      <c r="J58" s="225">
        <f t="shared" si="2"/>
        <v>90</v>
      </c>
      <c r="K58" s="225">
        <f t="shared" si="3"/>
        <v>90</v>
      </c>
      <c r="L58" s="225">
        <f t="shared" si="4"/>
        <v>0</v>
      </c>
      <c r="M58" s="225">
        <f t="shared" si="5"/>
        <v>0</v>
      </c>
      <c r="N58" s="226" t="str">
        <f>IF(I58&lt;'TEST MARKS '!$D$172,"N","Y")</f>
        <v>Y</v>
      </c>
      <c r="O58" s="226" t="str">
        <f>IF(J58&lt;'TEST MARKS '!$D$172,"N","Y")</f>
        <v>Y</v>
      </c>
      <c r="P58" s="226" t="str">
        <f>IF(K58&lt;'TEST MARKS '!$D$172,"N","Y")</f>
        <v>Y</v>
      </c>
      <c r="Q58" s="226" t="str">
        <f>IF(L58&lt;'TEST MARKS '!$D$172,"N","Y")</f>
        <v>N</v>
      </c>
      <c r="R58" s="226" t="str">
        <f>IF(M58&lt;'TEST MARKS '!$D$172,"N","Y")</f>
        <v>N</v>
      </c>
    </row>
    <row r="59" spans="1:18" s="217" customFormat="1">
      <c r="A59" s="178">
        <v>50</v>
      </c>
      <c r="B59" s="219" t="str">
        <f>'TEST MARKS '!B59</f>
        <v>RAHUL N DIXIT</v>
      </c>
      <c r="C59" s="220" t="str">
        <f>'TEST MARKS '!C59</f>
        <v>1SG15ME072</v>
      </c>
      <c r="D59" s="221">
        <f>'TEST MARKS '!D59</f>
        <v>19</v>
      </c>
      <c r="E59" s="221">
        <f>'TEST MARKS '!E59</f>
        <v>19</v>
      </c>
      <c r="F59" s="221">
        <f>'TEST MARKS '!F59</f>
        <v>19</v>
      </c>
      <c r="G59" s="221">
        <f>'TEST MARKS '!G59</f>
        <v>0</v>
      </c>
      <c r="H59" s="221">
        <f>'TEST MARKS '!H59</f>
        <v>0</v>
      </c>
      <c r="I59" s="224">
        <f t="shared" si="1"/>
        <v>95</v>
      </c>
      <c r="J59" s="225">
        <f t="shared" si="2"/>
        <v>95</v>
      </c>
      <c r="K59" s="225">
        <f t="shared" si="3"/>
        <v>95</v>
      </c>
      <c r="L59" s="225">
        <f t="shared" si="4"/>
        <v>0</v>
      </c>
      <c r="M59" s="225">
        <f t="shared" si="5"/>
        <v>0</v>
      </c>
      <c r="N59" s="226" t="str">
        <f>IF(I59&lt;'TEST MARKS '!$D$172,"N","Y")</f>
        <v>Y</v>
      </c>
      <c r="O59" s="226" t="str">
        <f>IF(J59&lt;'TEST MARKS '!$D$172,"N","Y")</f>
        <v>Y</v>
      </c>
      <c r="P59" s="226" t="str">
        <f>IF(K59&lt;'TEST MARKS '!$D$172,"N","Y")</f>
        <v>Y</v>
      </c>
      <c r="Q59" s="226" t="str">
        <f>IF(L59&lt;'TEST MARKS '!$D$172,"N","Y")</f>
        <v>N</v>
      </c>
      <c r="R59" s="226" t="str">
        <f>IF(M59&lt;'TEST MARKS '!$D$172,"N","Y")</f>
        <v>N</v>
      </c>
    </row>
    <row r="60" spans="1:18" s="217" customFormat="1">
      <c r="A60" s="178">
        <v>51</v>
      </c>
      <c r="B60" s="219" t="str">
        <f>'TEST MARKS '!B60</f>
        <v>RAHUL V</v>
      </c>
      <c r="C60" s="220" t="str">
        <f>'TEST MARKS '!C60</f>
        <v>1SG15ME073</v>
      </c>
      <c r="D60" s="221">
        <f>'TEST MARKS '!D60</f>
        <v>19</v>
      </c>
      <c r="E60" s="221">
        <f>'TEST MARKS '!E60</f>
        <v>19</v>
      </c>
      <c r="F60" s="221">
        <f>'TEST MARKS '!F60</f>
        <v>19</v>
      </c>
      <c r="G60" s="221">
        <f>'TEST MARKS '!G60</f>
        <v>0</v>
      </c>
      <c r="H60" s="221">
        <f>'TEST MARKS '!H60</f>
        <v>0</v>
      </c>
      <c r="I60" s="224">
        <f t="shared" si="1"/>
        <v>95</v>
      </c>
      <c r="J60" s="225">
        <f t="shared" si="2"/>
        <v>95</v>
      </c>
      <c r="K60" s="225">
        <f t="shared" si="3"/>
        <v>95</v>
      </c>
      <c r="L60" s="225">
        <f t="shared" si="4"/>
        <v>0</v>
      </c>
      <c r="M60" s="225">
        <f t="shared" si="5"/>
        <v>0</v>
      </c>
      <c r="N60" s="226" t="str">
        <f>IF(I60&lt;'TEST MARKS '!$D$172,"N","Y")</f>
        <v>Y</v>
      </c>
      <c r="O60" s="226" t="str">
        <f>IF(J60&lt;'TEST MARKS '!$D$172,"N","Y")</f>
        <v>Y</v>
      </c>
      <c r="P60" s="226" t="str">
        <f>IF(K60&lt;'TEST MARKS '!$D$172,"N","Y")</f>
        <v>Y</v>
      </c>
      <c r="Q60" s="226" t="str">
        <f>IF(L60&lt;'TEST MARKS '!$D$172,"N","Y")</f>
        <v>N</v>
      </c>
      <c r="R60" s="226" t="str">
        <f>IF(M60&lt;'TEST MARKS '!$D$172,"N","Y")</f>
        <v>N</v>
      </c>
    </row>
    <row r="61" spans="1:18" s="217" customFormat="1">
      <c r="A61" s="178">
        <v>52</v>
      </c>
      <c r="B61" s="219" t="str">
        <f>'TEST MARKS '!B61</f>
        <v>RAJATH G MOODITHAYA</v>
      </c>
      <c r="C61" s="220" t="str">
        <f>'TEST MARKS '!C61</f>
        <v>1SG15ME074</v>
      </c>
      <c r="D61" s="221">
        <f>'TEST MARKS '!D61</f>
        <v>19</v>
      </c>
      <c r="E61" s="221">
        <f>'TEST MARKS '!E61</f>
        <v>19</v>
      </c>
      <c r="F61" s="221">
        <f>'TEST MARKS '!F61</f>
        <v>19</v>
      </c>
      <c r="G61" s="221">
        <f>'TEST MARKS '!G61</f>
        <v>0</v>
      </c>
      <c r="H61" s="221">
        <f>'TEST MARKS '!H61</f>
        <v>0</v>
      </c>
      <c r="I61" s="224">
        <f t="shared" si="1"/>
        <v>95</v>
      </c>
      <c r="J61" s="225">
        <f t="shared" si="2"/>
        <v>95</v>
      </c>
      <c r="K61" s="225">
        <f t="shared" si="3"/>
        <v>95</v>
      </c>
      <c r="L61" s="225">
        <f t="shared" si="4"/>
        <v>0</v>
      </c>
      <c r="M61" s="225">
        <f t="shared" si="5"/>
        <v>0</v>
      </c>
      <c r="N61" s="226" t="str">
        <f>IF(I61&lt;'TEST MARKS '!$D$172,"N","Y")</f>
        <v>Y</v>
      </c>
      <c r="O61" s="226" t="str">
        <f>IF(J61&lt;'TEST MARKS '!$D$172,"N","Y")</f>
        <v>Y</v>
      </c>
      <c r="P61" s="226" t="str">
        <f>IF(K61&lt;'TEST MARKS '!$D$172,"N","Y")</f>
        <v>Y</v>
      </c>
      <c r="Q61" s="226" t="str">
        <f>IF(L61&lt;'TEST MARKS '!$D$172,"N","Y")</f>
        <v>N</v>
      </c>
      <c r="R61" s="226" t="str">
        <f>IF(M61&lt;'TEST MARKS '!$D$172,"N","Y")</f>
        <v>N</v>
      </c>
    </row>
    <row r="62" spans="1:18" s="217" customFormat="1">
      <c r="A62" s="178">
        <v>53</v>
      </c>
      <c r="B62" s="219" t="str">
        <f>'TEST MARKS '!B62</f>
        <v>RAMESH P</v>
      </c>
      <c r="C62" s="220" t="str">
        <f>'TEST MARKS '!C62</f>
        <v>1SG15ME076</v>
      </c>
      <c r="D62" s="221">
        <f>'TEST MARKS '!D62</f>
        <v>20</v>
      </c>
      <c r="E62" s="221">
        <f>'TEST MARKS '!E62</f>
        <v>20</v>
      </c>
      <c r="F62" s="221">
        <f>'TEST MARKS '!F62</f>
        <v>20</v>
      </c>
      <c r="G62" s="221">
        <f>'TEST MARKS '!G62</f>
        <v>0</v>
      </c>
      <c r="H62" s="221">
        <f>'TEST MARKS '!H62</f>
        <v>0</v>
      </c>
      <c r="I62" s="224">
        <f t="shared" si="1"/>
        <v>100</v>
      </c>
      <c r="J62" s="225">
        <f t="shared" si="2"/>
        <v>100</v>
      </c>
      <c r="K62" s="225">
        <f t="shared" si="3"/>
        <v>100</v>
      </c>
      <c r="L62" s="225">
        <f t="shared" si="4"/>
        <v>0</v>
      </c>
      <c r="M62" s="225">
        <f t="shared" si="5"/>
        <v>0</v>
      </c>
      <c r="N62" s="226" t="str">
        <f>IF(I62&lt;'TEST MARKS '!$D$172,"N","Y")</f>
        <v>Y</v>
      </c>
      <c r="O62" s="226" t="str">
        <f>IF(J62&lt;'TEST MARKS '!$D$172,"N","Y")</f>
        <v>Y</v>
      </c>
      <c r="P62" s="226" t="str">
        <f>IF(K62&lt;'TEST MARKS '!$D$172,"N","Y")</f>
        <v>Y</v>
      </c>
      <c r="Q62" s="226" t="str">
        <f>IF(L62&lt;'TEST MARKS '!$D$172,"N","Y")</f>
        <v>N</v>
      </c>
      <c r="R62" s="226" t="str">
        <f>IF(M62&lt;'TEST MARKS '!$D$172,"N","Y")</f>
        <v>N</v>
      </c>
    </row>
    <row r="63" spans="1:18" s="217" customFormat="1">
      <c r="A63" s="178">
        <v>54</v>
      </c>
      <c r="B63" s="222" t="str">
        <f>'TEST MARKS '!B63</f>
        <v>RAVI KUDLAPPA CHELUWADI</v>
      </c>
      <c r="C63" s="220" t="str">
        <f>'TEST MARKS '!C63</f>
        <v>1SG15ME077</v>
      </c>
      <c r="D63" s="221">
        <f>'TEST MARKS '!D63</f>
        <v>19</v>
      </c>
      <c r="E63" s="221">
        <f>'TEST MARKS '!E63</f>
        <v>19</v>
      </c>
      <c r="F63" s="221">
        <f>'TEST MARKS '!F63</f>
        <v>19</v>
      </c>
      <c r="G63" s="221">
        <f>'TEST MARKS '!G63</f>
        <v>0</v>
      </c>
      <c r="H63" s="221">
        <f>'TEST MARKS '!H63</f>
        <v>0</v>
      </c>
      <c r="I63" s="224">
        <f t="shared" si="1"/>
        <v>95</v>
      </c>
      <c r="J63" s="225">
        <f t="shared" si="2"/>
        <v>95</v>
      </c>
      <c r="K63" s="225">
        <f t="shared" si="3"/>
        <v>95</v>
      </c>
      <c r="L63" s="225">
        <f t="shared" si="4"/>
        <v>0</v>
      </c>
      <c r="M63" s="225">
        <f t="shared" si="5"/>
        <v>0</v>
      </c>
      <c r="N63" s="226" t="str">
        <f>IF(I63&lt;'TEST MARKS '!$D$172,"N","Y")</f>
        <v>Y</v>
      </c>
      <c r="O63" s="226" t="str">
        <f>IF(J63&lt;'TEST MARKS '!$D$172,"N","Y")</f>
        <v>Y</v>
      </c>
      <c r="P63" s="226" t="str">
        <f>IF(K63&lt;'TEST MARKS '!$D$172,"N","Y")</f>
        <v>Y</v>
      </c>
      <c r="Q63" s="226" t="str">
        <f>IF(L63&lt;'TEST MARKS '!$D$172,"N","Y")</f>
        <v>N</v>
      </c>
      <c r="R63" s="226" t="str">
        <f>IF(M63&lt;'TEST MARKS '!$D$172,"N","Y")</f>
        <v>N</v>
      </c>
    </row>
    <row r="64" spans="1:18" s="217" customFormat="1">
      <c r="A64" s="178">
        <v>55</v>
      </c>
      <c r="B64" s="222" t="str">
        <f>'TEST MARKS '!B64</f>
        <v>CHANDRUCHUD S</v>
      </c>
      <c r="C64" s="220" t="str">
        <f>'TEST MARKS '!C64</f>
        <v>1SG14ME025</v>
      </c>
      <c r="D64" s="221">
        <f>'TEST MARKS '!D64</f>
        <v>20</v>
      </c>
      <c r="E64" s="221">
        <f>'TEST MARKS '!E64</f>
        <v>20</v>
      </c>
      <c r="F64" s="221">
        <f>'TEST MARKS '!F64</f>
        <v>20</v>
      </c>
      <c r="G64" s="221">
        <f>'TEST MARKS '!G64</f>
        <v>0</v>
      </c>
      <c r="H64" s="221">
        <f>'TEST MARKS '!H64</f>
        <v>0</v>
      </c>
      <c r="I64" s="224">
        <f t="shared" si="1"/>
        <v>100</v>
      </c>
      <c r="J64" s="225">
        <f t="shared" si="2"/>
        <v>100</v>
      </c>
      <c r="K64" s="225">
        <f t="shared" si="3"/>
        <v>100</v>
      </c>
      <c r="L64" s="225">
        <f t="shared" si="4"/>
        <v>0</v>
      </c>
      <c r="M64" s="225">
        <f t="shared" si="5"/>
        <v>0</v>
      </c>
      <c r="N64" s="226" t="str">
        <f>IF(I64&lt;'TEST MARKS '!$D$172,"N","Y")</f>
        <v>Y</v>
      </c>
      <c r="O64" s="226" t="str">
        <f>IF(J64&lt;'TEST MARKS '!$D$172,"N","Y")</f>
        <v>Y</v>
      </c>
      <c r="P64" s="226" t="str">
        <f>IF(K64&lt;'TEST MARKS '!$D$172,"N","Y")</f>
        <v>Y</v>
      </c>
      <c r="Q64" s="226" t="str">
        <f>IF(L64&lt;'TEST MARKS '!$D$172,"N","Y")</f>
        <v>N</v>
      </c>
      <c r="R64" s="226" t="str">
        <f>IF(M64&lt;'TEST MARKS '!$D$172,"N","Y")</f>
        <v>N</v>
      </c>
    </row>
    <row r="65" spans="1:18" s="217" customFormat="1">
      <c r="A65" s="178">
        <v>56</v>
      </c>
      <c r="B65" s="222" t="str">
        <f>'TEST MARKS '!B65</f>
        <v>JAIWANTH G C</v>
      </c>
      <c r="C65" s="220" t="str">
        <f>'TEST MARKS '!C65</f>
        <v>1SG14ME039</v>
      </c>
      <c r="D65" s="221">
        <f>'TEST MARKS '!D65</f>
        <v>14</v>
      </c>
      <c r="E65" s="221">
        <f>'TEST MARKS '!E65</f>
        <v>14</v>
      </c>
      <c r="F65" s="221">
        <f>'TEST MARKS '!F65</f>
        <v>14</v>
      </c>
      <c r="G65" s="221">
        <f>'TEST MARKS '!G65</f>
        <v>0</v>
      </c>
      <c r="H65" s="221">
        <f>'TEST MARKS '!H65</f>
        <v>0</v>
      </c>
      <c r="I65" s="224">
        <f t="shared" si="1"/>
        <v>70</v>
      </c>
      <c r="J65" s="225">
        <f t="shared" si="2"/>
        <v>70</v>
      </c>
      <c r="K65" s="225">
        <f t="shared" si="3"/>
        <v>70</v>
      </c>
      <c r="L65" s="225">
        <f t="shared" si="4"/>
        <v>0</v>
      </c>
      <c r="M65" s="225">
        <f t="shared" si="5"/>
        <v>0</v>
      </c>
      <c r="N65" s="226" t="str">
        <f>IF(I65&lt;'TEST MARKS '!$D$172,"N","Y")</f>
        <v>Y</v>
      </c>
      <c r="O65" s="226" t="str">
        <f>IF(J65&lt;'TEST MARKS '!$D$172,"N","Y")</f>
        <v>Y</v>
      </c>
      <c r="P65" s="226" t="str">
        <f>IF(K65&lt;'TEST MARKS '!$D$172,"N","Y")</f>
        <v>Y</v>
      </c>
      <c r="Q65" s="226" t="str">
        <f>IF(L65&lt;'TEST MARKS '!$D$172,"N","Y")</f>
        <v>N</v>
      </c>
      <c r="R65" s="226" t="str">
        <f>IF(M65&lt;'TEST MARKS '!$D$172,"N","Y")</f>
        <v>N</v>
      </c>
    </row>
    <row r="66" spans="1:18" s="217" customFormat="1">
      <c r="A66" s="178">
        <v>57</v>
      </c>
      <c r="B66" s="222" t="str">
        <f>'TEST MARKS '!B66</f>
        <v>RAVISHANKAR .G</v>
      </c>
      <c r="C66" s="220" t="str">
        <f>'TEST MARKS '!C66</f>
        <v>1SG15ME078</v>
      </c>
      <c r="D66" s="221">
        <f>'TEST MARKS '!D66</f>
        <v>20</v>
      </c>
      <c r="E66" s="221">
        <f>'TEST MARKS '!E66</f>
        <v>20</v>
      </c>
      <c r="F66" s="221">
        <f>'TEST MARKS '!F66</f>
        <v>20</v>
      </c>
      <c r="G66" s="221">
        <f>'TEST MARKS '!G66</f>
        <v>0</v>
      </c>
      <c r="H66" s="221">
        <f>'TEST MARKS '!H66</f>
        <v>0</v>
      </c>
      <c r="I66" s="224">
        <f t="shared" si="1"/>
        <v>100</v>
      </c>
      <c r="J66" s="225">
        <f t="shared" si="2"/>
        <v>100</v>
      </c>
      <c r="K66" s="225">
        <f t="shared" si="3"/>
        <v>100</v>
      </c>
      <c r="L66" s="225">
        <f t="shared" si="4"/>
        <v>0</v>
      </c>
      <c r="M66" s="225">
        <f t="shared" si="5"/>
        <v>0</v>
      </c>
      <c r="N66" s="226" t="str">
        <f>IF(I66&lt;'TEST MARKS '!$D$172,"N","Y")</f>
        <v>Y</v>
      </c>
      <c r="O66" s="226" t="str">
        <f>IF(J66&lt;'TEST MARKS '!$D$172,"N","Y")</f>
        <v>Y</v>
      </c>
      <c r="P66" s="226" t="str">
        <f>IF(K66&lt;'TEST MARKS '!$D$172,"N","Y")</f>
        <v>Y</v>
      </c>
      <c r="Q66" s="226" t="str">
        <f>IF(L66&lt;'TEST MARKS '!$D$172,"N","Y")</f>
        <v>N</v>
      </c>
      <c r="R66" s="226" t="str">
        <f>IF(M66&lt;'TEST MARKS '!$D$172,"N","Y")</f>
        <v>N</v>
      </c>
    </row>
    <row r="67" spans="1:18" s="217" customFormat="1">
      <c r="A67" s="178">
        <v>58</v>
      </c>
      <c r="B67" s="222" t="str">
        <f>'TEST MARKS '!B67</f>
        <v>ROHAN A</v>
      </c>
      <c r="C67" s="220" t="str">
        <f>'TEST MARKS '!C67</f>
        <v>1SG15ME079</v>
      </c>
      <c r="D67" s="221">
        <f>'TEST MARKS '!D67</f>
        <v>20</v>
      </c>
      <c r="E67" s="221">
        <f>'TEST MARKS '!E67</f>
        <v>20</v>
      </c>
      <c r="F67" s="221">
        <f>'TEST MARKS '!F67</f>
        <v>20</v>
      </c>
      <c r="G67" s="221">
        <f>'TEST MARKS '!G67</f>
        <v>0</v>
      </c>
      <c r="H67" s="221">
        <f>'TEST MARKS '!H67</f>
        <v>0</v>
      </c>
      <c r="I67" s="224">
        <f t="shared" si="1"/>
        <v>100</v>
      </c>
      <c r="J67" s="225">
        <f t="shared" si="2"/>
        <v>100</v>
      </c>
      <c r="K67" s="225">
        <f t="shared" si="3"/>
        <v>100</v>
      </c>
      <c r="L67" s="225">
        <f t="shared" si="4"/>
        <v>0</v>
      </c>
      <c r="M67" s="225">
        <f t="shared" si="5"/>
        <v>0</v>
      </c>
      <c r="N67" s="226" t="str">
        <f>IF(I67&lt;'TEST MARKS '!$D$172,"N","Y")</f>
        <v>Y</v>
      </c>
      <c r="O67" s="226" t="str">
        <f>IF(J67&lt;'TEST MARKS '!$D$172,"N","Y")</f>
        <v>Y</v>
      </c>
      <c r="P67" s="226" t="str">
        <f>IF(K67&lt;'TEST MARKS '!$D$172,"N","Y")</f>
        <v>Y</v>
      </c>
      <c r="Q67" s="226" t="str">
        <f>IF(L67&lt;'TEST MARKS '!$D$172,"N","Y")</f>
        <v>N</v>
      </c>
      <c r="R67" s="226" t="str">
        <f>IF(M67&lt;'TEST MARKS '!$D$172,"N","Y")</f>
        <v>N</v>
      </c>
    </row>
    <row r="68" spans="1:18" s="217" customFormat="1">
      <c r="A68" s="178">
        <v>59</v>
      </c>
      <c r="B68" s="222" t="str">
        <f>'TEST MARKS '!B68</f>
        <v>S HANUMANTHA REDDY</v>
      </c>
      <c r="C68" s="220" t="str">
        <f>'TEST MARKS '!C68</f>
        <v>1SG15ME080</v>
      </c>
      <c r="D68" s="221">
        <f>'TEST MARKS '!D68</f>
        <v>18</v>
      </c>
      <c r="E68" s="221">
        <f>'TEST MARKS '!E68</f>
        <v>18</v>
      </c>
      <c r="F68" s="221">
        <f>'TEST MARKS '!F68</f>
        <v>18</v>
      </c>
      <c r="G68" s="221">
        <f>'TEST MARKS '!G68</f>
        <v>0</v>
      </c>
      <c r="H68" s="221">
        <f>'TEST MARKS '!H68</f>
        <v>0</v>
      </c>
      <c r="I68" s="224">
        <f t="shared" si="1"/>
        <v>90</v>
      </c>
      <c r="J68" s="225">
        <f t="shared" si="2"/>
        <v>90</v>
      </c>
      <c r="K68" s="225">
        <f t="shared" si="3"/>
        <v>90</v>
      </c>
      <c r="L68" s="225">
        <f t="shared" si="4"/>
        <v>0</v>
      </c>
      <c r="M68" s="225">
        <f t="shared" si="5"/>
        <v>0</v>
      </c>
      <c r="N68" s="226" t="str">
        <f>IF(I68&lt;'TEST MARKS '!$D$172,"N","Y")</f>
        <v>Y</v>
      </c>
      <c r="O68" s="226" t="str">
        <f>IF(J68&lt;'TEST MARKS '!$D$172,"N","Y")</f>
        <v>Y</v>
      </c>
      <c r="P68" s="226" t="str">
        <f>IF(K68&lt;'TEST MARKS '!$D$172,"N","Y")</f>
        <v>Y</v>
      </c>
      <c r="Q68" s="226" t="str">
        <f>IF(L68&lt;'TEST MARKS '!$D$172,"N","Y")</f>
        <v>N</v>
      </c>
      <c r="R68" s="226" t="str">
        <f>IF(M68&lt;'TEST MARKS '!$D$172,"N","Y")</f>
        <v>N</v>
      </c>
    </row>
    <row r="69" spans="1:18" s="217" customFormat="1" ht="26.25">
      <c r="A69" s="178">
        <v>60</v>
      </c>
      <c r="B69" s="222" t="str">
        <f>'TEST MARKS '!B69</f>
        <v>SADANANDA LAXMINARAYAN HEGDE</v>
      </c>
      <c r="C69" s="220" t="str">
        <f>'TEST MARKS '!C69</f>
        <v>1SG15ME081</v>
      </c>
      <c r="D69" s="221">
        <f>'TEST MARKS '!D69</f>
        <v>20</v>
      </c>
      <c r="E69" s="221">
        <f>'TEST MARKS '!E69</f>
        <v>20</v>
      </c>
      <c r="F69" s="221">
        <f>'TEST MARKS '!F69</f>
        <v>20</v>
      </c>
      <c r="G69" s="221">
        <f>'TEST MARKS '!G69</f>
        <v>0</v>
      </c>
      <c r="H69" s="221">
        <f>'TEST MARKS '!H69</f>
        <v>0</v>
      </c>
      <c r="I69" s="224">
        <f t="shared" si="1"/>
        <v>100</v>
      </c>
      <c r="J69" s="225">
        <f t="shared" si="2"/>
        <v>100</v>
      </c>
      <c r="K69" s="225">
        <f t="shared" si="3"/>
        <v>100</v>
      </c>
      <c r="L69" s="225">
        <f t="shared" si="4"/>
        <v>0</v>
      </c>
      <c r="M69" s="225">
        <f t="shared" si="5"/>
        <v>0</v>
      </c>
      <c r="N69" s="226" t="str">
        <f>IF(I69&lt;'TEST MARKS '!$D$172,"N","Y")</f>
        <v>Y</v>
      </c>
      <c r="O69" s="226" t="str">
        <f>IF(J69&lt;'TEST MARKS '!$D$172,"N","Y")</f>
        <v>Y</v>
      </c>
      <c r="P69" s="226" t="str">
        <f>IF(K69&lt;'TEST MARKS '!$D$172,"N","Y")</f>
        <v>Y</v>
      </c>
      <c r="Q69" s="226" t="str">
        <f>IF(L69&lt;'TEST MARKS '!$D$172,"N","Y")</f>
        <v>N</v>
      </c>
      <c r="R69" s="226" t="str">
        <f>IF(M69&lt;'TEST MARKS '!$D$172,"N","Y")</f>
        <v>N</v>
      </c>
    </row>
    <row r="70" spans="1:18" s="217" customFormat="1">
      <c r="A70" s="178">
        <v>61</v>
      </c>
      <c r="B70" s="222" t="str">
        <f>'TEST MARKS '!B70</f>
        <v>SAKSHAM KANTHAK</v>
      </c>
      <c r="C70" s="220" t="str">
        <f>'TEST MARKS '!C70</f>
        <v>1SG15ME082</v>
      </c>
      <c r="D70" s="221">
        <f>'TEST MARKS '!D70</f>
        <v>15</v>
      </c>
      <c r="E70" s="221">
        <f>'TEST MARKS '!E70</f>
        <v>15</v>
      </c>
      <c r="F70" s="221">
        <f>'TEST MARKS '!F70</f>
        <v>15</v>
      </c>
      <c r="G70" s="221">
        <f>'TEST MARKS '!G70</f>
        <v>0</v>
      </c>
      <c r="H70" s="221">
        <f>'TEST MARKS '!H70</f>
        <v>0</v>
      </c>
      <c r="I70" s="224">
        <f t="shared" si="1"/>
        <v>75</v>
      </c>
      <c r="J70" s="225">
        <f t="shared" si="2"/>
        <v>75</v>
      </c>
      <c r="K70" s="225">
        <f t="shared" si="3"/>
        <v>75</v>
      </c>
      <c r="L70" s="225">
        <f t="shared" si="4"/>
        <v>0</v>
      </c>
      <c r="M70" s="225">
        <f t="shared" si="5"/>
        <v>0</v>
      </c>
      <c r="N70" s="226" t="str">
        <f>IF(I70&lt;'TEST MARKS '!$D$172,"N","Y")</f>
        <v>Y</v>
      </c>
      <c r="O70" s="226" t="str">
        <f>IF(J70&lt;'TEST MARKS '!$D$172,"N","Y")</f>
        <v>Y</v>
      </c>
      <c r="P70" s="226" t="str">
        <f>IF(K70&lt;'TEST MARKS '!$D$172,"N","Y")</f>
        <v>Y</v>
      </c>
      <c r="Q70" s="226" t="str">
        <f>IF(L70&lt;'TEST MARKS '!$D$172,"N","Y")</f>
        <v>N</v>
      </c>
      <c r="R70" s="226" t="str">
        <f>IF(M70&lt;'TEST MARKS '!$D$172,"N","Y")</f>
        <v>N</v>
      </c>
    </row>
    <row r="71" spans="1:18" s="217" customFormat="1">
      <c r="A71" s="178">
        <v>62</v>
      </c>
      <c r="B71" s="222" t="str">
        <f>'TEST MARKS '!B71</f>
        <v>SANTHOSHA</v>
      </c>
      <c r="C71" s="220" t="str">
        <f>'TEST MARKS '!C71</f>
        <v>1SG15ME083</v>
      </c>
      <c r="D71" s="221">
        <f>'TEST MARKS '!D71</f>
        <v>19</v>
      </c>
      <c r="E71" s="221">
        <f>'TEST MARKS '!E71</f>
        <v>19</v>
      </c>
      <c r="F71" s="221">
        <f>'TEST MARKS '!F71</f>
        <v>19</v>
      </c>
      <c r="G71" s="221">
        <f>'TEST MARKS '!G71</f>
        <v>0</v>
      </c>
      <c r="H71" s="221">
        <f>'TEST MARKS '!H71</f>
        <v>0</v>
      </c>
      <c r="I71" s="224">
        <f t="shared" si="1"/>
        <v>95</v>
      </c>
      <c r="J71" s="225">
        <f t="shared" si="2"/>
        <v>95</v>
      </c>
      <c r="K71" s="225">
        <f t="shared" si="3"/>
        <v>95</v>
      </c>
      <c r="L71" s="225">
        <f t="shared" si="4"/>
        <v>0</v>
      </c>
      <c r="M71" s="225">
        <f t="shared" si="5"/>
        <v>0</v>
      </c>
      <c r="N71" s="226" t="str">
        <f>IF(I71&lt;'TEST MARKS '!$D$172,"N","Y")</f>
        <v>Y</v>
      </c>
      <c r="O71" s="226" t="str">
        <f>IF(J71&lt;'TEST MARKS '!$D$172,"N","Y")</f>
        <v>Y</v>
      </c>
      <c r="P71" s="226" t="str">
        <f>IF(K71&lt;'TEST MARKS '!$D$172,"N","Y")</f>
        <v>Y</v>
      </c>
      <c r="Q71" s="226" t="str">
        <f>IF(L71&lt;'TEST MARKS '!$D$172,"N","Y")</f>
        <v>N</v>
      </c>
      <c r="R71" s="226" t="str">
        <f>IF(M71&lt;'TEST MARKS '!$D$172,"N","Y")</f>
        <v>N</v>
      </c>
    </row>
    <row r="72" spans="1:18" s="217" customFormat="1">
      <c r="A72" s="178">
        <v>63</v>
      </c>
      <c r="B72" s="222" t="str">
        <f>'TEST MARKS '!B72</f>
        <v>SAURABH RAJESH PARAVE</v>
      </c>
      <c r="C72" s="220" t="str">
        <f>'TEST MARKS '!C72</f>
        <v>1SG15ME084</v>
      </c>
      <c r="D72" s="221">
        <f>'TEST MARKS '!D72</f>
        <v>19</v>
      </c>
      <c r="E72" s="221">
        <f>'TEST MARKS '!E72</f>
        <v>19</v>
      </c>
      <c r="F72" s="221">
        <f>'TEST MARKS '!F72</f>
        <v>19</v>
      </c>
      <c r="G72" s="221">
        <f>'TEST MARKS '!G72</f>
        <v>0</v>
      </c>
      <c r="H72" s="221">
        <f>'TEST MARKS '!H72</f>
        <v>0</v>
      </c>
      <c r="I72" s="224">
        <f t="shared" si="1"/>
        <v>95</v>
      </c>
      <c r="J72" s="225">
        <f t="shared" si="2"/>
        <v>95</v>
      </c>
      <c r="K72" s="225">
        <f t="shared" si="3"/>
        <v>95</v>
      </c>
      <c r="L72" s="225">
        <f t="shared" si="4"/>
        <v>0</v>
      </c>
      <c r="M72" s="225">
        <f t="shared" si="5"/>
        <v>0</v>
      </c>
      <c r="N72" s="226" t="str">
        <f>IF(I72&lt;'TEST MARKS '!$D$172,"N","Y")</f>
        <v>Y</v>
      </c>
      <c r="O72" s="226" t="str">
        <f>IF(J72&lt;'TEST MARKS '!$D$172,"N","Y")</f>
        <v>Y</v>
      </c>
      <c r="P72" s="226" t="str">
        <f>IF(K72&lt;'TEST MARKS '!$D$172,"N","Y")</f>
        <v>Y</v>
      </c>
      <c r="Q72" s="226" t="str">
        <f>IF(L72&lt;'TEST MARKS '!$D$172,"N","Y")</f>
        <v>N</v>
      </c>
      <c r="R72" s="226" t="str">
        <f>IF(M72&lt;'TEST MARKS '!$D$172,"N","Y")</f>
        <v>N</v>
      </c>
    </row>
    <row r="73" spans="1:18" s="217" customFormat="1">
      <c r="A73" s="178">
        <v>64</v>
      </c>
      <c r="B73" s="222" t="str">
        <f>'TEST MARKS '!B73</f>
        <v>SHARATH.A.R</v>
      </c>
      <c r="C73" s="220" t="str">
        <f>'TEST MARKS '!C73</f>
        <v>1SG15ME089</v>
      </c>
      <c r="D73" s="221">
        <f>'TEST MARKS '!D73</f>
        <v>17</v>
      </c>
      <c r="E73" s="221">
        <f>'TEST MARKS '!E73</f>
        <v>17</v>
      </c>
      <c r="F73" s="221">
        <f>'TEST MARKS '!F73</f>
        <v>17</v>
      </c>
      <c r="G73" s="221">
        <f>'TEST MARKS '!G73</f>
        <v>0</v>
      </c>
      <c r="H73" s="221">
        <f>'TEST MARKS '!H73</f>
        <v>0</v>
      </c>
      <c r="I73" s="224">
        <f t="shared" si="1"/>
        <v>85</v>
      </c>
      <c r="J73" s="225">
        <f t="shared" si="2"/>
        <v>85</v>
      </c>
      <c r="K73" s="225">
        <f t="shared" si="3"/>
        <v>85</v>
      </c>
      <c r="L73" s="225">
        <f t="shared" si="4"/>
        <v>0</v>
      </c>
      <c r="M73" s="225">
        <f t="shared" si="5"/>
        <v>0</v>
      </c>
      <c r="N73" s="226" t="str">
        <f>IF(I73&lt;'TEST MARKS '!$D$172,"N","Y")</f>
        <v>Y</v>
      </c>
      <c r="O73" s="226" t="str">
        <f>IF(J73&lt;'TEST MARKS '!$D$172,"N","Y")</f>
        <v>Y</v>
      </c>
      <c r="P73" s="226" t="str">
        <f>IF(K73&lt;'TEST MARKS '!$D$172,"N","Y")</f>
        <v>Y</v>
      </c>
      <c r="Q73" s="226" t="str">
        <f>IF(L73&lt;'TEST MARKS '!$D$172,"N","Y")</f>
        <v>N</v>
      </c>
      <c r="R73" s="226" t="str">
        <f>IF(M73&lt;'TEST MARKS '!$D$172,"N","Y")</f>
        <v>N</v>
      </c>
    </row>
    <row r="74" spans="1:18" s="217" customFormat="1">
      <c r="A74" s="178">
        <v>65</v>
      </c>
      <c r="B74" s="222" t="str">
        <f>'TEST MARKS '!B74</f>
        <v>SHASHANK H PRASAD</v>
      </c>
      <c r="C74" s="220" t="str">
        <f>'TEST MARKS '!C74</f>
        <v>1SG15ME091</v>
      </c>
      <c r="D74" s="221">
        <f>'TEST MARKS '!D74</f>
        <v>20</v>
      </c>
      <c r="E74" s="221">
        <f>'TEST MARKS '!E74</f>
        <v>20</v>
      </c>
      <c r="F74" s="221">
        <f>'TEST MARKS '!F74</f>
        <v>20</v>
      </c>
      <c r="G74" s="221">
        <f>'TEST MARKS '!G74</f>
        <v>0</v>
      </c>
      <c r="H74" s="221">
        <f>'TEST MARKS '!H74</f>
        <v>0</v>
      </c>
      <c r="I74" s="224">
        <f t="shared" si="1"/>
        <v>100</v>
      </c>
      <c r="J74" s="225">
        <f t="shared" si="2"/>
        <v>100</v>
      </c>
      <c r="K74" s="225">
        <f t="shared" si="3"/>
        <v>100</v>
      </c>
      <c r="L74" s="225">
        <f t="shared" si="4"/>
        <v>0</v>
      </c>
      <c r="M74" s="225">
        <f t="shared" si="5"/>
        <v>0</v>
      </c>
      <c r="N74" s="226" t="str">
        <f>IF(I74&lt;'TEST MARKS '!$D$172,"N","Y")</f>
        <v>Y</v>
      </c>
      <c r="O74" s="226" t="str">
        <f>IF(J74&lt;'TEST MARKS '!$D$172,"N","Y")</f>
        <v>Y</v>
      </c>
      <c r="P74" s="226" t="str">
        <f>IF(K74&lt;'TEST MARKS '!$D$172,"N","Y")</f>
        <v>Y</v>
      </c>
      <c r="Q74" s="226" t="str">
        <f>IF(L74&lt;'TEST MARKS '!$D$172,"N","Y")</f>
        <v>N</v>
      </c>
      <c r="R74" s="226" t="str">
        <f>IF(M74&lt;'TEST MARKS '!$D$172,"N","Y")</f>
        <v>N</v>
      </c>
    </row>
    <row r="75" spans="1:18" s="217" customFormat="1">
      <c r="A75" s="178">
        <v>66</v>
      </c>
      <c r="B75" s="222" t="str">
        <f>'TEST MARKS '!B75</f>
        <v>SHUBHAM MAJHI</v>
      </c>
      <c r="C75" s="220" t="str">
        <f>'TEST MARKS '!C75</f>
        <v>1SG15ME092</v>
      </c>
      <c r="D75" s="221">
        <f>'TEST MARKS '!D75</f>
        <v>17</v>
      </c>
      <c r="E75" s="221">
        <f>'TEST MARKS '!E75</f>
        <v>17</v>
      </c>
      <c r="F75" s="221">
        <f>'TEST MARKS '!F75</f>
        <v>17</v>
      </c>
      <c r="G75" s="221">
        <f>'TEST MARKS '!G75</f>
        <v>0</v>
      </c>
      <c r="H75" s="221">
        <f>'TEST MARKS '!H75</f>
        <v>0</v>
      </c>
      <c r="I75" s="224">
        <f t="shared" ref="I75:I121" si="6">D75/20*100</f>
        <v>85</v>
      </c>
      <c r="J75" s="225">
        <f t="shared" ref="J75:J121" si="7">E75/20*100</f>
        <v>85</v>
      </c>
      <c r="K75" s="225">
        <f t="shared" ref="K75:K121" si="8">F75/20*100</f>
        <v>85</v>
      </c>
      <c r="L75" s="225">
        <f t="shared" ref="L75:L121" si="9">G75/20*100</f>
        <v>0</v>
      </c>
      <c r="M75" s="225">
        <f t="shared" ref="M75:M121" si="10">H75/15*100</f>
        <v>0</v>
      </c>
      <c r="N75" s="226" t="str">
        <f>IF(I75&lt;'TEST MARKS '!$D$172,"N","Y")</f>
        <v>Y</v>
      </c>
      <c r="O75" s="226" t="str">
        <f>IF(J75&lt;'TEST MARKS '!$D$172,"N","Y")</f>
        <v>Y</v>
      </c>
      <c r="P75" s="226" t="str">
        <f>IF(K75&lt;'TEST MARKS '!$D$172,"N","Y")</f>
        <v>Y</v>
      </c>
      <c r="Q75" s="226" t="str">
        <f>IF(L75&lt;'TEST MARKS '!$D$172,"N","Y")</f>
        <v>N</v>
      </c>
      <c r="R75" s="226" t="str">
        <f>IF(M75&lt;'TEST MARKS '!$D$172,"N","Y")</f>
        <v>N</v>
      </c>
    </row>
    <row r="76" spans="1:18" s="217" customFormat="1">
      <c r="A76" s="178">
        <v>67</v>
      </c>
      <c r="B76" s="222" t="str">
        <f>'TEST MARKS '!B76</f>
        <v>SRIDHAR N S</v>
      </c>
      <c r="C76" s="220" t="str">
        <f>'TEST MARKS '!C76</f>
        <v>1SG15ME094</v>
      </c>
      <c r="D76" s="221">
        <f>'TEST MARKS '!D76</f>
        <v>20</v>
      </c>
      <c r="E76" s="221">
        <f>'TEST MARKS '!E76</f>
        <v>20</v>
      </c>
      <c r="F76" s="221">
        <f>'TEST MARKS '!F76</f>
        <v>20</v>
      </c>
      <c r="G76" s="221">
        <f>'TEST MARKS '!G76</f>
        <v>0</v>
      </c>
      <c r="H76" s="221">
        <f>'TEST MARKS '!H76</f>
        <v>0</v>
      </c>
      <c r="I76" s="224">
        <f t="shared" si="6"/>
        <v>100</v>
      </c>
      <c r="J76" s="225">
        <f t="shared" si="7"/>
        <v>100</v>
      </c>
      <c r="K76" s="225">
        <f t="shared" si="8"/>
        <v>100</v>
      </c>
      <c r="L76" s="225">
        <f t="shared" si="9"/>
        <v>0</v>
      </c>
      <c r="M76" s="225">
        <f t="shared" si="10"/>
        <v>0</v>
      </c>
      <c r="N76" s="226" t="str">
        <f>IF(I76&lt;'TEST MARKS '!$D$172,"N","Y")</f>
        <v>Y</v>
      </c>
      <c r="O76" s="226" t="str">
        <f>IF(J76&lt;'TEST MARKS '!$D$172,"N","Y")</f>
        <v>Y</v>
      </c>
      <c r="P76" s="226" t="str">
        <f>IF(K76&lt;'TEST MARKS '!$D$172,"N","Y")</f>
        <v>Y</v>
      </c>
      <c r="Q76" s="226" t="str">
        <f>IF(L76&lt;'TEST MARKS '!$D$172,"N","Y")</f>
        <v>N</v>
      </c>
      <c r="R76" s="226" t="str">
        <f>IF(M76&lt;'TEST MARKS '!$D$172,"N","Y")</f>
        <v>N</v>
      </c>
    </row>
    <row r="77" spans="1:18" s="217" customFormat="1">
      <c r="A77" s="178">
        <v>68</v>
      </c>
      <c r="B77" s="222" t="str">
        <f>'TEST MARKS '!B77</f>
        <v>SUKRUTH C</v>
      </c>
      <c r="C77" s="220" t="str">
        <f>'TEST MARKS '!C77</f>
        <v>1SG15ME095</v>
      </c>
      <c r="D77" s="221">
        <f>'TEST MARKS '!D77</f>
        <v>20</v>
      </c>
      <c r="E77" s="221">
        <f>'TEST MARKS '!E77</f>
        <v>20</v>
      </c>
      <c r="F77" s="221">
        <f>'TEST MARKS '!F77</f>
        <v>20</v>
      </c>
      <c r="G77" s="221">
        <f>'TEST MARKS '!G77</f>
        <v>0</v>
      </c>
      <c r="H77" s="221">
        <f>'TEST MARKS '!H77</f>
        <v>0</v>
      </c>
      <c r="I77" s="224">
        <f t="shared" si="6"/>
        <v>100</v>
      </c>
      <c r="J77" s="225">
        <f t="shared" si="7"/>
        <v>100</v>
      </c>
      <c r="K77" s="225">
        <f t="shared" si="8"/>
        <v>100</v>
      </c>
      <c r="L77" s="225">
        <f t="shared" si="9"/>
        <v>0</v>
      </c>
      <c r="M77" s="225">
        <f t="shared" si="10"/>
        <v>0</v>
      </c>
      <c r="N77" s="226" t="str">
        <f>IF(I77&lt;'TEST MARKS '!$D$172,"N","Y")</f>
        <v>Y</v>
      </c>
      <c r="O77" s="226" t="str">
        <f>IF(J77&lt;'TEST MARKS '!$D$172,"N","Y")</f>
        <v>Y</v>
      </c>
      <c r="P77" s="226" t="str">
        <f>IF(K77&lt;'TEST MARKS '!$D$172,"N","Y")</f>
        <v>Y</v>
      </c>
      <c r="Q77" s="226" t="str">
        <f>IF(L77&lt;'TEST MARKS '!$D$172,"N","Y")</f>
        <v>N</v>
      </c>
      <c r="R77" s="226" t="str">
        <f>IF(M77&lt;'TEST MARKS '!$D$172,"N","Y")</f>
        <v>N</v>
      </c>
    </row>
    <row r="78" spans="1:18" s="217" customFormat="1">
      <c r="A78" s="178">
        <v>69</v>
      </c>
      <c r="B78" s="222" t="str">
        <f>'TEST MARKS '!B78</f>
        <v>SUKRUTH K</v>
      </c>
      <c r="C78" s="220" t="str">
        <f>'TEST MARKS '!C78</f>
        <v>1SG15ME096</v>
      </c>
      <c r="D78" s="221">
        <f>'TEST MARKS '!D78</f>
        <v>19</v>
      </c>
      <c r="E78" s="221">
        <f>'TEST MARKS '!E78</f>
        <v>19</v>
      </c>
      <c r="F78" s="221">
        <f>'TEST MARKS '!F78</f>
        <v>19</v>
      </c>
      <c r="G78" s="221">
        <f>'TEST MARKS '!G78</f>
        <v>0</v>
      </c>
      <c r="H78" s="221">
        <f>'TEST MARKS '!H78</f>
        <v>0</v>
      </c>
      <c r="I78" s="224">
        <f t="shared" si="6"/>
        <v>95</v>
      </c>
      <c r="J78" s="225">
        <f t="shared" si="7"/>
        <v>95</v>
      </c>
      <c r="K78" s="225">
        <f t="shared" si="8"/>
        <v>95</v>
      </c>
      <c r="L78" s="225">
        <f t="shared" si="9"/>
        <v>0</v>
      </c>
      <c r="M78" s="225">
        <f t="shared" si="10"/>
        <v>0</v>
      </c>
      <c r="N78" s="226" t="str">
        <f>IF(I78&lt;'TEST MARKS '!$D$172,"N","Y")</f>
        <v>Y</v>
      </c>
      <c r="O78" s="226" t="str">
        <f>IF(J78&lt;'TEST MARKS '!$D$172,"N","Y")</f>
        <v>Y</v>
      </c>
      <c r="P78" s="226" t="str">
        <f>IF(K78&lt;'TEST MARKS '!$D$172,"N","Y")</f>
        <v>Y</v>
      </c>
      <c r="Q78" s="226" t="str">
        <f>IF(L78&lt;'TEST MARKS '!$D$172,"N","Y")</f>
        <v>N</v>
      </c>
      <c r="R78" s="226" t="str">
        <f>IF(M78&lt;'TEST MARKS '!$D$172,"N","Y")</f>
        <v>N</v>
      </c>
    </row>
    <row r="79" spans="1:18" s="217" customFormat="1">
      <c r="A79" s="178">
        <v>70</v>
      </c>
      <c r="B79" s="222" t="str">
        <f>'TEST MARKS '!B79</f>
        <v>SUMUKH G K</v>
      </c>
      <c r="C79" s="220" t="str">
        <f>'TEST MARKS '!C79</f>
        <v>1SG15ME098</v>
      </c>
      <c r="D79" s="221">
        <f>'TEST MARKS '!D79</f>
        <v>13</v>
      </c>
      <c r="E79" s="221">
        <f>'TEST MARKS '!E79</f>
        <v>13</v>
      </c>
      <c r="F79" s="221">
        <f>'TEST MARKS '!F79</f>
        <v>13</v>
      </c>
      <c r="G79" s="221">
        <f>'TEST MARKS '!G79</f>
        <v>0</v>
      </c>
      <c r="H79" s="221">
        <f>'TEST MARKS '!H79</f>
        <v>0</v>
      </c>
      <c r="I79" s="224">
        <f t="shared" si="6"/>
        <v>65</v>
      </c>
      <c r="J79" s="225">
        <f t="shared" si="7"/>
        <v>65</v>
      </c>
      <c r="K79" s="225">
        <f t="shared" si="8"/>
        <v>65</v>
      </c>
      <c r="L79" s="225">
        <f t="shared" si="9"/>
        <v>0</v>
      </c>
      <c r="M79" s="225">
        <f t="shared" si="10"/>
        <v>0</v>
      </c>
      <c r="N79" s="226" t="str">
        <f>IF(I79&lt;'TEST MARKS '!$D$172,"N","Y")</f>
        <v>N</v>
      </c>
      <c r="O79" s="226" t="str">
        <f>IF(J79&lt;'TEST MARKS '!$D$172,"N","Y")</f>
        <v>N</v>
      </c>
      <c r="P79" s="226" t="str">
        <f>IF(K79&lt;'TEST MARKS '!$D$172,"N","Y")</f>
        <v>N</v>
      </c>
      <c r="Q79" s="226" t="str">
        <f>IF(L79&lt;'TEST MARKS '!$D$172,"N","Y")</f>
        <v>N</v>
      </c>
      <c r="R79" s="226" t="str">
        <f>IF(M79&lt;'TEST MARKS '!$D$172,"N","Y")</f>
        <v>N</v>
      </c>
    </row>
    <row r="80" spans="1:18" s="217" customFormat="1">
      <c r="A80" s="178">
        <v>71</v>
      </c>
      <c r="B80" s="222" t="str">
        <f>'TEST MARKS '!B80</f>
        <v>SYED ABEED</v>
      </c>
      <c r="C80" s="220" t="str">
        <f>'TEST MARKS '!C80</f>
        <v>1SG15ME099</v>
      </c>
      <c r="D80" s="221">
        <f>'TEST MARKS '!D80</f>
        <v>20</v>
      </c>
      <c r="E80" s="221">
        <f>'TEST MARKS '!E80</f>
        <v>20</v>
      </c>
      <c r="F80" s="221">
        <f>'TEST MARKS '!F80</f>
        <v>20</v>
      </c>
      <c r="G80" s="221">
        <f>'TEST MARKS '!G80</f>
        <v>0</v>
      </c>
      <c r="H80" s="221">
        <f>'TEST MARKS '!H80</f>
        <v>0</v>
      </c>
      <c r="I80" s="224">
        <f t="shared" si="6"/>
        <v>100</v>
      </c>
      <c r="J80" s="225">
        <f t="shared" si="7"/>
        <v>100</v>
      </c>
      <c r="K80" s="225">
        <f t="shared" si="8"/>
        <v>100</v>
      </c>
      <c r="L80" s="225">
        <f t="shared" si="9"/>
        <v>0</v>
      </c>
      <c r="M80" s="225">
        <f t="shared" si="10"/>
        <v>0</v>
      </c>
      <c r="N80" s="226" t="str">
        <f>IF(I80&lt;'TEST MARKS '!$D$172,"N","Y")</f>
        <v>Y</v>
      </c>
      <c r="O80" s="226" t="str">
        <f>IF(J80&lt;'TEST MARKS '!$D$172,"N","Y")</f>
        <v>Y</v>
      </c>
      <c r="P80" s="226" t="str">
        <f>IF(K80&lt;'TEST MARKS '!$D$172,"N","Y")</f>
        <v>Y</v>
      </c>
      <c r="Q80" s="226" t="str">
        <f>IF(L80&lt;'TEST MARKS '!$D$172,"N","Y")</f>
        <v>N</v>
      </c>
      <c r="R80" s="226" t="str">
        <f>IF(M80&lt;'TEST MARKS '!$D$172,"N","Y")</f>
        <v>N</v>
      </c>
    </row>
    <row r="81" spans="1:18" s="217" customFormat="1">
      <c r="A81" s="178">
        <v>72</v>
      </c>
      <c r="B81" s="222" t="str">
        <f>'TEST MARKS '!B81</f>
        <v>VIGNESH K M</v>
      </c>
      <c r="C81" s="220" t="str">
        <f>'TEST MARKS '!C81</f>
        <v>1SG15ME101</v>
      </c>
      <c r="D81" s="221">
        <f>'TEST MARKS '!D81</f>
        <v>18</v>
      </c>
      <c r="E81" s="221">
        <f>'TEST MARKS '!E81</f>
        <v>18</v>
      </c>
      <c r="F81" s="221">
        <f>'TEST MARKS '!F81</f>
        <v>18</v>
      </c>
      <c r="G81" s="221">
        <f>'TEST MARKS '!G81</f>
        <v>0</v>
      </c>
      <c r="H81" s="221">
        <f>'TEST MARKS '!H81</f>
        <v>0</v>
      </c>
      <c r="I81" s="224">
        <f t="shared" si="6"/>
        <v>90</v>
      </c>
      <c r="J81" s="225">
        <f t="shared" si="7"/>
        <v>90</v>
      </c>
      <c r="K81" s="225">
        <f t="shared" si="8"/>
        <v>90</v>
      </c>
      <c r="L81" s="225">
        <f t="shared" si="9"/>
        <v>0</v>
      </c>
      <c r="M81" s="225">
        <f t="shared" si="10"/>
        <v>0</v>
      </c>
      <c r="N81" s="226" t="str">
        <f>IF(I81&lt;'TEST MARKS '!$D$172,"N","Y")</f>
        <v>Y</v>
      </c>
      <c r="O81" s="226" t="str">
        <f>IF(J81&lt;'TEST MARKS '!$D$172,"N","Y")</f>
        <v>Y</v>
      </c>
      <c r="P81" s="226" t="str">
        <f>IF(K81&lt;'TEST MARKS '!$D$172,"N","Y")</f>
        <v>Y</v>
      </c>
      <c r="Q81" s="226" t="str">
        <f>IF(L81&lt;'TEST MARKS '!$D$172,"N","Y")</f>
        <v>N</v>
      </c>
      <c r="R81" s="226" t="str">
        <f>IF(M81&lt;'TEST MARKS '!$D$172,"N","Y")</f>
        <v>N</v>
      </c>
    </row>
    <row r="82" spans="1:18" s="217" customFormat="1">
      <c r="A82" s="178">
        <v>73</v>
      </c>
      <c r="B82" s="222" t="str">
        <f>'TEST MARKS '!B82</f>
        <v>VINEET KUMAR</v>
      </c>
      <c r="C82" s="220" t="str">
        <f>'TEST MARKS '!C82</f>
        <v>1SG15ME102</v>
      </c>
      <c r="D82" s="221">
        <f>'TEST MARKS '!D82</f>
        <v>18</v>
      </c>
      <c r="E82" s="221">
        <f>'TEST MARKS '!E82</f>
        <v>18</v>
      </c>
      <c r="F82" s="221">
        <f>'TEST MARKS '!F82</f>
        <v>18</v>
      </c>
      <c r="G82" s="221">
        <f>'TEST MARKS '!G82</f>
        <v>0</v>
      </c>
      <c r="H82" s="221">
        <f>'TEST MARKS '!H82</f>
        <v>0</v>
      </c>
      <c r="I82" s="224">
        <f t="shared" si="6"/>
        <v>90</v>
      </c>
      <c r="J82" s="225">
        <f t="shared" si="7"/>
        <v>90</v>
      </c>
      <c r="K82" s="225">
        <f t="shared" si="8"/>
        <v>90</v>
      </c>
      <c r="L82" s="225">
        <f t="shared" si="9"/>
        <v>0</v>
      </c>
      <c r="M82" s="225">
        <f t="shared" si="10"/>
        <v>0</v>
      </c>
      <c r="N82" s="226" t="str">
        <f>IF(I82&lt;'TEST MARKS '!$D$172,"N","Y")</f>
        <v>Y</v>
      </c>
      <c r="O82" s="226" t="str">
        <f>IF(J82&lt;'TEST MARKS '!$D$172,"N","Y")</f>
        <v>Y</v>
      </c>
      <c r="P82" s="226" t="str">
        <f>IF(K82&lt;'TEST MARKS '!$D$172,"N","Y")</f>
        <v>Y</v>
      </c>
      <c r="Q82" s="226" t="str">
        <f>IF(L82&lt;'TEST MARKS '!$D$172,"N","Y")</f>
        <v>N</v>
      </c>
      <c r="R82" s="226" t="str">
        <f>IF(M82&lt;'TEST MARKS '!$D$172,"N","Y")</f>
        <v>N</v>
      </c>
    </row>
    <row r="83" spans="1:18" s="217" customFormat="1">
      <c r="A83" s="178">
        <v>74</v>
      </c>
      <c r="B83" s="222" t="str">
        <f>'TEST MARKS '!B83</f>
        <v>YOGESH GOWDA H</v>
      </c>
      <c r="C83" s="220" t="str">
        <f>'TEST MARKS '!C83</f>
        <v>1SG15ME104</v>
      </c>
      <c r="D83" s="221">
        <f>'TEST MARKS '!D83</f>
        <v>16</v>
      </c>
      <c r="E83" s="221">
        <f>'TEST MARKS '!E83</f>
        <v>16</v>
      </c>
      <c r="F83" s="221">
        <f>'TEST MARKS '!F83</f>
        <v>16</v>
      </c>
      <c r="G83" s="221">
        <f>'TEST MARKS '!G83</f>
        <v>0</v>
      </c>
      <c r="H83" s="221">
        <f>'TEST MARKS '!H83</f>
        <v>0</v>
      </c>
      <c r="I83" s="224">
        <f t="shared" si="6"/>
        <v>80</v>
      </c>
      <c r="J83" s="225">
        <f t="shared" si="7"/>
        <v>80</v>
      </c>
      <c r="K83" s="225">
        <f t="shared" si="8"/>
        <v>80</v>
      </c>
      <c r="L83" s="225">
        <f t="shared" si="9"/>
        <v>0</v>
      </c>
      <c r="M83" s="225">
        <f t="shared" si="10"/>
        <v>0</v>
      </c>
      <c r="N83" s="226" t="str">
        <f>IF(I83&lt;'TEST MARKS '!$D$172,"N","Y")</f>
        <v>Y</v>
      </c>
      <c r="O83" s="226" t="str">
        <f>IF(J83&lt;'TEST MARKS '!$D$172,"N","Y")</f>
        <v>Y</v>
      </c>
      <c r="P83" s="226" t="str">
        <f>IF(K83&lt;'TEST MARKS '!$D$172,"N","Y")</f>
        <v>Y</v>
      </c>
      <c r="Q83" s="226" t="str">
        <f>IF(L83&lt;'TEST MARKS '!$D$172,"N","Y")</f>
        <v>N</v>
      </c>
      <c r="R83" s="226" t="str">
        <f>IF(M83&lt;'TEST MARKS '!$D$172,"N","Y")</f>
        <v>N</v>
      </c>
    </row>
    <row r="84" spans="1:18" s="217" customFormat="1">
      <c r="A84" s="178">
        <v>75</v>
      </c>
      <c r="B84" s="222" t="str">
        <f>'TEST MARKS '!B84</f>
        <v>YOGESH B</v>
      </c>
      <c r="C84" s="220" t="str">
        <f>'TEST MARKS '!C84</f>
        <v>1SG15ME105</v>
      </c>
      <c r="D84" s="221">
        <f>'TEST MARKS '!D84</f>
        <v>16</v>
      </c>
      <c r="E84" s="221">
        <f>'TEST MARKS '!E84</f>
        <v>16</v>
      </c>
      <c r="F84" s="221">
        <f>'TEST MARKS '!F84</f>
        <v>16</v>
      </c>
      <c r="G84" s="221">
        <f>'TEST MARKS '!G84</f>
        <v>0</v>
      </c>
      <c r="H84" s="221">
        <f>'TEST MARKS '!H84</f>
        <v>0</v>
      </c>
      <c r="I84" s="224">
        <f t="shared" si="6"/>
        <v>80</v>
      </c>
      <c r="J84" s="225">
        <f t="shared" si="7"/>
        <v>80</v>
      </c>
      <c r="K84" s="225">
        <f t="shared" si="8"/>
        <v>80</v>
      </c>
      <c r="L84" s="225">
        <f t="shared" si="9"/>
        <v>0</v>
      </c>
      <c r="M84" s="225">
        <f t="shared" si="10"/>
        <v>0</v>
      </c>
      <c r="N84" s="226" t="str">
        <f>IF(I84&lt;'TEST MARKS '!$D$172,"N","Y")</f>
        <v>Y</v>
      </c>
      <c r="O84" s="226" t="str">
        <f>IF(J84&lt;'TEST MARKS '!$D$172,"N","Y")</f>
        <v>Y</v>
      </c>
      <c r="P84" s="226" t="str">
        <f>IF(K84&lt;'TEST MARKS '!$D$172,"N","Y")</f>
        <v>Y</v>
      </c>
      <c r="Q84" s="226" t="str">
        <f>IF(L84&lt;'TEST MARKS '!$D$172,"N","Y")</f>
        <v>N</v>
      </c>
      <c r="R84" s="226" t="str">
        <f>IF(M84&lt;'TEST MARKS '!$D$172,"N","Y")</f>
        <v>N</v>
      </c>
    </row>
    <row r="85" spans="1:18" s="217" customFormat="1">
      <c r="A85" s="178">
        <v>76</v>
      </c>
      <c r="B85" s="222" t="str">
        <f>'TEST MARKS '!B85</f>
        <v>AKSHAY S R</v>
      </c>
      <c r="C85" s="220" t="str">
        <f>'TEST MARKS '!C85</f>
        <v>1SG16ME400</v>
      </c>
      <c r="D85" s="221">
        <f>'TEST MARKS '!D85</f>
        <v>20</v>
      </c>
      <c r="E85" s="221">
        <f>'TEST MARKS '!E85</f>
        <v>20</v>
      </c>
      <c r="F85" s="221">
        <f>'TEST MARKS '!F85</f>
        <v>20</v>
      </c>
      <c r="G85" s="221">
        <f>'TEST MARKS '!G85</f>
        <v>0</v>
      </c>
      <c r="H85" s="221">
        <f>'TEST MARKS '!H85</f>
        <v>0</v>
      </c>
      <c r="I85" s="224">
        <f t="shared" si="6"/>
        <v>100</v>
      </c>
      <c r="J85" s="225">
        <f t="shared" si="7"/>
        <v>100</v>
      </c>
      <c r="K85" s="225">
        <f t="shared" si="8"/>
        <v>100</v>
      </c>
      <c r="L85" s="225">
        <f t="shared" si="9"/>
        <v>0</v>
      </c>
      <c r="M85" s="225">
        <f t="shared" si="10"/>
        <v>0</v>
      </c>
      <c r="N85" s="226" t="str">
        <f>IF(I85&lt;'TEST MARKS '!$D$172,"N","Y")</f>
        <v>Y</v>
      </c>
      <c r="O85" s="226" t="str">
        <f>IF(J85&lt;'TEST MARKS '!$D$172,"N","Y")</f>
        <v>Y</v>
      </c>
      <c r="P85" s="226" t="str">
        <f>IF(K85&lt;'TEST MARKS '!$D$172,"N","Y")</f>
        <v>Y</v>
      </c>
      <c r="Q85" s="226" t="str">
        <f>IF(L85&lt;'TEST MARKS '!$D$172,"N","Y")</f>
        <v>N</v>
      </c>
      <c r="R85" s="226" t="str">
        <f>IF(M85&lt;'TEST MARKS '!$D$172,"N","Y")</f>
        <v>N</v>
      </c>
    </row>
    <row r="86" spans="1:18" s="217" customFormat="1">
      <c r="A86" s="178">
        <v>77</v>
      </c>
      <c r="B86" s="222" t="str">
        <f>'TEST MARKS '!B86</f>
        <v>CHETAN GOWDA H S</v>
      </c>
      <c r="C86" s="220" t="str">
        <f>'TEST MARKS '!C86</f>
        <v>1SG16ME402</v>
      </c>
      <c r="D86" s="221">
        <f>'TEST MARKS '!D86</f>
        <v>20</v>
      </c>
      <c r="E86" s="221">
        <f>'TEST MARKS '!E86</f>
        <v>20</v>
      </c>
      <c r="F86" s="221">
        <f>'TEST MARKS '!F86</f>
        <v>20</v>
      </c>
      <c r="G86" s="221">
        <f>'TEST MARKS '!G86</f>
        <v>0</v>
      </c>
      <c r="H86" s="221">
        <f>'TEST MARKS '!H86</f>
        <v>0</v>
      </c>
      <c r="I86" s="224">
        <f t="shared" si="6"/>
        <v>100</v>
      </c>
      <c r="J86" s="225">
        <f t="shared" si="7"/>
        <v>100</v>
      </c>
      <c r="K86" s="225">
        <f t="shared" si="8"/>
        <v>100</v>
      </c>
      <c r="L86" s="225">
        <f t="shared" si="9"/>
        <v>0</v>
      </c>
      <c r="M86" s="225">
        <f t="shared" si="10"/>
        <v>0</v>
      </c>
      <c r="N86" s="226" t="str">
        <f>IF(I86&lt;'TEST MARKS '!$D$172,"N","Y")</f>
        <v>Y</v>
      </c>
      <c r="O86" s="226" t="str">
        <f>IF(J86&lt;'TEST MARKS '!$D$172,"N","Y")</f>
        <v>Y</v>
      </c>
      <c r="P86" s="226" t="str">
        <f>IF(K86&lt;'TEST MARKS '!$D$172,"N","Y")</f>
        <v>Y</v>
      </c>
      <c r="Q86" s="226" t="str">
        <f>IF(L86&lt;'TEST MARKS '!$D$172,"N","Y")</f>
        <v>N</v>
      </c>
      <c r="R86" s="226" t="str">
        <f>IF(M86&lt;'TEST MARKS '!$D$172,"N","Y")</f>
        <v>N</v>
      </c>
    </row>
    <row r="87" spans="1:18" s="217" customFormat="1">
      <c r="A87" s="178">
        <v>78</v>
      </c>
      <c r="B87" s="222" t="str">
        <f>'TEST MARKS '!B87</f>
        <v>DARSHAN M E</v>
      </c>
      <c r="C87" s="220" t="str">
        <f>'TEST MARKS '!C87</f>
        <v>1SG16ME404</v>
      </c>
      <c r="D87" s="221">
        <f>'TEST MARKS '!D87</f>
        <v>18</v>
      </c>
      <c r="E87" s="221">
        <f>'TEST MARKS '!E87</f>
        <v>18</v>
      </c>
      <c r="F87" s="221">
        <f>'TEST MARKS '!F87</f>
        <v>18</v>
      </c>
      <c r="G87" s="221">
        <f>'TEST MARKS '!G87</f>
        <v>0</v>
      </c>
      <c r="H87" s="221">
        <f>'TEST MARKS '!H87</f>
        <v>0</v>
      </c>
      <c r="I87" s="224">
        <f t="shared" si="6"/>
        <v>90</v>
      </c>
      <c r="J87" s="225">
        <f t="shared" si="7"/>
        <v>90</v>
      </c>
      <c r="K87" s="225">
        <f t="shared" si="8"/>
        <v>90</v>
      </c>
      <c r="L87" s="225">
        <f t="shared" si="9"/>
        <v>0</v>
      </c>
      <c r="M87" s="225">
        <f t="shared" si="10"/>
        <v>0</v>
      </c>
      <c r="N87" s="226" t="str">
        <f>IF(I87&lt;'TEST MARKS '!$D$172,"N","Y")</f>
        <v>Y</v>
      </c>
      <c r="O87" s="226" t="str">
        <f>IF(J87&lt;'TEST MARKS '!$D$172,"N","Y")</f>
        <v>Y</v>
      </c>
      <c r="P87" s="226" t="str">
        <f>IF(K87&lt;'TEST MARKS '!$D$172,"N","Y")</f>
        <v>Y</v>
      </c>
      <c r="Q87" s="226" t="str">
        <f>IF(L87&lt;'TEST MARKS '!$D$172,"N","Y")</f>
        <v>N</v>
      </c>
      <c r="R87" s="226" t="str">
        <f>IF(M87&lt;'TEST MARKS '!$D$172,"N","Y")</f>
        <v>N</v>
      </c>
    </row>
    <row r="88" spans="1:18" s="217" customFormat="1">
      <c r="A88" s="178">
        <v>79</v>
      </c>
      <c r="B88" s="222" t="str">
        <f>'TEST MARKS '!B88</f>
        <v>DARSHAN V V</v>
      </c>
      <c r="C88" s="220" t="str">
        <f>'TEST MARKS '!C88</f>
        <v>1SG16ME405</v>
      </c>
      <c r="D88" s="221">
        <f>'TEST MARKS '!D88</f>
        <v>19</v>
      </c>
      <c r="E88" s="221">
        <f>'TEST MARKS '!E88</f>
        <v>19</v>
      </c>
      <c r="F88" s="221">
        <f>'TEST MARKS '!F88</f>
        <v>19</v>
      </c>
      <c r="G88" s="221">
        <f>'TEST MARKS '!G88</f>
        <v>0</v>
      </c>
      <c r="H88" s="221">
        <f>'TEST MARKS '!H88</f>
        <v>0</v>
      </c>
      <c r="I88" s="224">
        <f t="shared" si="6"/>
        <v>95</v>
      </c>
      <c r="J88" s="225">
        <f t="shared" si="7"/>
        <v>95</v>
      </c>
      <c r="K88" s="225">
        <f t="shared" si="8"/>
        <v>95</v>
      </c>
      <c r="L88" s="225">
        <f t="shared" si="9"/>
        <v>0</v>
      </c>
      <c r="M88" s="225">
        <f t="shared" si="10"/>
        <v>0</v>
      </c>
      <c r="N88" s="226" t="str">
        <f>IF(I88&lt;'TEST MARKS '!$D$172,"N","Y")</f>
        <v>Y</v>
      </c>
      <c r="O88" s="226" t="str">
        <f>IF(J88&lt;'TEST MARKS '!$D$172,"N","Y")</f>
        <v>Y</v>
      </c>
      <c r="P88" s="226" t="str">
        <f>IF(K88&lt;'TEST MARKS '!$D$172,"N","Y")</f>
        <v>Y</v>
      </c>
      <c r="Q88" s="226" t="str">
        <f>IF(L88&lt;'TEST MARKS '!$D$172,"N","Y")</f>
        <v>N</v>
      </c>
      <c r="R88" s="226" t="str">
        <f>IF(M88&lt;'TEST MARKS '!$D$172,"N","Y")</f>
        <v>N</v>
      </c>
    </row>
    <row r="89" spans="1:18" s="217" customFormat="1">
      <c r="A89" s="178">
        <v>80</v>
      </c>
      <c r="B89" s="222" t="str">
        <f>'TEST MARKS '!B89</f>
        <v>HALASWAMY C M</v>
      </c>
      <c r="C89" s="220" t="str">
        <f>'TEST MARKS '!C89</f>
        <v>1SG16ME407</v>
      </c>
      <c r="D89" s="221">
        <f>'TEST MARKS '!D89</f>
        <v>16</v>
      </c>
      <c r="E89" s="221">
        <f>'TEST MARKS '!E89</f>
        <v>16</v>
      </c>
      <c r="F89" s="221">
        <f>'TEST MARKS '!F89</f>
        <v>16</v>
      </c>
      <c r="G89" s="221">
        <f>'TEST MARKS '!G89</f>
        <v>0</v>
      </c>
      <c r="H89" s="221">
        <f>'TEST MARKS '!H89</f>
        <v>0</v>
      </c>
      <c r="I89" s="224">
        <f t="shared" si="6"/>
        <v>80</v>
      </c>
      <c r="J89" s="225">
        <f t="shared" si="7"/>
        <v>80</v>
      </c>
      <c r="K89" s="225">
        <f t="shared" si="8"/>
        <v>80</v>
      </c>
      <c r="L89" s="225">
        <f t="shared" si="9"/>
        <v>0</v>
      </c>
      <c r="M89" s="225">
        <f t="shared" si="10"/>
        <v>0</v>
      </c>
      <c r="N89" s="226" t="str">
        <f>IF(I89&lt;'TEST MARKS '!$D$172,"N","Y")</f>
        <v>Y</v>
      </c>
      <c r="O89" s="226" t="str">
        <f>IF(J89&lt;'TEST MARKS '!$D$172,"N","Y")</f>
        <v>Y</v>
      </c>
      <c r="P89" s="226" t="str">
        <f>IF(K89&lt;'TEST MARKS '!$D$172,"N","Y")</f>
        <v>Y</v>
      </c>
      <c r="Q89" s="226" t="str">
        <f>IF(L89&lt;'TEST MARKS '!$D$172,"N","Y")</f>
        <v>N</v>
      </c>
      <c r="R89" s="226" t="str">
        <f>IF(M89&lt;'TEST MARKS '!$D$172,"N","Y")</f>
        <v>N</v>
      </c>
    </row>
    <row r="90" spans="1:18" s="217" customFormat="1">
      <c r="A90" s="178">
        <v>81</v>
      </c>
      <c r="B90" s="222" t="str">
        <f>'TEST MARKS '!B90</f>
        <v>HEMANTH KUMAR T</v>
      </c>
      <c r="C90" s="220" t="str">
        <f>'TEST MARKS '!C90</f>
        <v>1SG16ME408</v>
      </c>
      <c r="D90" s="221">
        <f>'TEST MARKS '!D90</f>
        <v>15</v>
      </c>
      <c r="E90" s="221">
        <f>'TEST MARKS '!E90</f>
        <v>15</v>
      </c>
      <c r="F90" s="221">
        <f>'TEST MARKS '!F90</f>
        <v>15</v>
      </c>
      <c r="G90" s="221">
        <f>'TEST MARKS '!G90</f>
        <v>0</v>
      </c>
      <c r="H90" s="221">
        <f>'TEST MARKS '!H90</f>
        <v>0</v>
      </c>
      <c r="I90" s="224">
        <f t="shared" si="6"/>
        <v>75</v>
      </c>
      <c r="J90" s="225">
        <f t="shared" si="7"/>
        <v>75</v>
      </c>
      <c r="K90" s="225">
        <f t="shared" si="8"/>
        <v>75</v>
      </c>
      <c r="L90" s="225">
        <f t="shared" si="9"/>
        <v>0</v>
      </c>
      <c r="M90" s="225">
        <f t="shared" si="10"/>
        <v>0</v>
      </c>
      <c r="N90" s="226" t="str">
        <f>IF(I90&lt;'TEST MARKS '!$D$172,"N","Y")</f>
        <v>Y</v>
      </c>
      <c r="O90" s="226" t="str">
        <f>IF(J90&lt;'TEST MARKS '!$D$172,"N","Y")</f>
        <v>Y</v>
      </c>
      <c r="P90" s="226" t="str">
        <f>IF(K90&lt;'TEST MARKS '!$D$172,"N","Y")</f>
        <v>Y</v>
      </c>
      <c r="Q90" s="226" t="str">
        <f>IF(L90&lt;'TEST MARKS '!$D$172,"N","Y")</f>
        <v>N</v>
      </c>
      <c r="R90" s="226" t="str">
        <f>IF(M90&lt;'TEST MARKS '!$D$172,"N","Y")</f>
        <v>N</v>
      </c>
    </row>
    <row r="91" spans="1:18" s="217" customFormat="1">
      <c r="A91" s="178">
        <v>82</v>
      </c>
      <c r="B91" s="222" t="str">
        <f>'TEST MARKS '!B91</f>
        <v>HEMANTH L</v>
      </c>
      <c r="C91" s="220" t="str">
        <f>'TEST MARKS '!C91</f>
        <v>1SG16ME409</v>
      </c>
      <c r="D91" s="221">
        <f>'TEST MARKS '!D91</f>
        <v>20</v>
      </c>
      <c r="E91" s="221">
        <f>'TEST MARKS '!E91</f>
        <v>20</v>
      </c>
      <c r="F91" s="221">
        <f>'TEST MARKS '!F91</f>
        <v>20</v>
      </c>
      <c r="G91" s="221">
        <f>'TEST MARKS '!G91</f>
        <v>0</v>
      </c>
      <c r="H91" s="221">
        <f>'TEST MARKS '!H91</f>
        <v>0</v>
      </c>
      <c r="I91" s="224">
        <f t="shared" si="6"/>
        <v>100</v>
      </c>
      <c r="J91" s="225">
        <f t="shared" si="7"/>
        <v>100</v>
      </c>
      <c r="K91" s="225">
        <f t="shared" si="8"/>
        <v>100</v>
      </c>
      <c r="L91" s="225">
        <f t="shared" si="9"/>
        <v>0</v>
      </c>
      <c r="M91" s="225">
        <f t="shared" si="10"/>
        <v>0</v>
      </c>
      <c r="N91" s="226" t="str">
        <f>IF(I91&lt;'TEST MARKS '!$D$172,"N","Y")</f>
        <v>Y</v>
      </c>
      <c r="O91" s="226" t="str">
        <f>IF(J91&lt;'TEST MARKS '!$D$172,"N","Y")</f>
        <v>Y</v>
      </c>
      <c r="P91" s="226" t="str">
        <f>IF(K91&lt;'TEST MARKS '!$D$172,"N","Y")</f>
        <v>Y</v>
      </c>
      <c r="Q91" s="226" t="str">
        <f>IF(L91&lt;'TEST MARKS '!$D$172,"N","Y")</f>
        <v>N</v>
      </c>
      <c r="R91" s="226" t="str">
        <f>IF(M91&lt;'TEST MARKS '!$D$172,"N","Y")</f>
        <v>N</v>
      </c>
    </row>
    <row r="92" spans="1:18" s="217" customFormat="1">
      <c r="A92" s="178">
        <v>83</v>
      </c>
      <c r="B92" s="222" t="str">
        <f>'TEST MARKS '!B92</f>
        <v>JAI KRISHNA J</v>
      </c>
      <c r="C92" s="220" t="str">
        <f>'TEST MARKS '!C92</f>
        <v>1SG16ME410</v>
      </c>
      <c r="D92" s="221">
        <f>'TEST MARKS '!D92</f>
        <v>16</v>
      </c>
      <c r="E92" s="221">
        <f>'TEST MARKS '!E92</f>
        <v>16</v>
      </c>
      <c r="F92" s="221">
        <f>'TEST MARKS '!F92</f>
        <v>16</v>
      </c>
      <c r="G92" s="221">
        <f>'TEST MARKS '!G92</f>
        <v>0</v>
      </c>
      <c r="H92" s="221">
        <f>'TEST MARKS '!H92</f>
        <v>0</v>
      </c>
      <c r="I92" s="224">
        <f t="shared" si="6"/>
        <v>80</v>
      </c>
      <c r="J92" s="225">
        <f t="shared" si="7"/>
        <v>80</v>
      </c>
      <c r="K92" s="225">
        <f t="shared" si="8"/>
        <v>80</v>
      </c>
      <c r="L92" s="225">
        <f t="shared" si="9"/>
        <v>0</v>
      </c>
      <c r="M92" s="225">
        <f t="shared" si="10"/>
        <v>0</v>
      </c>
      <c r="N92" s="226" t="str">
        <f>IF(I92&lt;'TEST MARKS '!$D$172,"N","Y")</f>
        <v>Y</v>
      </c>
      <c r="O92" s="226" t="str">
        <f>IF(J92&lt;'TEST MARKS '!$D$172,"N","Y")</f>
        <v>Y</v>
      </c>
      <c r="P92" s="226" t="str">
        <f>IF(K92&lt;'TEST MARKS '!$D$172,"N","Y")</f>
        <v>Y</v>
      </c>
      <c r="Q92" s="226" t="str">
        <f>IF(L92&lt;'TEST MARKS '!$D$172,"N","Y")</f>
        <v>N</v>
      </c>
      <c r="R92" s="226" t="str">
        <f>IF(M92&lt;'TEST MARKS '!$D$172,"N","Y")</f>
        <v>N</v>
      </c>
    </row>
    <row r="93" spans="1:18" s="217" customFormat="1">
      <c r="A93" s="178">
        <v>84</v>
      </c>
      <c r="B93" s="222" t="str">
        <f>'TEST MARKS '!B93</f>
        <v>KESHAVAPRASHANTH S</v>
      </c>
      <c r="C93" s="220" t="str">
        <f>'TEST MARKS '!C93</f>
        <v>1SG16ME411</v>
      </c>
      <c r="D93" s="221">
        <f>'TEST MARKS '!D93</f>
        <v>17</v>
      </c>
      <c r="E93" s="221">
        <f>'TEST MARKS '!E93</f>
        <v>17</v>
      </c>
      <c r="F93" s="221">
        <f>'TEST MARKS '!F93</f>
        <v>17</v>
      </c>
      <c r="G93" s="221">
        <f>'TEST MARKS '!G93</f>
        <v>0</v>
      </c>
      <c r="H93" s="221">
        <f>'TEST MARKS '!H93</f>
        <v>0</v>
      </c>
      <c r="I93" s="224">
        <f t="shared" si="6"/>
        <v>85</v>
      </c>
      <c r="J93" s="225">
        <f t="shared" si="7"/>
        <v>85</v>
      </c>
      <c r="K93" s="225">
        <f t="shared" si="8"/>
        <v>85</v>
      </c>
      <c r="L93" s="225">
        <f t="shared" si="9"/>
        <v>0</v>
      </c>
      <c r="M93" s="225">
        <f t="shared" si="10"/>
        <v>0</v>
      </c>
      <c r="N93" s="226" t="str">
        <f>IF(I93&lt;'TEST MARKS '!$D$172,"N","Y")</f>
        <v>Y</v>
      </c>
      <c r="O93" s="226" t="str">
        <f>IF(J93&lt;'TEST MARKS '!$D$172,"N","Y")</f>
        <v>Y</v>
      </c>
      <c r="P93" s="226" t="str">
        <f>IF(K93&lt;'TEST MARKS '!$D$172,"N","Y")</f>
        <v>Y</v>
      </c>
      <c r="Q93" s="226" t="str">
        <f>IF(L93&lt;'TEST MARKS '!$D$172,"N","Y")</f>
        <v>N</v>
      </c>
      <c r="R93" s="226" t="str">
        <f>IF(M93&lt;'TEST MARKS '!$D$172,"N","Y")</f>
        <v>N</v>
      </c>
    </row>
    <row r="94" spans="1:18" s="217" customFormat="1">
      <c r="A94" s="178">
        <v>85</v>
      </c>
      <c r="B94" s="222" t="str">
        <f>'TEST MARKS '!B94</f>
        <v>LOKESH M S</v>
      </c>
      <c r="C94" s="220" t="str">
        <f>'TEST MARKS '!C94</f>
        <v>1SG16ME412</v>
      </c>
      <c r="D94" s="221">
        <f>'TEST MARKS '!D94</f>
        <v>17</v>
      </c>
      <c r="E94" s="221">
        <f>'TEST MARKS '!E94</f>
        <v>17</v>
      </c>
      <c r="F94" s="221">
        <f>'TEST MARKS '!F94</f>
        <v>17</v>
      </c>
      <c r="G94" s="221">
        <f>'TEST MARKS '!G94</f>
        <v>0</v>
      </c>
      <c r="H94" s="221">
        <f>'TEST MARKS '!H94</f>
        <v>0</v>
      </c>
      <c r="I94" s="224">
        <f t="shared" si="6"/>
        <v>85</v>
      </c>
      <c r="J94" s="225">
        <f t="shared" si="7"/>
        <v>85</v>
      </c>
      <c r="K94" s="225">
        <f t="shared" si="8"/>
        <v>85</v>
      </c>
      <c r="L94" s="225">
        <f t="shared" si="9"/>
        <v>0</v>
      </c>
      <c r="M94" s="225">
        <f t="shared" si="10"/>
        <v>0</v>
      </c>
      <c r="N94" s="226" t="str">
        <f>IF(I94&lt;'TEST MARKS '!$D$172,"N","Y")</f>
        <v>Y</v>
      </c>
      <c r="O94" s="226" t="str">
        <f>IF(J94&lt;'TEST MARKS '!$D$172,"N","Y")</f>
        <v>Y</v>
      </c>
      <c r="P94" s="226" t="str">
        <f>IF(K94&lt;'TEST MARKS '!$D$172,"N","Y")</f>
        <v>Y</v>
      </c>
      <c r="Q94" s="226" t="str">
        <f>IF(L94&lt;'TEST MARKS '!$D$172,"N","Y")</f>
        <v>N</v>
      </c>
      <c r="R94" s="226" t="str">
        <f>IF(M94&lt;'TEST MARKS '!$D$172,"N","Y")</f>
        <v>N</v>
      </c>
    </row>
    <row r="95" spans="1:18" s="217" customFormat="1">
      <c r="A95" s="178">
        <v>86</v>
      </c>
      <c r="B95" s="222" t="str">
        <f>'TEST MARKS '!B95</f>
        <v>MADHU D B</v>
      </c>
      <c r="C95" s="220" t="str">
        <f>'TEST MARKS '!C95</f>
        <v>1SG16ME413</v>
      </c>
      <c r="D95" s="221">
        <f>'TEST MARKS '!D95</f>
        <v>19</v>
      </c>
      <c r="E95" s="221">
        <f>'TEST MARKS '!E95</f>
        <v>19</v>
      </c>
      <c r="F95" s="221">
        <f>'TEST MARKS '!F95</f>
        <v>19</v>
      </c>
      <c r="G95" s="221">
        <f>'TEST MARKS '!G95</f>
        <v>0</v>
      </c>
      <c r="H95" s="221">
        <f>'TEST MARKS '!H95</f>
        <v>0</v>
      </c>
      <c r="I95" s="224">
        <f t="shared" si="6"/>
        <v>95</v>
      </c>
      <c r="J95" s="225">
        <f t="shared" si="7"/>
        <v>95</v>
      </c>
      <c r="K95" s="225">
        <f t="shared" si="8"/>
        <v>95</v>
      </c>
      <c r="L95" s="225">
        <f t="shared" si="9"/>
        <v>0</v>
      </c>
      <c r="M95" s="225">
        <f t="shared" si="10"/>
        <v>0</v>
      </c>
      <c r="N95" s="226" t="str">
        <f>IF(I95&lt;'TEST MARKS '!$D$172,"N","Y")</f>
        <v>Y</v>
      </c>
      <c r="O95" s="226" t="str">
        <f>IF(J95&lt;'TEST MARKS '!$D$172,"N","Y")</f>
        <v>Y</v>
      </c>
      <c r="P95" s="226" t="str">
        <f>IF(K95&lt;'TEST MARKS '!$D$172,"N","Y")</f>
        <v>Y</v>
      </c>
      <c r="Q95" s="226" t="str">
        <f>IF(L95&lt;'TEST MARKS '!$D$172,"N","Y")</f>
        <v>N</v>
      </c>
      <c r="R95" s="226" t="str">
        <f>IF(M95&lt;'TEST MARKS '!$D$172,"N","Y")</f>
        <v>N</v>
      </c>
    </row>
    <row r="96" spans="1:18" s="217" customFormat="1">
      <c r="A96" s="178">
        <v>87</v>
      </c>
      <c r="B96" s="222" t="str">
        <f>'TEST MARKS '!B96</f>
        <v>MAHESH G K</v>
      </c>
      <c r="C96" s="220" t="str">
        <f>'TEST MARKS '!C96</f>
        <v>1SG16ME415</v>
      </c>
      <c r="D96" s="221">
        <f>'TEST MARKS '!D96</f>
        <v>19</v>
      </c>
      <c r="E96" s="221">
        <f>'TEST MARKS '!E96</f>
        <v>19</v>
      </c>
      <c r="F96" s="221">
        <f>'TEST MARKS '!F96</f>
        <v>19</v>
      </c>
      <c r="G96" s="221">
        <f>'TEST MARKS '!G96</f>
        <v>0</v>
      </c>
      <c r="H96" s="221">
        <f>'TEST MARKS '!H96</f>
        <v>0</v>
      </c>
      <c r="I96" s="224">
        <f t="shared" si="6"/>
        <v>95</v>
      </c>
      <c r="J96" s="225">
        <f t="shared" si="7"/>
        <v>95</v>
      </c>
      <c r="K96" s="225">
        <f t="shared" si="8"/>
        <v>95</v>
      </c>
      <c r="L96" s="225">
        <f t="shared" si="9"/>
        <v>0</v>
      </c>
      <c r="M96" s="225">
        <f t="shared" si="10"/>
        <v>0</v>
      </c>
      <c r="N96" s="226" t="str">
        <f>IF(I96&lt;'TEST MARKS '!$D$172,"N","Y")</f>
        <v>Y</v>
      </c>
      <c r="O96" s="226" t="str">
        <f>IF(J96&lt;'TEST MARKS '!$D$172,"N","Y")</f>
        <v>Y</v>
      </c>
      <c r="P96" s="226" t="str">
        <f>IF(K96&lt;'TEST MARKS '!$D$172,"N","Y")</f>
        <v>Y</v>
      </c>
      <c r="Q96" s="226" t="str">
        <f>IF(L96&lt;'TEST MARKS '!$D$172,"N","Y")</f>
        <v>N</v>
      </c>
      <c r="R96" s="226" t="str">
        <f>IF(M96&lt;'TEST MARKS '!$D$172,"N","Y")</f>
        <v>N</v>
      </c>
    </row>
    <row r="97" spans="1:18" s="217" customFormat="1">
      <c r="A97" s="178">
        <v>88</v>
      </c>
      <c r="B97" s="222" t="str">
        <f>'TEST MARKS '!B97</f>
        <v>MANISH RAO S</v>
      </c>
      <c r="C97" s="220" t="str">
        <f>'TEST MARKS '!C97</f>
        <v>1SG16ME416</v>
      </c>
      <c r="D97" s="221">
        <f>'TEST MARKS '!D97</f>
        <v>20</v>
      </c>
      <c r="E97" s="221">
        <f>'TEST MARKS '!E97</f>
        <v>20</v>
      </c>
      <c r="F97" s="221">
        <f>'TEST MARKS '!F97</f>
        <v>20</v>
      </c>
      <c r="G97" s="221">
        <f>'TEST MARKS '!G97</f>
        <v>0</v>
      </c>
      <c r="H97" s="221">
        <f>'TEST MARKS '!H97</f>
        <v>0</v>
      </c>
      <c r="I97" s="224">
        <f t="shared" si="6"/>
        <v>100</v>
      </c>
      <c r="J97" s="225">
        <f t="shared" si="7"/>
        <v>100</v>
      </c>
      <c r="K97" s="225">
        <f t="shared" si="8"/>
        <v>100</v>
      </c>
      <c r="L97" s="225">
        <f t="shared" si="9"/>
        <v>0</v>
      </c>
      <c r="M97" s="225">
        <f t="shared" si="10"/>
        <v>0</v>
      </c>
      <c r="N97" s="226" t="str">
        <f>IF(I97&lt;'TEST MARKS '!$D$172,"N","Y")</f>
        <v>Y</v>
      </c>
      <c r="O97" s="226" t="str">
        <f>IF(J97&lt;'TEST MARKS '!$D$172,"N","Y")</f>
        <v>Y</v>
      </c>
      <c r="P97" s="226" t="str">
        <f>IF(K97&lt;'TEST MARKS '!$D$172,"N","Y")</f>
        <v>Y</v>
      </c>
      <c r="Q97" s="226" t="str">
        <f>IF(L97&lt;'TEST MARKS '!$D$172,"N","Y")</f>
        <v>N</v>
      </c>
      <c r="R97" s="226" t="str">
        <f>IF(M97&lt;'TEST MARKS '!$D$172,"N","Y")</f>
        <v>N</v>
      </c>
    </row>
    <row r="98" spans="1:18" s="217" customFormat="1">
      <c r="A98" s="178">
        <v>89</v>
      </c>
      <c r="B98" s="222" t="str">
        <f>'TEST MARKS '!B98</f>
        <v>MANJUNATH A NILUGAL</v>
      </c>
      <c r="C98" s="220" t="str">
        <f>'TEST MARKS '!C98</f>
        <v>1SG16ME417</v>
      </c>
      <c r="D98" s="221">
        <f>'TEST MARKS '!D98</f>
        <v>17</v>
      </c>
      <c r="E98" s="221">
        <f>'TEST MARKS '!E98</f>
        <v>17</v>
      </c>
      <c r="F98" s="221">
        <f>'TEST MARKS '!F98</f>
        <v>17</v>
      </c>
      <c r="G98" s="221">
        <f>'TEST MARKS '!G98</f>
        <v>0</v>
      </c>
      <c r="H98" s="221">
        <f>'TEST MARKS '!H98</f>
        <v>0</v>
      </c>
      <c r="I98" s="224">
        <f t="shared" si="6"/>
        <v>85</v>
      </c>
      <c r="J98" s="225">
        <f t="shared" si="7"/>
        <v>85</v>
      </c>
      <c r="K98" s="225">
        <f t="shared" si="8"/>
        <v>85</v>
      </c>
      <c r="L98" s="225">
        <f t="shared" si="9"/>
        <v>0</v>
      </c>
      <c r="M98" s="225">
        <f t="shared" si="10"/>
        <v>0</v>
      </c>
      <c r="N98" s="226" t="str">
        <f>IF(I98&lt;'TEST MARKS '!$D$172,"N","Y")</f>
        <v>Y</v>
      </c>
      <c r="O98" s="226" t="str">
        <f>IF(J98&lt;'TEST MARKS '!$D$172,"N","Y")</f>
        <v>Y</v>
      </c>
      <c r="P98" s="226" t="str">
        <f>IF(K98&lt;'TEST MARKS '!$D$172,"N","Y")</f>
        <v>Y</v>
      </c>
      <c r="Q98" s="226" t="str">
        <f>IF(L98&lt;'TEST MARKS '!$D$172,"N","Y")</f>
        <v>N</v>
      </c>
      <c r="R98" s="226" t="str">
        <f>IF(M98&lt;'TEST MARKS '!$D$172,"N","Y")</f>
        <v>N</v>
      </c>
    </row>
    <row r="99" spans="1:18" s="217" customFormat="1">
      <c r="A99" s="178">
        <v>90</v>
      </c>
      <c r="B99" s="222" t="str">
        <f>'TEST MARKS '!B99</f>
        <v>MANJUNATH B G</v>
      </c>
      <c r="C99" s="220" t="str">
        <f>'TEST MARKS '!C99</f>
        <v>1SG16ME418</v>
      </c>
      <c r="D99" s="221">
        <f>'TEST MARKS '!D99</f>
        <v>19</v>
      </c>
      <c r="E99" s="221">
        <f>'TEST MARKS '!E99</f>
        <v>19</v>
      </c>
      <c r="F99" s="221">
        <f>'TEST MARKS '!F99</f>
        <v>19</v>
      </c>
      <c r="G99" s="221">
        <f>'TEST MARKS '!G99</f>
        <v>0</v>
      </c>
      <c r="H99" s="221">
        <f>'TEST MARKS '!H99</f>
        <v>0</v>
      </c>
      <c r="I99" s="224">
        <f t="shared" si="6"/>
        <v>95</v>
      </c>
      <c r="J99" s="225">
        <f t="shared" si="7"/>
        <v>95</v>
      </c>
      <c r="K99" s="225">
        <f t="shared" si="8"/>
        <v>95</v>
      </c>
      <c r="L99" s="225">
        <f t="shared" si="9"/>
        <v>0</v>
      </c>
      <c r="M99" s="225">
        <f t="shared" si="10"/>
        <v>0</v>
      </c>
      <c r="N99" s="226" t="str">
        <f>IF(I99&lt;'TEST MARKS '!$D$172,"N","Y")</f>
        <v>Y</v>
      </c>
      <c r="O99" s="226" t="str">
        <f>IF(J99&lt;'TEST MARKS '!$D$172,"N","Y")</f>
        <v>Y</v>
      </c>
      <c r="P99" s="226" t="str">
        <f>IF(K99&lt;'TEST MARKS '!$D$172,"N","Y")</f>
        <v>Y</v>
      </c>
      <c r="Q99" s="226" t="str">
        <f>IF(L99&lt;'TEST MARKS '!$D$172,"N","Y")</f>
        <v>N</v>
      </c>
      <c r="R99" s="226" t="str">
        <f>IF(M99&lt;'TEST MARKS '!$D$172,"N","Y")</f>
        <v>N</v>
      </c>
    </row>
    <row r="100" spans="1:18" s="217" customFormat="1">
      <c r="A100" s="178">
        <v>91</v>
      </c>
      <c r="B100" s="222" t="str">
        <f>'TEST MARKS '!B100</f>
        <v>MANOJ KUMAR J</v>
      </c>
      <c r="C100" s="220" t="str">
        <f>'TEST MARKS '!C100</f>
        <v>1SG16ME420</v>
      </c>
      <c r="D100" s="221">
        <f>'TEST MARKS '!D100</f>
        <v>20</v>
      </c>
      <c r="E100" s="221">
        <f>'TEST MARKS '!E100</f>
        <v>20</v>
      </c>
      <c r="F100" s="221">
        <f>'TEST MARKS '!F100</f>
        <v>20</v>
      </c>
      <c r="G100" s="221">
        <f>'TEST MARKS '!G100</f>
        <v>0</v>
      </c>
      <c r="H100" s="221">
        <f>'TEST MARKS '!H100</f>
        <v>0</v>
      </c>
      <c r="I100" s="224">
        <f t="shared" si="6"/>
        <v>100</v>
      </c>
      <c r="J100" s="225">
        <f t="shared" si="7"/>
        <v>100</v>
      </c>
      <c r="K100" s="225">
        <f t="shared" si="8"/>
        <v>100</v>
      </c>
      <c r="L100" s="225">
        <f t="shared" si="9"/>
        <v>0</v>
      </c>
      <c r="M100" s="225">
        <f t="shared" si="10"/>
        <v>0</v>
      </c>
      <c r="N100" s="226" t="str">
        <f>IF(I100&lt;'TEST MARKS '!$D$172,"N","Y")</f>
        <v>Y</v>
      </c>
      <c r="O100" s="226" t="str">
        <f>IF(J100&lt;'TEST MARKS '!$D$172,"N","Y")</f>
        <v>Y</v>
      </c>
      <c r="P100" s="226" t="str">
        <f>IF(K100&lt;'TEST MARKS '!$D$172,"N","Y")</f>
        <v>Y</v>
      </c>
      <c r="Q100" s="226" t="str">
        <f>IF(L100&lt;'TEST MARKS '!$D$172,"N","Y")</f>
        <v>N</v>
      </c>
      <c r="R100" s="226" t="str">
        <f>IF(M100&lt;'TEST MARKS '!$D$172,"N","Y")</f>
        <v>N</v>
      </c>
    </row>
    <row r="101" spans="1:18" s="217" customFormat="1">
      <c r="A101" s="178">
        <v>92</v>
      </c>
      <c r="B101" s="222" t="str">
        <f>'TEST MARKS '!B101</f>
        <v>MOUNESH</v>
      </c>
      <c r="C101" s="220" t="str">
        <f>'TEST MARKS '!C101</f>
        <v>1SG16ME421</v>
      </c>
      <c r="D101" s="221">
        <f>'TEST MARKS '!D101</f>
        <v>19</v>
      </c>
      <c r="E101" s="221">
        <f>'TEST MARKS '!E101</f>
        <v>19</v>
      </c>
      <c r="F101" s="221">
        <f>'TEST MARKS '!F101</f>
        <v>19</v>
      </c>
      <c r="G101" s="221">
        <f>'TEST MARKS '!G101</f>
        <v>0</v>
      </c>
      <c r="H101" s="221">
        <f>'TEST MARKS '!H101</f>
        <v>0</v>
      </c>
      <c r="I101" s="224">
        <f t="shared" si="6"/>
        <v>95</v>
      </c>
      <c r="J101" s="225">
        <f t="shared" si="7"/>
        <v>95</v>
      </c>
      <c r="K101" s="225">
        <f t="shared" si="8"/>
        <v>95</v>
      </c>
      <c r="L101" s="225">
        <f t="shared" si="9"/>
        <v>0</v>
      </c>
      <c r="M101" s="225">
        <f t="shared" si="10"/>
        <v>0</v>
      </c>
      <c r="N101" s="226" t="str">
        <f>IF(I101&lt;'TEST MARKS '!$D$172,"N","Y")</f>
        <v>Y</v>
      </c>
      <c r="O101" s="226" t="str">
        <f>IF(J101&lt;'TEST MARKS '!$D$172,"N","Y")</f>
        <v>Y</v>
      </c>
      <c r="P101" s="226" t="str">
        <f>IF(K101&lt;'TEST MARKS '!$D$172,"N","Y")</f>
        <v>Y</v>
      </c>
      <c r="Q101" s="226" t="str">
        <f>IF(L101&lt;'TEST MARKS '!$D$172,"N","Y")</f>
        <v>N</v>
      </c>
      <c r="R101" s="226" t="str">
        <f>IF(M101&lt;'TEST MARKS '!$D$172,"N","Y")</f>
        <v>N</v>
      </c>
    </row>
    <row r="102" spans="1:18" s="217" customFormat="1">
      <c r="A102" s="178">
        <v>93</v>
      </c>
      <c r="B102" s="222" t="str">
        <f>'TEST MARKS '!B102</f>
        <v>P K MUSTAFA</v>
      </c>
      <c r="C102" s="220" t="str">
        <f>'TEST MARKS '!C102</f>
        <v>1SG16ME422</v>
      </c>
      <c r="D102" s="221">
        <f>'TEST MARKS '!D102</f>
        <v>14</v>
      </c>
      <c r="E102" s="221">
        <f>'TEST MARKS '!E102</f>
        <v>14</v>
      </c>
      <c r="F102" s="221">
        <f>'TEST MARKS '!F102</f>
        <v>14</v>
      </c>
      <c r="G102" s="221">
        <f>'TEST MARKS '!G102</f>
        <v>0</v>
      </c>
      <c r="H102" s="221">
        <f>'TEST MARKS '!H102</f>
        <v>0</v>
      </c>
      <c r="I102" s="224">
        <f t="shared" si="6"/>
        <v>70</v>
      </c>
      <c r="J102" s="225">
        <f t="shared" si="7"/>
        <v>70</v>
      </c>
      <c r="K102" s="225">
        <f t="shared" si="8"/>
        <v>70</v>
      </c>
      <c r="L102" s="225">
        <f t="shared" si="9"/>
        <v>0</v>
      </c>
      <c r="M102" s="225">
        <f t="shared" si="10"/>
        <v>0</v>
      </c>
      <c r="N102" s="226" t="str">
        <f>IF(I102&lt;'TEST MARKS '!$D$172,"N","Y")</f>
        <v>Y</v>
      </c>
      <c r="O102" s="226" t="str">
        <f>IF(J102&lt;'TEST MARKS '!$D$172,"N","Y")</f>
        <v>Y</v>
      </c>
      <c r="P102" s="226" t="str">
        <f>IF(K102&lt;'TEST MARKS '!$D$172,"N","Y")</f>
        <v>Y</v>
      </c>
      <c r="Q102" s="226" t="str">
        <f>IF(L102&lt;'TEST MARKS '!$D$172,"N","Y")</f>
        <v>N</v>
      </c>
      <c r="R102" s="226" t="str">
        <f>IF(M102&lt;'TEST MARKS '!$D$172,"N","Y")</f>
        <v>N</v>
      </c>
    </row>
    <row r="103" spans="1:18" s="217" customFormat="1">
      <c r="A103" s="178">
        <v>94</v>
      </c>
      <c r="B103" s="222" t="str">
        <f>'TEST MARKS '!B103</f>
        <v>NAGARAJ BHAT</v>
      </c>
      <c r="C103" s="220" t="str">
        <f>'TEST MARKS '!C103</f>
        <v>1SG16ME423</v>
      </c>
      <c r="D103" s="221">
        <f>'TEST MARKS '!D103</f>
        <v>13</v>
      </c>
      <c r="E103" s="221">
        <f>'TEST MARKS '!E103</f>
        <v>13</v>
      </c>
      <c r="F103" s="221">
        <f>'TEST MARKS '!F103</f>
        <v>13</v>
      </c>
      <c r="G103" s="221">
        <f>'TEST MARKS '!G103</f>
        <v>0</v>
      </c>
      <c r="H103" s="221">
        <f>'TEST MARKS '!H103</f>
        <v>0</v>
      </c>
      <c r="I103" s="224">
        <f t="shared" si="6"/>
        <v>65</v>
      </c>
      <c r="J103" s="225">
        <f t="shared" si="7"/>
        <v>65</v>
      </c>
      <c r="K103" s="225">
        <f t="shared" si="8"/>
        <v>65</v>
      </c>
      <c r="L103" s="225">
        <f t="shared" si="9"/>
        <v>0</v>
      </c>
      <c r="M103" s="225">
        <f t="shared" si="10"/>
        <v>0</v>
      </c>
      <c r="N103" s="226" t="str">
        <f>IF(I103&lt;'TEST MARKS '!$D$172,"N","Y")</f>
        <v>N</v>
      </c>
      <c r="O103" s="226" t="str">
        <f>IF(J103&lt;'TEST MARKS '!$D$172,"N","Y")</f>
        <v>N</v>
      </c>
      <c r="P103" s="226" t="str">
        <f>IF(K103&lt;'TEST MARKS '!$D$172,"N","Y")</f>
        <v>N</v>
      </c>
      <c r="Q103" s="226" t="str">
        <f>IF(L103&lt;'TEST MARKS '!$D$172,"N","Y")</f>
        <v>N</v>
      </c>
      <c r="R103" s="226" t="str">
        <f>IF(M103&lt;'TEST MARKS '!$D$172,"N","Y")</f>
        <v>N</v>
      </c>
    </row>
    <row r="104" spans="1:18" s="217" customFormat="1">
      <c r="A104" s="178">
        <v>95</v>
      </c>
      <c r="B104" s="222" t="str">
        <f>'TEST MARKS '!B104</f>
        <v>NIVEDITHA SHREE N</v>
      </c>
      <c r="C104" s="220" t="str">
        <f>'TEST MARKS '!C104</f>
        <v>1SG16ME424</v>
      </c>
      <c r="D104" s="221">
        <f>'TEST MARKS '!D104</f>
        <v>13</v>
      </c>
      <c r="E104" s="221">
        <f>'TEST MARKS '!E104</f>
        <v>13</v>
      </c>
      <c r="F104" s="221">
        <f>'TEST MARKS '!F104</f>
        <v>13</v>
      </c>
      <c r="G104" s="221">
        <f>'TEST MARKS '!G104</f>
        <v>0</v>
      </c>
      <c r="H104" s="221">
        <f>'TEST MARKS '!H104</f>
        <v>0</v>
      </c>
      <c r="I104" s="224">
        <f t="shared" si="6"/>
        <v>65</v>
      </c>
      <c r="J104" s="225">
        <f t="shared" si="7"/>
        <v>65</v>
      </c>
      <c r="K104" s="225">
        <f t="shared" si="8"/>
        <v>65</v>
      </c>
      <c r="L104" s="225">
        <f t="shared" si="9"/>
        <v>0</v>
      </c>
      <c r="M104" s="225">
        <f t="shared" si="10"/>
        <v>0</v>
      </c>
      <c r="N104" s="226" t="str">
        <f>IF(I104&lt;'TEST MARKS '!$D$172,"N","Y")</f>
        <v>N</v>
      </c>
      <c r="O104" s="226" t="str">
        <f>IF(J104&lt;'TEST MARKS '!$D$172,"N","Y")</f>
        <v>N</v>
      </c>
      <c r="P104" s="226" t="str">
        <f>IF(K104&lt;'TEST MARKS '!$D$172,"N","Y")</f>
        <v>N</v>
      </c>
      <c r="Q104" s="226" t="str">
        <f>IF(L104&lt;'TEST MARKS '!$D$172,"N","Y")</f>
        <v>N</v>
      </c>
      <c r="R104" s="226" t="str">
        <f>IF(M104&lt;'TEST MARKS '!$D$172,"N","Y")</f>
        <v>N</v>
      </c>
    </row>
    <row r="105" spans="1:18" s="217" customFormat="1">
      <c r="A105" s="178">
        <v>96</v>
      </c>
      <c r="B105" s="222" t="str">
        <f>'TEST MARKS '!B105</f>
        <v>POORVIK S</v>
      </c>
      <c r="C105" s="220" t="str">
        <f>'TEST MARKS '!C105</f>
        <v>1SG16ME426</v>
      </c>
      <c r="D105" s="221">
        <f>'TEST MARKS '!D105</f>
        <v>15</v>
      </c>
      <c r="E105" s="221">
        <f>'TEST MARKS '!E105</f>
        <v>15</v>
      </c>
      <c r="F105" s="221">
        <f>'TEST MARKS '!F105</f>
        <v>15</v>
      </c>
      <c r="G105" s="221">
        <f>'TEST MARKS '!G105</f>
        <v>0</v>
      </c>
      <c r="H105" s="221">
        <f>'TEST MARKS '!H105</f>
        <v>0</v>
      </c>
      <c r="I105" s="224">
        <f t="shared" si="6"/>
        <v>75</v>
      </c>
      <c r="J105" s="225">
        <f t="shared" si="7"/>
        <v>75</v>
      </c>
      <c r="K105" s="225">
        <f t="shared" si="8"/>
        <v>75</v>
      </c>
      <c r="L105" s="225">
        <f t="shared" si="9"/>
        <v>0</v>
      </c>
      <c r="M105" s="225">
        <f t="shared" si="10"/>
        <v>0</v>
      </c>
      <c r="N105" s="226" t="str">
        <f>IF(I105&lt;'TEST MARKS '!$D$172,"N","Y")</f>
        <v>Y</v>
      </c>
      <c r="O105" s="226" t="str">
        <f>IF(J105&lt;'TEST MARKS '!$D$172,"N","Y")</f>
        <v>Y</v>
      </c>
      <c r="P105" s="226" t="str">
        <f>IF(K105&lt;'TEST MARKS '!$D$172,"N","Y")</f>
        <v>Y</v>
      </c>
      <c r="Q105" s="226" t="str">
        <f>IF(L105&lt;'TEST MARKS '!$D$172,"N","Y")</f>
        <v>N</v>
      </c>
      <c r="R105" s="226" t="str">
        <f>IF(M105&lt;'TEST MARKS '!$D$172,"N","Y")</f>
        <v>N</v>
      </c>
    </row>
    <row r="106" spans="1:18" s="217" customFormat="1">
      <c r="A106" s="178">
        <v>97</v>
      </c>
      <c r="B106" s="222" t="str">
        <f>'TEST MARKS '!B106</f>
        <v>PRASHANTH KUMAR V</v>
      </c>
      <c r="C106" s="220" t="str">
        <f>'TEST MARKS '!C106</f>
        <v>1SG16ME427</v>
      </c>
      <c r="D106" s="221">
        <f>'TEST MARKS '!D106</f>
        <v>17</v>
      </c>
      <c r="E106" s="221">
        <f>'TEST MARKS '!E106</f>
        <v>17</v>
      </c>
      <c r="F106" s="221">
        <f>'TEST MARKS '!F106</f>
        <v>17</v>
      </c>
      <c r="G106" s="221">
        <f>'TEST MARKS '!G106</f>
        <v>0</v>
      </c>
      <c r="H106" s="221">
        <f>'TEST MARKS '!H106</f>
        <v>0</v>
      </c>
      <c r="I106" s="224">
        <f t="shared" si="6"/>
        <v>85</v>
      </c>
      <c r="J106" s="225">
        <f t="shared" si="7"/>
        <v>85</v>
      </c>
      <c r="K106" s="225">
        <f t="shared" si="8"/>
        <v>85</v>
      </c>
      <c r="L106" s="225">
        <f t="shared" si="9"/>
        <v>0</v>
      </c>
      <c r="M106" s="225">
        <f t="shared" si="10"/>
        <v>0</v>
      </c>
      <c r="N106" s="226" t="str">
        <f>IF(I106&lt;'TEST MARKS '!$D$172,"N","Y")</f>
        <v>Y</v>
      </c>
      <c r="O106" s="226" t="str">
        <f>IF(J106&lt;'TEST MARKS '!$D$172,"N","Y")</f>
        <v>Y</v>
      </c>
      <c r="P106" s="226" t="str">
        <f>IF(K106&lt;'TEST MARKS '!$D$172,"N","Y")</f>
        <v>Y</v>
      </c>
      <c r="Q106" s="226" t="str">
        <f>IF(L106&lt;'TEST MARKS '!$D$172,"N","Y")</f>
        <v>N</v>
      </c>
      <c r="R106" s="226" t="str">
        <f>IF(M106&lt;'TEST MARKS '!$D$172,"N","Y")</f>
        <v>N</v>
      </c>
    </row>
    <row r="107" spans="1:18" s="217" customFormat="1">
      <c r="A107" s="178">
        <v>98</v>
      </c>
      <c r="B107" s="222" t="str">
        <f>'TEST MARKS '!B107</f>
        <v>PRAVEEN N S</v>
      </c>
      <c r="C107" s="220" t="str">
        <f>'TEST MARKS '!C107</f>
        <v>1SG16ME428</v>
      </c>
      <c r="D107" s="221">
        <f>'TEST MARKS '!D107</f>
        <v>13</v>
      </c>
      <c r="E107" s="221">
        <f>'TEST MARKS '!E107</f>
        <v>13</v>
      </c>
      <c r="F107" s="221">
        <f>'TEST MARKS '!F107</f>
        <v>13</v>
      </c>
      <c r="G107" s="221">
        <f>'TEST MARKS '!G107</f>
        <v>0</v>
      </c>
      <c r="H107" s="221">
        <f>'TEST MARKS '!H107</f>
        <v>0</v>
      </c>
      <c r="I107" s="224">
        <f t="shared" si="6"/>
        <v>65</v>
      </c>
      <c r="J107" s="225">
        <f t="shared" si="7"/>
        <v>65</v>
      </c>
      <c r="K107" s="225">
        <f t="shared" si="8"/>
        <v>65</v>
      </c>
      <c r="L107" s="225">
        <f t="shared" si="9"/>
        <v>0</v>
      </c>
      <c r="M107" s="225">
        <f t="shared" si="10"/>
        <v>0</v>
      </c>
      <c r="N107" s="226" t="str">
        <f>IF(I107&lt;'TEST MARKS '!$D$172,"N","Y")</f>
        <v>N</v>
      </c>
      <c r="O107" s="226" t="str">
        <f>IF(J107&lt;'TEST MARKS '!$D$172,"N","Y")</f>
        <v>N</v>
      </c>
      <c r="P107" s="226" t="str">
        <f>IF(K107&lt;'TEST MARKS '!$D$172,"N","Y")</f>
        <v>N</v>
      </c>
      <c r="Q107" s="226" t="str">
        <f>IF(L107&lt;'TEST MARKS '!$D$172,"N","Y")</f>
        <v>N</v>
      </c>
      <c r="R107" s="226" t="str">
        <f>IF(M107&lt;'TEST MARKS '!$D$172,"N","Y")</f>
        <v>N</v>
      </c>
    </row>
    <row r="108" spans="1:18" s="217" customFormat="1">
      <c r="A108" s="178">
        <v>99</v>
      </c>
      <c r="B108" s="222" t="str">
        <f>'TEST MARKS '!B108</f>
        <v>PUNITH A N</v>
      </c>
      <c r="C108" s="220" t="str">
        <f>'TEST MARKS '!C108</f>
        <v>1SG16ME429</v>
      </c>
      <c r="D108" s="221">
        <f>'TEST MARKS '!D108</f>
        <v>19</v>
      </c>
      <c r="E108" s="221">
        <f>'TEST MARKS '!E108</f>
        <v>19</v>
      </c>
      <c r="F108" s="221">
        <f>'TEST MARKS '!F108</f>
        <v>19</v>
      </c>
      <c r="G108" s="221">
        <f>'TEST MARKS '!G108</f>
        <v>0</v>
      </c>
      <c r="H108" s="221">
        <f>'TEST MARKS '!H108</f>
        <v>0</v>
      </c>
      <c r="I108" s="224">
        <f t="shared" si="6"/>
        <v>95</v>
      </c>
      <c r="J108" s="225">
        <f t="shared" si="7"/>
        <v>95</v>
      </c>
      <c r="K108" s="225">
        <f t="shared" si="8"/>
        <v>95</v>
      </c>
      <c r="L108" s="225">
        <f t="shared" si="9"/>
        <v>0</v>
      </c>
      <c r="M108" s="225">
        <f t="shared" si="10"/>
        <v>0</v>
      </c>
      <c r="N108" s="226" t="str">
        <f>IF(I108&lt;'TEST MARKS '!$D$172,"N","Y")</f>
        <v>Y</v>
      </c>
      <c r="O108" s="226" t="str">
        <f>IF(J108&lt;'TEST MARKS '!$D$172,"N","Y")</f>
        <v>Y</v>
      </c>
      <c r="P108" s="226" t="str">
        <f>IF(K108&lt;'TEST MARKS '!$D$172,"N","Y")</f>
        <v>Y</v>
      </c>
      <c r="Q108" s="226" t="str">
        <f>IF(L108&lt;'TEST MARKS '!$D$172,"N","Y")</f>
        <v>N</v>
      </c>
      <c r="R108" s="226" t="str">
        <f>IF(M108&lt;'TEST MARKS '!$D$172,"N","Y")</f>
        <v>N</v>
      </c>
    </row>
    <row r="109" spans="1:18" s="217" customFormat="1">
      <c r="A109" s="178">
        <v>100</v>
      </c>
      <c r="B109" s="222" t="str">
        <f>'TEST MARKS '!B109</f>
        <v>SANDEEP R P</v>
      </c>
      <c r="C109" s="220" t="str">
        <f>'TEST MARKS '!C109</f>
        <v>1SG16ME430</v>
      </c>
      <c r="D109" s="221">
        <f>'TEST MARKS '!D109</f>
        <v>15</v>
      </c>
      <c r="E109" s="221">
        <f>'TEST MARKS '!E109</f>
        <v>15</v>
      </c>
      <c r="F109" s="221">
        <f>'TEST MARKS '!F109</f>
        <v>15</v>
      </c>
      <c r="G109" s="221">
        <f>'TEST MARKS '!G109</f>
        <v>0</v>
      </c>
      <c r="H109" s="221">
        <f>'TEST MARKS '!H109</f>
        <v>0</v>
      </c>
      <c r="I109" s="224">
        <f t="shared" si="6"/>
        <v>75</v>
      </c>
      <c r="J109" s="225">
        <f t="shared" si="7"/>
        <v>75</v>
      </c>
      <c r="K109" s="225">
        <f t="shared" si="8"/>
        <v>75</v>
      </c>
      <c r="L109" s="225">
        <f t="shared" si="9"/>
        <v>0</v>
      </c>
      <c r="M109" s="225">
        <f t="shared" si="10"/>
        <v>0</v>
      </c>
      <c r="N109" s="226" t="str">
        <f>IF(I109&lt;'TEST MARKS '!$D$172,"N","Y")</f>
        <v>Y</v>
      </c>
      <c r="O109" s="226" t="str">
        <f>IF(J109&lt;'TEST MARKS '!$D$172,"N","Y")</f>
        <v>Y</v>
      </c>
      <c r="P109" s="226" t="str">
        <f>IF(K109&lt;'TEST MARKS '!$D$172,"N","Y")</f>
        <v>Y</v>
      </c>
      <c r="Q109" s="226" t="str">
        <f>IF(L109&lt;'TEST MARKS '!$D$172,"N","Y")</f>
        <v>N</v>
      </c>
      <c r="R109" s="226" t="str">
        <f>IF(M109&lt;'TEST MARKS '!$D$172,"N","Y")</f>
        <v>N</v>
      </c>
    </row>
    <row r="110" spans="1:18" s="217" customFormat="1">
      <c r="A110" s="178">
        <v>101</v>
      </c>
      <c r="B110" s="222" t="str">
        <f>'TEST MARKS '!B110</f>
        <v>RAJESHA K H</v>
      </c>
      <c r="C110" s="220" t="str">
        <f>'TEST MARKS '!C110</f>
        <v>1SG16ME431</v>
      </c>
      <c r="D110" s="221">
        <f>'TEST MARKS '!D110</f>
        <v>20</v>
      </c>
      <c r="E110" s="221">
        <f>'TEST MARKS '!E110</f>
        <v>20</v>
      </c>
      <c r="F110" s="221">
        <f>'TEST MARKS '!F110</f>
        <v>20</v>
      </c>
      <c r="G110" s="221">
        <f>'TEST MARKS '!G110</f>
        <v>0</v>
      </c>
      <c r="H110" s="221">
        <f>'TEST MARKS '!H110</f>
        <v>0</v>
      </c>
      <c r="I110" s="224">
        <f t="shared" si="6"/>
        <v>100</v>
      </c>
      <c r="J110" s="225">
        <f t="shared" si="7"/>
        <v>100</v>
      </c>
      <c r="K110" s="225">
        <f t="shared" si="8"/>
        <v>100</v>
      </c>
      <c r="L110" s="225">
        <f t="shared" si="9"/>
        <v>0</v>
      </c>
      <c r="M110" s="225">
        <f t="shared" si="10"/>
        <v>0</v>
      </c>
      <c r="N110" s="226" t="str">
        <f>IF(I110&lt;'TEST MARKS '!$D$172,"N","Y")</f>
        <v>Y</v>
      </c>
      <c r="O110" s="226" t="str">
        <f>IF(J110&lt;'TEST MARKS '!$D$172,"N","Y")</f>
        <v>Y</v>
      </c>
      <c r="P110" s="226" t="str">
        <f>IF(K110&lt;'TEST MARKS '!$D$172,"N","Y")</f>
        <v>Y</v>
      </c>
      <c r="Q110" s="226" t="str">
        <f>IF(L110&lt;'TEST MARKS '!$D$172,"N","Y")</f>
        <v>N</v>
      </c>
      <c r="R110" s="226" t="str">
        <f>IF(M110&lt;'TEST MARKS '!$D$172,"N","Y")</f>
        <v>N</v>
      </c>
    </row>
    <row r="111" spans="1:18" s="217" customFormat="1">
      <c r="A111" s="178">
        <v>102</v>
      </c>
      <c r="B111" s="222" t="str">
        <f>'TEST MARKS '!B111</f>
        <v>RAKESH KUMAR</v>
      </c>
      <c r="C111" s="220" t="str">
        <f>'TEST MARKS '!C111</f>
        <v>1SG16ME432</v>
      </c>
      <c r="D111" s="221">
        <f>'TEST MARKS '!D111</f>
        <v>14</v>
      </c>
      <c r="E111" s="221">
        <f>'TEST MARKS '!E111</f>
        <v>14</v>
      </c>
      <c r="F111" s="221">
        <f>'TEST MARKS '!F111</f>
        <v>14</v>
      </c>
      <c r="G111" s="221">
        <f>'TEST MARKS '!G111</f>
        <v>0</v>
      </c>
      <c r="H111" s="221">
        <f>'TEST MARKS '!H111</f>
        <v>0</v>
      </c>
      <c r="I111" s="224">
        <f t="shared" si="6"/>
        <v>70</v>
      </c>
      <c r="J111" s="225">
        <f t="shared" si="7"/>
        <v>70</v>
      </c>
      <c r="K111" s="225">
        <f t="shared" si="8"/>
        <v>70</v>
      </c>
      <c r="L111" s="225">
        <f t="shared" si="9"/>
        <v>0</v>
      </c>
      <c r="M111" s="225">
        <f t="shared" si="10"/>
        <v>0</v>
      </c>
      <c r="N111" s="226" t="str">
        <f>IF(I111&lt;'TEST MARKS '!$D$172,"N","Y")</f>
        <v>Y</v>
      </c>
      <c r="O111" s="226" t="str">
        <f>IF(J111&lt;'TEST MARKS '!$D$172,"N","Y")</f>
        <v>Y</v>
      </c>
      <c r="P111" s="226" t="str">
        <f>IF(K111&lt;'TEST MARKS '!$D$172,"N","Y")</f>
        <v>Y</v>
      </c>
      <c r="Q111" s="226" t="str">
        <f>IF(L111&lt;'TEST MARKS '!$D$172,"N","Y")</f>
        <v>N</v>
      </c>
      <c r="R111" s="226" t="str">
        <f>IF(M111&lt;'TEST MARKS '!$D$172,"N","Y")</f>
        <v>N</v>
      </c>
    </row>
    <row r="112" spans="1:18" s="217" customFormat="1">
      <c r="A112" s="178">
        <v>103</v>
      </c>
      <c r="B112" s="222" t="str">
        <f>'TEST MARKS '!B112</f>
        <v>RAKSHITH K L</v>
      </c>
      <c r="C112" s="220" t="str">
        <f>'TEST MARKS '!C112</f>
        <v>1SG16ME433</v>
      </c>
      <c r="D112" s="221">
        <f>'TEST MARKS '!D112</f>
        <v>14</v>
      </c>
      <c r="E112" s="221">
        <f>'TEST MARKS '!E112</f>
        <v>14</v>
      </c>
      <c r="F112" s="221">
        <f>'TEST MARKS '!F112</f>
        <v>14</v>
      </c>
      <c r="G112" s="221">
        <f>'TEST MARKS '!G112</f>
        <v>0</v>
      </c>
      <c r="H112" s="221">
        <f>'TEST MARKS '!H112</f>
        <v>0</v>
      </c>
      <c r="I112" s="224">
        <f t="shared" si="6"/>
        <v>70</v>
      </c>
      <c r="J112" s="225">
        <f t="shared" si="7"/>
        <v>70</v>
      </c>
      <c r="K112" s="225">
        <f t="shared" si="8"/>
        <v>70</v>
      </c>
      <c r="L112" s="225">
        <f t="shared" si="9"/>
        <v>0</v>
      </c>
      <c r="M112" s="225">
        <f t="shared" si="10"/>
        <v>0</v>
      </c>
      <c r="N112" s="226" t="str">
        <f>IF(I112&lt;'TEST MARKS '!$D$172,"N","Y")</f>
        <v>Y</v>
      </c>
      <c r="O112" s="226" t="str">
        <f>IF(J112&lt;'TEST MARKS '!$D$172,"N","Y")</f>
        <v>Y</v>
      </c>
      <c r="P112" s="226" t="str">
        <f>IF(K112&lt;'TEST MARKS '!$D$172,"N","Y")</f>
        <v>Y</v>
      </c>
      <c r="Q112" s="226" t="str">
        <f>IF(L112&lt;'TEST MARKS '!$D$172,"N","Y")</f>
        <v>N</v>
      </c>
      <c r="R112" s="226" t="str">
        <f>IF(M112&lt;'TEST MARKS '!$D$172,"N","Y")</f>
        <v>N</v>
      </c>
    </row>
    <row r="113" spans="1:18" s="217" customFormat="1">
      <c r="A113" s="178">
        <v>104</v>
      </c>
      <c r="B113" s="222" t="str">
        <f>'TEST MARKS '!B113</f>
        <v>ROHITH J</v>
      </c>
      <c r="C113" s="220" t="str">
        <f>'TEST MARKS '!C113</f>
        <v>1SG16ME434</v>
      </c>
      <c r="D113" s="221">
        <f>'TEST MARKS '!D113</f>
        <v>16</v>
      </c>
      <c r="E113" s="221">
        <f>'TEST MARKS '!E113</f>
        <v>16</v>
      </c>
      <c r="F113" s="221">
        <f>'TEST MARKS '!F113</f>
        <v>16</v>
      </c>
      <c r="G113" s="221">
        <f>'TEST MARKS '!G113</f>
        <v>0</v>
      </c>
      <c r="H113" s="221">
        <f>'TEST MARKS '!H113</f>
        <v>0</v>
      </c>
      <c r="I113" s="224">
        <f t="shared" si="6"/>
        <v>80</v>
      </c>
      <c r="J113" s="225">
        <f t="shared" si="7"/>
        <v>80</v>
      </c>
      <c r="K113" s="225">
        <f t="shared" si="8"/>
        <v>80</v>
      </c>
      <c r="L113" s="225">
        <f t="shared" si="9"/>
        <v>0</v>
      </c>
      <c r="M113" s="225">
        <f t="shared" si="10"/>
        <v>0</v>
      </c>
      <c r="N113" s="226" t="str">
        <f>IF(I113&lt;'TEST MARKS '!$D$172,"N","Y")</f>
        <v>Y</v>
      </c>
      <c r="O113" s="226" t="str">
        <f>IF(J113&lt;'TEST MARKS '!$D$172,"N","Y")</f>
        <v>Y</v>
      </c>
      <c r="P113" s="226" t="str">
        <f>IF(K113&lt;'TEST MARKS '!$D$172,"N","Y")</f>
        <v>Y</v>
      </c>
      <c r="Q113" s="226" t="str">
        <f>IF(L113&lt;'TEST MARKS '!$D$172,"N","Y")</f>
        <v>N</v>
      </c>
      <c r="R113" s="226" t="str">
        <f>IF(M113&lt;'TEST MARKS '!$D$172,"N","Y")</f>
        <v>N</v>
      </c>
    </row>
    <row r="114" spans="1:18" s="217" customFormat="1">
      <c r="A114" s="178">
        <v>105</v>
      </c>
      <c r="B114" s="222" t="str">
        <f>'TEST MARKS '!B114</f>
        <v>SANATH K S</v>
      </c>
      <c r="C114" s="220" t="str">
        <f>'TEST MARKS '!C114</f>
        <v>1SG16ME436</v>
      </c>
      <c r="D114" s="221">
        <f>'TEST MARKS '!D114</f>
        <v>18</v>
      </c>
      <c r="E114" s="221">
        <f>'TEST MARKS '!E114</f>
        <v>18</v>
      </c>
      <c r="F114" s="221">
        <f>'TEST MARKS '!F114</f>
        <v>18</v>
      </c>
      <c r="G114" s="221">
        <f>'TEST MARKS '!G114</f>
        <v>0</v>
      </c>
      <c r="H114" s="221">
        <f>'TEST MARKS '!H114</f>
        <v>0</v>
      </c>
      <c r="I114" s="224">
        <f t="shared" si="6"/>
        <v>90</v>
      </c>
      <c r="J114" s="225">
        <f t="shared" si="7"/>
        <v>90</v>
      </c>
      <c r="K114" s="225">
        <f t="shared" si="8"/>
        <v>90</v>
      </c>
      <c r="L114" s="225">
        <f t="shared" si="9"/>
        <v>0</v>
      </c>
      <c r="M114" s="225">
        <f t="shared" si="10"/>
        <v>0</v>
      </c>
      <c r="N114" s="226" t="str">
        <f>IF(I114&lt;'TEST MARKS '!$D$172,"N","Y")</f>
        <v>Y</v>
      </c>
      <c r="O114" s="226" t="str">
        <f>IF(J114&lt;'TEST MARKS '!$D$172,"N","Y")</f>
        <v>Y</v>
      </c>
      <c r="P114" s="226" t="str">
        <f>IF(K114&lt;'TEST MARKS '!$D$172,"N","Y")</f>
        <v>Y</v>
      </c>
      <c r="Q114" s="226" t="str">
        <f>IF(L114&lt;'TEST MARKS '!$D$172,"N","Y")</f>
        <v>N</v>
      </c>
      <c r="R114" s="226" t="str">
        <f>IF(M114&lt;'TEST MARKS '!$D$172,"N","Y")</f>
        <v>N</v>
      </c>
    </row>
    <row r="115" spans="1:18" s="217" customFormat="1">
      <c r="A115" s="178">
        <v>106</v>
      </c>
      <c r="B115" s="222" t="str">
        <f>'TEST MARKS '!B115</f>
        <v>SHARATH C G</v>
      </c>
      <c r="C115" s="220" t="str">
        <f>'TEST MARKS '!C115</f>
        <v>1SG16ME437</v>
      </c>
      <c r="D115" s="221">
        <f>'TEST MARKS '!D115</f>
        <v>13</v>
      </c>
      <c r="E115" s="221">
        <f>'TEST MARKS '!E115</f>
        <v>13</v>
      </c>
      <c r="F115" s="221">
        <f>'TEST MARKS '!F115</f>
        <v>13</v>
      </c>
      <c r="G115" s="221">
        <f>'TEST MARKS '!G115</f>
        <v>0</v>
      </c>
      <c r="H115" s="221">
        <f>'TEST MARKS '!H115</f>
        <v>0</v>
      </c>
      <c r="I115" s="224">
        <f t="shared" si="6"/>
        <v>65</v>
      </c>
      <c r="J115" s="225">
        <f t="shared" si="7"/>
        <v>65</v>
      </c>
      <c r="K115" s="225">
        <f t="shared" si="8"/>
        <v>65</v>
      </c>
      <c r="L115" s="225">
        <f t="shared" si="9"/>
        <v>0</v>
      </c>
      <c r="M115" s="225">
        <f t="shared" si="10"/>
        <v>0</v>
      </c>
      <c r="N115" s="226" t="str">
        <f>IF(I115&lt;'TEST MARKS '!$D$172,"N","Y")</f>
        <v>N</v>
      </c>
      <c r="O115" s="226" t="str">
        <f>IF(J115&lt;'TEST MARKS '!$D$172,"N","Y")</f>
        <v>N</v>
      </c>
      <c r="P115" s="226" t="str">
        <f>IF(K115&lt;'TEST MARKS '!$D$172,"N","Y")</f>
        <v>N</v>
      </c>
      <c r="Q115" s="226" t="str">
        <f>IF(L115&lt;'TEST MARKS '!$D$172,"N","Y")</f>
        <v>N</v>
      </c>
      <c r="R115" s="226" t="str">
        <f>IF(M115&lt;'TEST MARKS '!$D$172,"N","Y")</f>
        <v>N</v>
      </c>
    </row>
    <row r="116" spans="1:18" s="217" customFormat="1">
      <c r="A116" s="178">
        <v>107</v>
      </c>
      <c r="B116" s="222" t="str">
        <f>'TEST MARKS '!B116</f>
        <v>SHRAVANI S</v>
      </c>
      <c r="C116" s="220" t="str">
        <f>'TEST MARKS '!C116</f>
        <v>1SG16ME438</v>
      </c>
      <c r="D116" s="221">
        <f>'TEST MARKS '!D116</f>
        <v>14</v>
      </c>
      <c r="E116" s="221">
        <f>'TEST MARKS '!E116</f>
        <v>14</v>
      </c>
      <c r="F116" s="221">
        <f>'TEST MARKS '!F116</f>
        <v>14</v>
      </c>
      <c r="G116" s="221">
        <f>'TEST MARKS '!G116</f>
        <v>0</v>
      </c>
      <c r="H116" s="221">
        <f>'TEST MARKS '!H116</f>
        <v>0</v>
      </c>
      <c r="I116" s="224">
        <f t="shared" si="6"/>
        <v>70</v>
      </c>
      <c r="J116" s="225">
        <f t="shared" si="7"/>
        <v>70</v>
      </c>
      <c r="K116" s="225">
        <f t="shared" si="8"/>
        <v>70</v>
      </c>
      <c r="L116" s="225">
        <f t="shared" si="9"/>
        <v>0</v>
      </c>
      <c r="M116" s="225">
        <f t="shared" si="10"/>
        <v>0</v>
      </c>
      <c r="N116" s="226" t="str">
        <f>IF(I116&lt;'TEST MARKS '!$D$172,"N","Y")</f>
        <v>Y</v>
      </c>
      <c r="O116" s="226" t="str">
        <f>IF(J116&lt;'TEST MARKS '!$D$172,"N","Y")</f>
        <v>Y</v>
      </c>
      <c r="P116" s="226" t="str">
        <f>IF(K116&lt;'TEST MARKS '!$D$172,"N","Y")</f>
        <v>Y</v>
      </c>
      <c r="Q116" s="226" t="str">
        <f>IF(L116&lt;'TEST MARKS '!$D$172,"N","Y")</f>
        <v>N</v>
      </c>
      <c r="R116" s="226" t="str">
        <f>IF(M116&lt;'TEST MARKS '!$D$172,"N","Y")</f>
        <v>N</v>
      </c>
    </row>
    <row r="117" spans="1:18" s="217" customFormat="1">
      <c r="A117" s="178">
        <v>108</v>
      </c>
      <c r="B117" s="222" t="str">
        <f>'TEST MARKS '!B117</f>
        <v>SHREERAM A</v>
      </c>
      <c r="C117" s="220" t="str">
        <f>'TEST MARKS '!C117</f>
        <v>1SG16ME439</v>
      </c>
      <c r="D117" s="221">
        <f>'TEST MARKS '!D117</f>
        <v>20</v>
      </c>
      <c r="E117" s="221">
        <f>'TEST MARKS '!E117</f>
        <v>20</v>
      </c>
      <c r="F117" s="221">
        <f>'TEST MARKS '!F117</f>
        <v>20</v>
      </c>
      <c r="G117" s="221">
        <f>'TEST MARKS '!G117</f>
        <v>0</v>
      </c>
      <c r="H117" s="221">
        <f>'TEST MARKS '!H117</f>
        <v>0</v>
      </c>
      <c r="I117" s="224">
        <f t="shared" si="6"/>
        <v>100</v>
      </c>
      <c r="J117" s="225">
        <f t="shared" si="7"/>
        <v>100</v>
      </c>
      <c r="K117" s="225">
        <f t="shared" si="8"/>
        <v>100</v>
      </c>
      <c r="L117" s="225">
        <f t="shared" si="9"/>
        <v>0</v>
      </c>
      <c r="M117" s="225">
        <f t="shared" si="10"/>
        <v>0</v>
      </c>
      <c r="N117" s="226" t="str">
        <f>IF(I117&lt;'TEST MARKS '!$D$172,"N","Y")</f>
        <v>Y</v>
      </c>
      <c r="O117" s="226" t="str">
        <f>IF(J117&lt;'TEST MARKS '!$D$172,"N","Y")</f>
        <v>Y</v>
      </c>
      <c r="P117" s="226" t="str">
        <f>IF(K117&lt;'TEST MARKS '!$D$172,"N","Y")</f>
        <v>Y</v>
      </c>
      <c r="Q117" s="226" t="str">
        <f>IF(L117&lt;'TEST MARKS '!$D$172,"N","Y")</f>
        <v>N</v>
      </c>
      <c r="R117" s="226" t="str">
        <f>IF(M117&lt;'TEST MARKS '!$D$172,"N","Y")</f>
        <v>N</v>
      </c>
    </row>
    <row r="118" spans="1:18" s="217" customFormat="1">
      <c r="A118" s="178">
        <v>109</v>
      </c>
      <c r="B118" s="222" t="str">
        <f>'TEST MARKS '!B118</f>
        <v>SHRIDHAR A S</v>
      </c>
      <c r="C118" s="220" t="str">
        <f>'TEST MARKS '!C118</f>
        <v>1SG16ME440</v>
      </c>
      <c r="D118" s="221">
        <f>'TEST MARKS '!D118</f>
        <v>13</v>
      </c>
      <c r="E118" s="221">
        <f>'TEST MARKS '!E118</f>
        <v>13</v>
      </c>
      <c r="F118" s="221">
        <f>'TEST MARKS '!F118</f>
        <v>13</v>
      </c>
      <c r="G118" s="221">
        <f>'TEST MARKS '!G118</f>
        <v>0</v>
      </c>
      <c r="H118" s="221">
        <f>'TEST MARKS '!H118</f>
        <v>0</v>
      </c>
      <c r="I118" s="224">
        <f t="shared" si="6"/>
        <v>65</v>
      </c>
      <c r="J118" s="225">
        <f t="shared" si="7"/>
        <v>65</v>
      </c>
      <c r="K118" s="225">
        <f t="shared" si="8"/>
        <v>65</v>
      </c>
      <c r="L118" s="225">
        <f t="shared" si="9"/>
        <v>0</v>
      </c>
      <c r="M118" s="225">
        <f t="shared" si="10"/>
        <v>0</v>
      </c>
      <c r="N118" s="226" t="str">
        <f>IF(I118&lt;'TEST MARKS '!$D$172,"N","Y")</f>
        <v>N</v>
      </c>
      <c r="O118" s="226" t="str">
        <f>IF(J118&lt;'TEST MARKS '!$D$172,"N","Y")</f>
        <v>N</v>
      </c>
      <c r="P118" s="226" t="str">
        <f>IF(K118&lt;'TEST MARKS '!$D$172,"N","Y")</f>
        <v>N</v>
      </c>
      <c r="Q118" s="226" t="str">
        <f>IF(L118&lt;'TEST MARKS '!$D$172,"N","Y")</f>
        <v>N</v>
      </c>
      <c r="R118" s="226" t="str">
        <f>IF(M118&lt;'TEST MARKS '!$D$172,"N","Y")</f>
        <v>N</v>
      </c>
    </row>
    <row r="119" spans="1:18" s="217" customFormat="1">
      <c r="A119" s="178">
        <v>110</v>
      </c>
      <c r="B119" s="222" t="str">
        <f>'TEST MARKS '!B119</f>
        <v>VIJAY M R</v>
      </c>
      <c r="C119" s="220" t="str">
        <f>'TEST MARKS '!C119</f>
        <v>1SG16ME442</v>
      </c>
      <c r="D119" s="221">
        <f>'TEST MARKS '!D119</f>
        <v>16</v>
      </c>
      <c r="E119" s="221">
        <f>'TEST MARKS '!E119</f>
        <v>16</v>
      </c>
      <c r="F119" s="221">
        <f>'TEST MARKS '!F119</f>
        <v>16</v>
      </c>
      <c r="G119" s="221">
        <f>'TEST MARKS '!G119</f>
        <v>0</v>
      </c>
      <c r="H119" s="221">
        <f>'TEST MARKS '!H119</f>
        <v>0</v>
      </c>
      <c r="I119" s="224">
        <f t="shared" si="6"/>
        <v>80</v>
      </c>
      <c r="J119" s="225">
        <f t="shared" si="7"/>
        <v>80</v>
      </c>
      <c r="K119" s="225">
        <f t="shared" si="8"/>
        <v>80</v>
      </c>
      <c r="L119" s="225">
        <f t="shared" si="9"/>
        <v>0</v>
      </c>
      <c r="M119" s="225">
        <f t="shared" si="10"/>
        <v>0</v>
      </c>
      <c r="N119" s="226" t="str">
        <f>IF(I119&lt;'TEST MARKS '!$D$172,"N","Y")</f>
        <v>Y</v>
      </c>
      <c r="O119" s="226" t="str">
        <f>IF(J119&lt;'TEST MARKS '!$D$172,"N","Y")</f>
        <v>Y</v>
      </c>
      <c r="P119" s="226" t="str">
        <f>IF(K119&lt;'TEST MARKS '!$D$172,"N","Y")</f>
        <v>Y</v>
      </c>
      <c r="Q119" s="226" t="str">
        <f>IF(L119&lt;'TEST MARKS '!$D$172,"N","Y")</f>
        <v>N</v>
      </c>
      <c r="R119" s="226" t="str">
        <f>IF(M119&lt;'TEST MARKS '!$D$172,"N","Y")</f>
        <v>N</v>
      </c>
    </row>
    <row r="120" spans="1:18" s="217" customFormat="1">
      <c r="A120" s="178">
        <v>111</v>
      </c>
      <c r="B120" s="222" t="str">
        <f>'TEST MARKS '!B120</f>
        <v>VINAY M</v>
      </c>
      <c r="C120" s="220" t="str">
        <f>'TEST MARKS '!C120</f>
        <v>1SG16ME443</v>
      </c>
      <c r="D120" s="221">
        <f>'TEST MARKS '!D120</f>
        <v>19</v>
      </c>
      <c r="E120" s="221">
        <f>'TEST MARKS '!E120</f>
        <v>19</v>
      </c>
      <c r="F120" s="221">
        <f>'TEST MARKS '!F120</f>
        <v>19</v>
      </c>
      <c r="G120" s="221">
        <f>'TEST MARKS '!G120</f>
        <v>0</v>
      </c>
      <c r="H120" s="221">
        <f>'TEST MARKS '!H120</f>
        <v>0</v>
      </c>
      <c r="I120" s="224">
        <f t="shared" si="6"/>
        <v>95</v>
      </c>
      <c r="J120" s="225">
        <f t="shared" si="7"/>
        <v>95</v>
      </c>
      <c r="K120" s="225">
        <f t="shared" si="8"/>
        <v>95</v>
      </c>
      <c r="L120" s="225">
        <f t="shared" si="9"/>
        <v>0</v>
      </c>
      <c r="M120" s="225">
        <f t="shared" si="10"/>
        <v>0</v>
      </c>
      <c r="N120" s="226" t="str">
        <f>IF(I120&lt;'TEST MARKS '!$D$172,"N","Y")</f>
        <v>Y</v>
      </c>
      <c r="O120" s="226" t="str">
        <f>IF(J120&lt;'TEST MARKS '!$D$172,"N","Y")</f>
        <v>Y</v>
      </c>
      <c r="P120" s="226" t="str">
        <f>IF(K120&lt;'TEST MARKS '!$D$172,"N","Y")</f>
        <v>Y</v>
      </c>
      <c r="Q120" s="226" t="str">
        <f>IF(L120&lt;'TEST MARKS '!$D$172,"N","Y")</f>
        <v>N</v>
      </c>
      <c r="R120" s="226" t="str">
        <f>IF(M120&lt;'TEST MARKS '!$D$172,"N","Y")</f>
        <v>N</v>
      </c>
    </row>
    <row r="121" spans="1:18" s="217" customFormat="1">
      <c r="A121" s="178">
        <v>112</v>
      </c>
      <c r="B121" s="222" t="str">
        <f>'TEST MARKS '!B121</f>
        <v>YASHAVANTH A S</v>
      </c>
      <c r="C121" s="220" t="str">
        <f>'TEST MARKS '!C121</f>
        <v>1SG16ME444</v>
      </c>
      <c r="D121" s="221">
        <f>'TEST MARKS '!D121</f>
        <v>18</v>
      </c>
      <c r="E121" s="221">
        <f>'TEST MARKS '!E121</f>
        <v>18</v>
      </c>
      <c r="F121" s="221">
        <f>'TEST MARKS '!F121</f>
        <v>18</v>
      </c>
      <c r="G121" s="221">
        <f>'TEST MARKS '!G121</f>
        <v>0</v>
      </c>
      <c r="H121" s="221">
        <f>'TEST MARKS '!H121</f>
        <v>0</v>
      </c>
      <c r="I121" s="224">
        <f t="shared" si="6"/>
        <v>90</v>
      </c>
      <c r="J121" s="225">
        <f t="shared" si="7"/>
        <v>90</v>
      </c>
      <c r="K121" s="225">
        <f t="shared" si="8"/>
        <v>90</v>
      </c>
      <c r="L121" s="225">
        <f t="shared" si="9"/>
        <v>0</v>
      </c>
      <c r="M121" s="225">
        <f t="shared" si="10"/>
        <v>0</v>
      </c>
      <c r="N121" s="226" t="str">
        <f>IF(I121&lt;'TEST MARKS '!$D$172,"N","Y")</f>
        <v>Y</v>
      </c>
      <c r="O121" s="226" t="str">
        <f>IF(J121&lt;'TEST MARKS '!$D$172,"N","Y")</f>
        <v>Y</v>
      </c>
      <c r="P121" s="226" t="str">
        <f>IF(K121&lt;'TEST MARKS '!$D$172,"N","Y")</f>
        <v>Y</v>
      </c>
      <c r="Q121" s="226" t="str">
        <f>IF(L121&lt;'TEST MARKS '!$D$172,"N","Y")</f>
        <v>N</v>
      </c>
      <c r="R121" s="226" t="str">
        <f>IF(M121&lt;'TEST MARKS '!$D$172,"N","Y")</f>
        <v>N</v>
      </c>
    </row>
    <row r="122" spans="1:18" s="217" customFormat="1">
      <c r="A122" s="178">
        <v>113</v>
      </c>
      <c r="B122" s="222">
        <f>'TEST MARKS '!B122</f>
        <v>0</v>
      </c>
      <c r="C122" s="220"/>
      <c r="D122" s="221"/>
      <c r="E122" s="221"/>
      <c r="F122" s="221"/>
      <c r="G122" s="221"/>
      <c r="H122" s="221"/>
      <c r="I122" s="224"/>
      <c r="J122" s="225"/>
      <c r="K122" s="225"/>
      <c r="L122" s="225"/>
      <c r="M122" s="225"/>
      <c r="N122" s="226"/>
      <c r="O122" s="226"/>
      <c r="P122" s="226"/>
      <c r="Q122" s="226" t="str">
        <f>IF(L122&lt;'TEST MARKS '!$D$172,"N","Y")</f>
        <v>N</v>
      </c>
      <c r="R122" s="226" t="str">
        <f>IF(M122&lt;'TEST MARKS '!$D$172,"N","Y")</f>
        <v>N</v>
      </c>
    </row>
    <row r="123" spans="1:18" s="217" customFormat="1">
      <c r="A123" s="178">
        <v>114</v>
      </c>
      <c r="B123" s="222">
        <f>'TEST MARKS '!B123</f>
        <v>0</v>
      </c>
      <c r="C123" s="220"/>
      <c r="D123" s="221"/>
      <c r="E123" s="221"/>
      <c r="F123" s="221"/>
      <c r="G123" s="221"/>
      <c r="H123" s="221"/>
      <c r="I123" s="224"/>
      <c r="J123" s="225"/>
      <c r="K123" s="225"/>
      <c r="L123" s="225"/>
      <c r="M123" s="225"/>
      <c r="N123" s="226"/>
      <c r="O123" s="226"/>
      <c r="P123" s="226"/>
      <c r="Q123" s="226" t="str">
        <f>IF(L123&lt;'TEST MARKS '!$D$172,"N","Y")</f>
        <v>N</v>
      </c>
      <c r="R123" s="226" t="str">
        <f>IF(M123&lt;'TEST MARKS '!$D$172,"N","Y")</f>
        <v>N</v>
      </c>
    </row>
    <row r="124" spans="1:18" s="217" customFormat="1">
      <c r="A124" s="178">
        <v>115</v>
      </c>
      <c r="B124" s="222">
        <f>'TEST MARKS '!B124</f>
        <v>0</v>
      </c>
      <c r="C124" s="220"/>
      <c r="D124" s="221"/>
      <c r="E124" s="221"/>
      <c r="F124" s="221"/>
      <c r="G124" s="221"/>
      <c r="H124" s="221"/>
      <c r="I124" s="224"/>
      <c r="J124" s="225"/>
      <c r="K124" s="225"/>
      <c r="L124" s="225"/>
      <c r="M124" s="225"/>
      <c r="N124" s="226"/>
      <c r="O124" s="226"/>
      <c r="P124" s="226"/>
      <c r="Q124" s="226" t="str">
        <f>IF(L124&lt;'TEST MARKS '!$D$172,"N","Y")</f>
        <v>N</v>
      </c>
      <c r="R124" s="226" t="str">
        <f>IF(M124&lt;'TEST MARKS '!$D$172,"N","Y")</f>
        <v>N</v>
      </c>
    </row>
    <row r="125" spans="1:18" s="217" customFormat="1">
      <c r="A125" s="178">
        <v>116</v>
      </c>
      <c r="B125" s="222">
        <f>'TEST MARKS '!B125</f>
        <v>0</v>
      </c>
      <c r="C125" s="220"/>
      <c r="D125" s="221"/>
      <c r="E125" s="221"/>
      <c r="F125" s="221"/>
      <c r="G125" s="221"/>
      <c r="H125" s="221"/>
      <c r="I125" s="224"/>
      <c r="J125" s="225"/>
      <c r="K125" s="225"/>
      <c r="L125" s="225"/>
      <c r="M125" s="225"/>
      <c r="N125" s="226"/>
      <c r="O125" s="226"/>
      <c r="P125" s="226"/>
      <c r="Q125" s="226" t="str">
        <f>IF(L125&lt;'TEST MARKS '!$D$172,"N","Y")</f>
        <v>N</v>
      </c>
      <c r="R125" s="226" t="str">
        <f>IF(M125&lt;'TEST MARKS '!$D$172,"N","Y")</f>
        <v>N</v>
      </c>
    </row>
    <row r="126" spans="1:18" s="217" customFormat="1">
      <c r="A126" s="178">
        <v>117</v>
      </c>
      <c r="B126" s="222">
        <f>'TEST MARKS '!B126</f>
        <v>0</v>
      </c>
      <c r="C126" s="220"/>
      <c r="D126" s="221"/>
      <c r="E126" s="221"/>
      <c r="F126" s="221"/>
      <c r="G126" s="221"/>
      <c r="H126" s="221"/>
      <c r="I126" s="224"/>
      <c r="J126" s="225"/>
      <c r="K126" s="225"/>
      <c r="L126" s="225"/>
      <c r="M126" s="225"/>
      <c r="N126" s="226"/>
      <c r="O126" s="226"/>
      <c r="P126" s="226"/>
      <c r="Q126" s="226" t="str">
        <f>IF(L126&lt;'TEST MARKS '!$D$172,"N","Y")</f>
        <v>N</v>
      </c>
      <c r="R126" s="226" t="str">
        <f>IF(M126&lt;'TEST MARKS '!$D$172,"N","Y")</f>
        <v>N</v>
      </c>
    </row>
    <row r="127" spans="1:18" s="217" customFormat="1">
      <c r="A127" s="178">
        <v>118</v>
      </c>
      <c r="B127" s="222">
        <f>'TEST MARKS '!B127</f>
        <v>0</v>
      </c>
      <c r="C127" s="220"/>
      <c r="D127" s="221"/>
      <c r="E127" s="221"/>
      <c r="F127" s="221"/>
      <c r="G127" s="221"/>
      <c r="H127" s="221"/>
      <c r="I127" s="224"/>
      <c r="J127" s="225"/>
      <c r="K127" s="225"/>
      <c r="L127" s="225"/>
      <c r="M127" s="225"/>
      <c r="N127" s="226"/>
      <c r="O127" s="226"/>
      <c r="P127" s="226"/>
      <c r="Q127" s="226" t="str">
        <f>IF(L127&lt;'TEST MARKS '!$D$172,"N","Y")</f>
        <v>N</v>
      </c>
      <c r="R127" s="226" t="str">
        <f>IF(M127&lt;'TEST MARKS '!$D$172,"N","Y")</f>
        <v>N</v>
      </c>
    </row>
    <row r="128" spans="1:18" s="217" customFormat="1">
      <c r="A128" s="178">
        <v>119</v>
      </c>
      <c r="B128" s="222">
        <f>'TEST MARKS '!B128</f>
        <v>0</v>
      </c>
      <c r="C128" s="220"/>
      <c r="D128" s="221"/>
      <c r="E128" s="221"/>
      <c r="F128" s="221"/>
      <c r="G128" s="221"/>
      <c r="H128" s="221"/>
      <c r="I128" s="224"/>
      <c r="J128" s="225"/>
      <c r="K128" s="225"/>
      <c r="L128" s="225"/>
      <c r="M128" s="225"/>
      <c r="N128" s="226"/>
      <c r="O128" s="226"/>
      <c r="P128" s="226"/>
      <c r="Q128" s="226" t="str">
        <f>IF(L128&lt;'TEST MARKS '!$D$172,"N","Y")</f>
        <v>N</v>
      </c>
      <c r="R128" s="226" t="str">
        <f>IF(M128&lt;'TEST MARKS '!$D$172,"N","Y")</f>
        <v>N</v>
      </c>
    </row>
    <row r="129" spans="1:19" s="217" customFormat="1">
      <c r="A129" s="178">
        <v>120</v>
      </c>
      <c r="B129" s="222">
        <f>'TEST MARKS '!B129</f>
        <v>0</v>
      </c>
      <c r="C129" s="220"/>
      <c r="D129" s="221"/>
      <c r="E129" s="221"/>
      <c r="F129" s="221"/>
      <c r="G129" s="221"/>
      <c r="H129" s="221"/>
      <c r="I129" s="224"/>
      <c r="J129" s="225"/>
      <c r="K129" s="225"/>
      <c r="L129" s="225"/>
      <c r="M129" s="225"/>
      <c r="N129" s="226"/>
      <c r="O129" s="226"/>
      <c r="P129" s="226"/>
      <c r="Q129" s="226" t="str">
        <f>IF(L129&lt;'TEST MARKS '!$D$172,"N","Y")</f>
        <v>N</v>
      </c>
      <c r="R129" s="226" t="str">
        <f>IF(M129&lt;'TEST MARKS '!$D$172,"N","Y")</f>
        <v>N</v>
      </c>
    </row>
    <row r="130" spans="1:19" s="25" customFormat="1">
      <c r="A130" s="178">
        <v>121</v>
      </c>
      <c r="B130" s="222">
        <f>'TEST MARKS '!B130</f>
        <v>0</v>
      </c>
      <c r="C130" s="220"/>
      <c r="D130" s="221"/>
      <c r="E130" s="221"/>
      <c r="F130" s="221"/>
      <c r="G130" s="221"/>
      <c r="H130" s="221"/>
      <c r="I130" s="224"/>
      <c r="J130" s="225"/>
      <c r="K130" s="225"/>
      <c r="L130" s="225"/>
      <c r="M130" s="225"/>
      <c r="N130" s="226"/>
      <c r="O130" s="226"/>
      <c r="P130" s="226"/>
      <c r="Q130" s="226" t="str">
        <f>IF(L130&lt;'TEST MARKS '!$D$172,"N","Y")</f>
        <v>N</v>
      </c>
      <c r="R130" s="226" t="str">
        <f>IF(M130&lt;'TEST MARKS '!$D$172,"N","Y")</f>
        <v>N</v>
      </c>
    </row>
    <row r="131" spans="1:19" s="25" customFormat="1">
      <c r="A131" s="178">
        <v>122</v>
      </c>
      <c r="B131" s="222">
        <f>'TEST MARKS '!B131</f>
        <v>0</v>
      </c>
      <c r="C131" s="220"/>
      <c r="D131" s="221"/>
      <c r="E131" s="221"/>
      <c r="F131" s="221"/>
      <c r="G131" s="221"/>
      <c r="H131" s="221"/>
      <c r="I131" s="224"/>
      <c r="J131" s="225"/>
      <c r="K131" s="225"/>
      <c r="L131" s="225"/>
      <c r="M131" s="225"/>
      <c r="N131" s="226"/>
      <c r="O131" s="226"/>
      <c r="P131" s="226"/>
      <c r="Q131" s="226" t="str">
        <f>IF(L131&lt;'TEST MARKS '!$D$172,"N","Y")</f>
        <v>N</v>
      </c>
      <c r="R131" s="226" t="str">
        <f>IF(M131&lt;'TEST MARKS '!$D$172,"N","Y")</f>
        <v>N</v>
      </c>
      <c r="S131" s="25" t="s">
        <v>290</v>
      </c>
    </row>
    <row r="132" spans="1:19">
      <c r="A132" s="178">
        <v>123</v>
      </c>
      <c r="B132" s="222">
        <f>'TEST MARKS '!B132</f>
        <v>0</v>
      </c>
      <c r="C132" s="220"/>
      <c r="D132" s="221"/>
      <c r="E132" s="221"/>
      <c r="F132" s="221"/>
      <c r="G132" s="221"/>
      <c r="H132" s="221"/>
      <c r="I132" s="224"/>
      <c r="J132" s="225"/>
      <c r="K132" s="225"/>
      <c r="L132" s="225"/>
      <c r="M132" s="225"/>
      <c r="N132" s="226"/>
      <c r="O132" s="226"/>
      <c r="P132" s="226"/>
      <c r="Q132" s="226" t="str">
        <f>IF(L132&lt;'TEST MARKS '!$D$172,"N","Y")</f>
        <v>N</v>
      </c>
      <c r="R132" s="226" t="str">
        <f>IF(M132&lt;'TEST MARKS '!$D$172,"N","Y")</f>
        <v>N</v>
      </c>
    </row>
    <row r="133" spans="1:19">
      <c r="A133" s="178">
        <v>124</v>
      </c>
      <c r="B133" s="222">
        <f>'TEST MARKS '!B133</f>
        <v>0</v>
      </c>
      <c r="C133" s="220"/>
      <c r="D133" s="221"/>
      <c r="E133" s="221"/>
      <c r="F133" s="221"/>
      <c r="G133" s="221"/>
      <c r="H133" s="221"/>
      <c r="I133" s="224"/>
      <c r="J133" s="225"/>
      <c r="K133" s="225"/>
      <c r="L133" s="225"/>
      <c r="M133" s="225"/>
      <c r="N133" s="226"/>
      <c r="O133" s="226"/>
      <c r="P133" s="226"/>
      <c r="Q133" s="226" t="str">
        <f>IF(L133&lt;'TEST MARKS '!$D$172,"N","Y")</f>
        <v>N</v>
      </c>
      <c r="R133" s="226" t="str">
        <f>IF(M133&lt;'TEST MARKS '!$D$172,"N","Y")</f>
        <v>N</v>
      </c>
    </row>
    <row r="134" spans="1:19">
      <c r="A134" s="178">
        <v>125</v>
      </c>
      <c r="B134" s="222">
        <f>'TEST MARKS '!B134</f>
        <v>0</v>
      </c>
      <c r="C134" s="220"/>
      <c r="D134" s="221"/>
      <c r="E134" s="221"/>
      <c r="F134" s="221"/>
      <c r="G134" s="221"/>
      <c r="H134" s="221"/>
      <c r="I134" s="224"/>
      <c r="J134" s="225"/>
      <c r="K134" s="225"/>
      <c r="L134" s="225"/>
      <c r="M134" s="225"/>
      <c r="N134" s="226"/>
      <c r="O134" s="226"/>
      <c r="P134" s="226"/>
      <c r="Q134" s="226" t="str">
        <f>IF(L134&lt;'TEST MARKS '!$D$172,"N","Y")</f>
        <v>N</v>
      </c>
      <c r="R134" s="226" t="str">
        <f>IF(M134&lt;'TEST MARKS '!$D$172,"N","Y")</f>
        <v>N</v>
      </c>
    </row>
    <row r="135" spans="1:19">
      <c r="A135" s="178">
        <v>126</v>
      </c>
      <c r="B135" s="222">
        <f>'TEST MARKS '!B135</f>
        <v>0</v>
      </c>
      <c r="C135" s="220"/>
      <c r="D135" s="221"/>
      <c r="E135" s="221"/>
      <c r="F135" s="221"/>
      <c r="G135" s="221"/>
      <c r="H135" s="221"/>
      <c r="I135" s="224"/>
      <c r="J135" s="225"/>
      <c r="K135" s="225"/>
      <c r="L135" s="225"/>
      <c r="M135" s="225"/>
      <c r="N135" s="226"/>
      <c r="O135" s="226"/>
      <c r="P135" s="226"/>
      <c r="Q135" s="226" t="str">
        <f>IF(L135&lt;'TEST MARKS '!$D$172,"N","Y")</f>
        <v>N</v>
      </c>
      <c r="R135" s="226" t="str">
        <f>IF(M135&lt;'TEST MARKS '!$D$172,"N","Y")</f>
        <v>N</v>
      </c>
    </row>
    <row r="136" spans="1:19">
      <c r="A136" s="178">
        <v>127</v>
      </c>
      <c r="B136" s="222">
        <f>'TEST MARKS '!B136</f>
        <v>0</v>
      </c>
      <c r="C136" s="220"/>
      <c r="D136" s="221"/>
      <c r="E136" s="221"/>
      <c r="F136" s="221"/>
      <c r="G136" s="221"/>
      <c r="H136" s="221"/>
      <c r="I136" s="224"/>
      <c r="J136" s="225"/>
      <c r="K136" s="225"/>
      <c r="L136" s="225"/>
      <c r="M136" s="225"/>
      <c r="N136" s="226"/>
      <c r="O136" s="226"/>
      <c r="P136" s="226"/>
      <c r="Q136" s="226" t="str">
        <f>IF(L136&lt;'TEST MARKS '!$D$172,"N","Y")</f>
        <v>N</v>
      </c>
      <c r="R136" s="226" t="str">
        <f>IF(M136&lt;'TEST MARKS '!$D$172,"N","Y")</f>
        <v>N</v>
      </c>
    </row>
    <row r="137" spans="1:19">
      <c r="A137" s="178">
        <v>128</v>
      </c>
      <c r="B137" s="222">
        <f>'TEST MARKS '!B137</f>
        <v>0</v>
      </c>
      <c r="C137" s="220"/>
      <c r="D137" s="221"/>
      <c r="E137" s="221"/>
      <c r="F137" s="221"/>
      <c r="G137" s="221"/>
      <c r="H137" s="221"/>
      <c r="I137" s="224"/>
      <c r="J137" s="225"/>
      <c r="K137" s="225"/>
      <c r="L137" s="225"/>
      <c r="M137" s="225"/>
      <c r="N137" s="226"/>
      <c r="O137" s="226"/>
      <c r="P137" s="226"/>
      <c r="Q137" s="226" t="str">
        <f>IF(L137&lt;'TEST MARKS '!$D$172,"N","Y")</f>
        <v>N</v>
      </c>
      <c r="R137" s="226" t="str">
        <f>IF(M137&lt;'TEST MARKS '!$D$172,"N","Y")</f>
        <v>N</v>
      </c>
    </row>
    <row r="138" spans="1:19">
      <c r="A138" s="178">
        <v>129</v>
      </c>
      <c r="B138" s="222">
        <f>'TEST MARKS '!B138</f>
        <v>0</v>
      </c>
      <c r="C138" s="220"/>
      <c r="D138" s="221"/>
      <c r="E138" s="221"/>
      <c r="F138" s="221"/>
      <c r="G138" s="221"/>
      <c r="H138" s="221"/>
      <c r="I138" s="224"/>
      <c r="J138" s="225"/>
      <c r="K138" s="225"/>
      <c r="L138" s="225"/>
      <c r="M138" s="225"/>
      <c r="N138" s="226"/>
      <c r="O138" s="226"/>
      <c r="P138" s="226"/>
      <c r="Q138" s="226" t="str">
        <f>IF(L138&lt;'TEST MARKS '!$D$172,"N","Y")</f>
        <v>N</v>
      </c>
      <c r="R138" s="226" t="str">
        <f>IF(M138&lt;'TEST MARKS '!$D$172,"N","Y")</f>
        <v>N</v>
      </c>
    </row>
    <row r="139" spans="1:19">
      <c r="A139" s="178">
        <v>130</v>
      </c>
      <c r="B139" s="222">
        <f>'TEST MARKS '!B139</f>
        <v>0</v>
      </c>
      <c r="C139" s="220"/>
      <c r="D139" s="221"/>
      <c r="E139" s="221"/>
      <c r="F139" s="221"/>
      <c r="G139" s="221"/>
      <c r="H139" s="221"/>
      <c r="I139" s="224"/>
      <c r="J139" s="225"/>
      <c r="K139" s="225"/>
      <c r="L139" s="225"/>
      <c r="M139" s="225"/>
      <c r="N139" s="226"/>
      <c r="O139" s="226"/>
      <c r="P139" s="226"/>
      <c r="Q139" s="226" t="str">
        <f>IF(L139&lt;'TEST MARKS '!$D$172,"N","Y")</f>
        <v>N</v>
      </c>
      <c r="R139" s="226" t="str">
        <f>IF(M139&lt;'TEST MARKS '!$D$172,"N","Y")</f>
        <v>N</v>
      </c>
    </row>
    <row r="140" spans="1:19">
      <c r="A140" s="178">
        <v>131</v>
      </c>
      <c r="B140" s="222">
        <f>'TEST MARKS '!B140</f>
        <v>0</v>
      </c>
      <c r="C140" s="220"/>
      <c r="D140" s="221"/>
      <c r="E140" s="221"/>
      <c r="F140" s="221"/>
      <c r="G140" s="221"/>
      <c r="H140" s="221"/>
      <c r="I140" s="224"/>
      <c r="J140" s="225"/>
      <c r="K140" s="225"/>
      <c r="L140" s="225"/>
      <c r="M140" s="225"/>
      <c r="N140" s="226"/>
      <c r="O140" s="226"/>
      <c r="P140" s="226"/>
      <c r="Q140" s="226" t="str">
        <f>IF(L140&lt;'TEST MARKS '!$D$172,"N","Y")</f>
        <v>N</v>
      </c>
      <c r="R140" s="226" t="str">
        <f>IF(M140&lt;'TEST MARKS '!$D$172,"N","Y")</f>
        <v>N</v>
      </c>
    </row>
    <row r="141" spans="1:19">
      <c r="A141" s="178">
        <v>132</v>
      </c>
      <c r="B141" s="222">
        <f>'TEST MARKS '!B141</f>
        <v>0</v>
      </c>
      <c r="C141" s="220"/>
      <c r="D141" s="221"/>
      <c r="E141" s="221"/>
      <c r="F141" s="221"/>
      <c r="G141" s="221"/>
      <c r="H141" s="221"/>
      <c r="I141" s="224"/>
      <c r="J141" s="225"/>
      <c r="K141" s="225"/>
      <c r="L141" s="225"/>
      <c r="M141" s="225"/>
      <c r="N141" s="226"/>
      <c r="O141" s="226"/>
      <c r="P141" s="226"/>
      <c r="Q141" s="226" t="str">
        <f>IF(L141&lt;'TEST MARKS '!$D$172,"N","Y")</f>
        <v>N</v>
      </c>
      <c r="R141" s="226" t="str">
        <f>IF(M141&lt;'TEST MARKS '!$D$172,"N","Y")</f>
        <v>N</v>
      </c>
    </row>
    <row r="142" spans="1:19">
      <c r="A142" s="178">
        <v>133</v>
      </c>
      <c r="B142" s="222">
        <f>'TEST MARKS '!B142</f>
        <v>0</v>
      </c>
      <c r="C142" s="220"/>
      <c r="D142" s="221"/>
      <c r="E142" s="221"/>
      <c r="F142" s="221"/>
      <c r="G142" s="221"/>
      <c r="H142" s="221"/>
      <c r="I142" s="224"/>
      <c r="J142" s="225"/>
      <c r="K142" s="225"/>
      <c r="L142" s="225"/>
      <c r="M142" s="225"/>
      <c r="N142" s="226"/>
      <c r="O142" s="226"/>
      <c r="P142" s="226"/>
      <c r="Q142" s="226" t="str">
        <f>IF(L142&lt;'TEST MARKS '!$D$172,"N","Y")</f>
        <v>N</v>
      </c>
      <c r="R142" s="226" t="str">
        <f>IF(M142&lt;'TEST MARKS '!$D$172,"N","Y")</f>
        <v>N</v>
      </c>
    </row>
    <row r="143" spans="1:19">
      <c r="A143" s="178">
        <v>134</v>
      </c>
      <c r="B143" s="219">
        <f>'TEST MARKS '!B143</f>
        <v>0</v>
      </c>
      <c r="C143" s="220"/>
      <c r="D143" s="221"/>
      <c r="E143" s="221"/>
      <c r="F143" s="221"/>
      <c r="G143" s="221"/>
      <c r="H143" s="221"/>
      <c r="I143" s="224"/>
      <c r="J143" s="225"/>
      <c r="K143" s="225"/>
      <c r="L143" s="225"/>
      <c r="M143" s="225"/>
      <c r="N143" s="226"/>
      <c r="O143" s="226"/>
      <c r="P143" s="226"/>
      <c r="Q143" s="226" t="str">
        <f>IF(L143&lt;'TEST MARKS '!$D$172,"N","Y")</f>
        <v>N</v>
      </c>
      <c r="R143" s="226" t="str">
        <f>IF(M143&lt;'TEST MARKS '!$D$172,"N","Y")</f>
        <v>N</v>
      </c>
    </row>
    <row r="144" spans="1:19">
      <c r="A144" s="178">
        <v>135</v>
      </c>
      <c r="B144" s="219">
        <f>'TEST MARKS '!B144</f>
        <v>0</v>
      </c>
      <c r="C144" s="220"/>
      <c r="D144" s="221"/>
      <c r="E144" s="221"/>
      <c r="F144" s="221"/>
      <c r="G144" s="221"/>
      <c r="H144" s="221"/>
      <c r="I144" s="224"/>
      <c r="J144" s="225"/>
      <c r="K144" s="225"/>
      <c r="L144" s="225"/>
      <c r="M144" s="225"/>
      <c r="N144" s="226"/>
      <c r="O144" s="226"/>
      <c r="P144" s="226"/>
      <c r="Q144" s="226" t="str">
        <f>IF(L144&lt;'TEST MARKS '!$D$172,"N","Y")</f>
        <v>N</v>
      </c>
      <c r="R144" s="226" t="str">
        <f>IF(M144&lt;'TEST MARKS '!$D$172,"N","Y")</f>
        <v>N</v>
      </c>
    </row>
    <row r="145" spans="1:18">
      <c r="A145" s="178">
        <v>136</v>
      </c>
      <c r="B145" s="219">
        <f>'TEST MARKS '!B145</f>
        <v>0</v>
      </c>
      <c r="C145" s="220"/>
      <c r="D145" s="221"/>
      <c r="E145" s="221"/>
      <c r="F145" s="221"/>
      <c r="G145" s="221"/>
      <c r="H145" s="221"/>
      <c r="I145" s="224"/>
      <c r="J145" s="225"/>
      <c r="K145" s="225"/>
      <c r="L145" s="225"/>
      <c r="M145" s="225"/>
      <c r="N145" s="226"/>
      <c r="O145" s="226"/>
      <c r="P145" s="226"/>
      <c r="Q145" s="226" t="str">
        <f>IF(L145&lt;'TEST MARKS '!$D$172,"N","Y")</f>
        <v>N</v>
      </c>
      <c r="R145" s="226" t="str">
        <f>IF(M145&lt;'TEST MARKS '!$D$172,"N","Y")</f>
        <v>N</v>
      </c>
    </row>
    <row r="146" spans="1:18">
      <c r="A146" s="227">
        <v>137</v>
      </c>
      <c r="B146" s="219">
        <f>'TEST MARKS '!B146</f>
        <v>0</v>
      </c>
      <c r="C146" s="220"/>
      <c r="D146" s="221"/>
      <c r="E146" s="221"/>
      <c r="F146" s="221"/>
      <c r="G146" s="221"/>
      <c r="H146" s="221"/>
      <c r="I146" s="224"/>
      <c r="J146" s="225"/>
      <c r="K146" s="225"/>
      <c r="L146" s="225"/>
      <c r="M146" s="225"/>
      <c r="N146" s="226"/>
      <c r="O146" s="226"/>
      <c r="P146" s="226"/>
      <c r="Q146" s="226" t="str">
        <f>IF(L146&lt;'TEST MARKS '!$D$172,"N","Y")</f>
        <v>N</v>
      </c>
      <c r="R146" s="226" t="str">
        <f>IF(M146&lt;'TEST MARKS '!$D$172,"N","Y")</f>
        <v>N</v>
      </c>
    </row>
    <row r="147" spans="1:18">
      <c r="A147" s="178">
        <v>138</v>
      </c>
      <c r="B147" s="219">
        <f>'TEST MARKS '!B147</f>
        <v>0</v>
      </c>
      <c r="C147" s="220"/>
      <c r="D147" s="221"/>
      <c r="E147" s="221"/>
      <c r="F147" s="221"/>
      <c r="G147" s="221"/>
      <c r="H147" s="221"/>
      <c r="I147" s="224"/>
      <c r="J147" s="225"/>
      <c r="K147" s="225"/>
      <c r="L147" s="225"/>
      <c r="M147" s="225"/>
      <c r="N147" s="226"/>
      <c r="O147" s="226"/>
      <c r="P147" s="226"/>
      <c r="Q147" s="226" t="str">
        <f>IF(L147&lt;'TEST MARKS '!$D$172,"N","Y")</f>
        <v>N</v>
      </c>
      <c r="R147" s="226" t="str">
        <f>IF(M147&lt;'TEST MARKS '!$D$172,"N","Y")</f>
        <v>N</v>
      </c>
    </row>
    <row r="148" spans="1:18">
      <c r="A148" s="227">
        <v>139</v>
      </c>
      <c r="B148" s="219">
        <f>'TEST MARKS '!B148</f>
        <v>0</v>
      </c>
      <c r="C148" s="220"/>
      <c r="D148" s="221"/>
      <c r="E148" s="221"/>
      <c r="F148" s="221"/>
      <c r="G148" s="221"/>
      <c r="H148" s="221"/>
      <c r="I148" s="224"/>
      <c r="J148" s="225"/>
      <c r="K148" s="225"/>
      <c r="L148" s="225"/>
      <c r="M148" s="225"/>
      <c r="N148" s="226"/>
      <c r="O148" s="226"/>
      <c r="P148" s="226"/>
      <c r="Q148" s="226" t="str">
        <f>IF(L148&lt;'TEST MARKS '!$D$172,"N","Y")</f>
        <v>N</v>
      </c>
      <c r="R148" s="226" t="str">
        <f>IF(M148&lt;'TEST MARKS '!$D$172,"N","Y")</f>
        <v>N</v>
      </c>
    </row>
    <row r="149" spans="1:18">
      <c r="A149" s="178">
        <v>140</v>
      </c>
      <c r="B149" s="219">
        <f>'TEST MARKS '!B149</f>
        <v>0</v>
      </c>
      <c r="C149" s="220"/>
      <c r="D149" s="221"/>
      <c r="E149" s="221"/>
      <c r="F149" s="221"/>
      <c r="G149" s="221"/>
      <c r="H149" s="221"/>
      <c r="I149" s="224"/>
      <c r="J149" s="225"/>
      <c r="K149" s="225"/>
      <c r="L149" s="225"/>
      <c r="M149" s="225"/>
      <c r="N149" s="226"/>
      <c r="O149" s="226"/>
      <c r="P149" s="226"/>
      <c r="Q149" s="226" t="str">
        <f>IF(L149&lt;'TEST MARKS '!$D$172,"N","Y")</f>
        <v>N</v>
      </c>
      <c r="R149" s="226" t="str">
        <f>IF(M149&lt;'TEST MARKS '!$D$172,"N","Y")</f>
        <v>N</v>
      </c>
    </row>
    <row r="150" spans="1:18">
      <c r="A150" s="227">
        <v>141</v>
      </c>
      <c r="B150" s="219">
        <f>'TEST MARKS '!B150</f>
        <v>0</v>
      </c>
      <c r="C150" s="220"/>
      <c r="D150" s="221"/>
      <c r="E150" s="221"/>
      <c r="F150" s="221"/>
      <c r="G150" s="221"/>
      <c r="H150" s="221"/>
      <c r="I150" s="224"/>
      <c r="J150" s="225"/>
      <c r="K150" s="225"/>
      <c r="L150" s="225"/>
      <c r="M150" s="225"/>
      <c r="N150" s="226"/>
      <c r="O150" s="226"/>
      <c r="P150" s="226"/>
      <c r="Q150" s="226" t="str">
        <f>IF(L150&lt;'TEST MARKS '!$D$172,"N","Y")</f>
        <v>N</v>
      </c>
      <c r="R150" s="226" t="str">
        <f>IF(M150&lt;'TEST MARKS '!$D$172,"N","Y")</f>
        <v>N</v>
      </c>
    </row>
    <row r="151" spans="1:18">
      <c r="A151" s="178">
        <v>142</v>
      </c>
      <c r="B151" s="219">
        <f>'TEST MARKS '!B151</f>
        <v>0</v>
      </c>
      <c r="C151" s="220"/>
      <c r="D151" s="221"/>
      <c r="E151" s="221"/>
      <c r="F151" s="221"/>
      <c r="G151" s="221"/>
      <c r="H151" s="221"/>
      <c r="I151" s="224"/>
      <c r="J151" s="225"/>
      <c r="K151" s="225"/>
      <c r="L151" s="225"/>
      <c r="M151" s="225"/>
      <c r="N151" s="226"/>
      <c r="O151" s="226"/>
      <c r="P151" s="226"/>
      <c r="Q151" s="226" t="str">
        <f>IF(L151&lt;'TEST MARKS '!$D$172,"N","Y")</f>
        <v>N</v>
      </c>
      <c r="R151" s="226" t="str">
        <f>IF(M151&lt;'TEST MARKS '!$D$172,"N","Y")</f>
        <v>N</v>
      </c>
    </row>
    <row r="152" spans="1:18">
      <c r="A152" s="227">
        <v>143</v>
      </c>
      <c r="B152" s="219">
        <f>'TEST MARKS '!B152</f>
        <v>0</v>
      </c>
      <c r="C152" s="220"/>
      <c r="D152" s="221"/>
      <c r="E152" s="221"/>
      <c r="F152" s="221"/>
      <c r="G152" s="221"/>
      <c r="H152" s="221"/>
      <c r="I152" s="224"/>
      <c r="J152" s="225"/>
      <c r="K152" s="225"/>
      <c r="L152" s="225"/>
      <c r="M152" s="225"/>
      <c r="N152" s="226"/>
      <c r="O152" s="226"/>
      <c r="P152" s="226"/>
      <c r="Q152" s="226" t="str">
        <f>IF(L152&lt;'TEST MARKS '!$D$172,"N","Y")</f>
        <v>N</v>
      </c>
      <c r="R152" s="226" t="str">
        <f>IF(M152&lt;'TEST MARKS '!$D$172,"N","Y")</f>
        <v>N</v>
      </c>
    </row>
    <row r="153" spans="1:18">
      <c r="A153" s="178">
        <v>144</v>
      </c>
      <c r="B153" s="219">
        <f>'TEST MARKS '!B153</f>
        <v>0</v>
      </c>
      <c r="C153" s="220"/>
      <c r="D153" s="221"/>
      <c r="E153" s="221"/>
      <c r="F153" s="221"/>
      <c r="G153" s="221"/>
      <c r="H153" s="221"/>
      <c r="I153" s="224"/>
      <c r="J153" s="225"/>
      <c r="K153" s="225"/>
      <c r="L153" s="225"/>
      <c r="M153" s="225"/>
      <c r="N153" s="226"/>
      <c r="O153" s="226"/>
      <c r="P153" s="226"/>
      <c r="Q153" s="226" t="str">
        <f>IF(L153&lt;'TEST MARKS '!$D$172,"N","Y")</f>
        <v>N</v>
      </c>
      <c r="R153" s="226" t="str">
        <f>IF(M153&lt;'TEST MARKS '!$D$172,"N","Y")</f>
        <v>N</v>
      </c>
    </row>
    <row r="154" spans="1:18">
      <c r="D154" s="192"/>
    </row>
    <row r="155" spans="1:18">
      <c r="D155" s="192"/>
    </row>
    <row r="156" spans="1:18">
      <c r="D156" s="192"/>
      <c r="N156" s="193">
        <f>COUNTIF(N10:N147,"Y")</f>
        <v>106</v>
      </c>
      <c r="O156" s="193">
        <f>COUNTIF(O10:O147,"Y")</f>
        <v>106</v>
      </c>
      <c r="P156" s="193">
        <f>COUNTIF(P10:P147,"Y")</f>
        <v>106</v>
      </c>
      <c r="Q156" s="193">
        <f>COUNTIF(Q10:Q147,"Y")</f>
        <v>0</v>
      </c>
      <c r="R156" s="193">
        <f>COUNTIF(R10:R147,"Y")</f>
        <v>0</v>
      </c>
    </row>
    <row r="157" spans="1:18" ht="20.25">
      <c r="D157" s="192"/>
      <c r="N157" s="228">
        <f>N156/'TEST MARKS '!$D$171</f>
        <v>0.9464285714285714</v>
      </c>
      <c r="O157" s="228">
        <f>O156/'TEST MARKS '!$D$171</f>
        <v>0.9464285714285714</v>
      </c>
      <c r="P157" s="228">
        <f>P156/'TEST MARKS '!$D$171</f>
        <v>0.9464285714285714</v>
      </c>
      <c r="Q157" s="228">
        <f>Q156/'TEST MARKS '!$D$171</f>
        <v>0</v>
      </c>
      <c r="R157" s="228">
        <f>R156/'TEST MARKS '!$D$171</f>
        <v>0</v>
      </c>
    </row>
    <row r="158" spans="1:18">
      <c r="D158" s="192"/>
      <c r="N158" s="26"/>
    </row>
    <row r="159" spans="1:18">
      <c r="D159" s="192"/>
      <c r="N159" s="26"/>
    </row>
    <row r="160" spans="1:18">
      <c r="D160" s="192"/>
      <c r="N160" s="26"/>
    </row>
    <row r="161" spans="4:18">
      <c r="D161" s="192"/>
      <c r="N161" s="193" t="s">
        <v>45</v>
      </c>
      <c r="O161" s="229" t="s">
        <v>46</v>
      </c>
      <c r="P161" s="229" t="s">
        <v>47</v>
      </c>
      <c r="Q161" s="229" t="s">
        <v>48</v>
      </c>
      <c r="R161" s="229" t="s">
        <v>49</v>
      </c>
    </row>
    <row r="162" spans="4:18" ht="20.25">
      <c r="D162" s="192"/>
      <c r="N162" s="213">
        <f>N156*100/'TEST MARKS '!$D$171</f>
        <v>94.642857142857139</v>
      </c>
      <c r="O162" s="213">
        <f>O156*100/'TEST MARKS '!$D$171</f>
        <v>94.642857142857139</v>
      </c>
      <c r="P162" s="213">
        <f>P156*100/'TEST MARKS '!$D$171</f>
        <v>94.642857142857139</v>
      </c>
      <c r="Q162" s="213">
        <f>Q156*100/'TEST MARKS '!$D$171</f>
        <v>0</v>
      </c>
      <c r="R162" s="213">
        <f>R156*100/'TEST MARKS '!$D$171</f>
        <v>0</v>
      </c>
    </row>
    <row r="163" spans="4:18">
      <c r="D163" s="192"/>
    </row>
    <row r="164" spans="4:18">
      <c r="D164" s="192"/>
    </row>
    <row r="165" spans="4:18">
      <c r="D165" s="192"/>
    </row>
    <row r="166" spans="4:18">
      <c r="D166" s="192"/>
    </row>
    <row r="167" spans="4:18">
      <c r="D167" s="192"/>
    </row>
    <row r="168" spans="4:18">
      <c r="D168" s="192"/>
    </row>
    <row r="169" spans="4:18">
      <c r="D169" s="192"/>
    </row>
    <row r="170" spans="4:18">
      <c r="D170" s="192"/>
    </row>
    <row r="171" spans="4:18">
      <c r="D171" s="192"/>
    </row>
    <row r="172" spans="4:18">
      <c r="D172" s="192"/>
    </row>
    <row r="173" spans="4:18">
      <c r="D173" s="192"/>
    </row>
    <row r="174" spans="4:18">
      <c r="D174" s="192"/>
    </row>
    <row r="175" spans="4:18">
      <c r="D175" s="192"/>
    </row>
    <row r="176" spans="4:18">
      <c r="D176" s="192"/>
    </row>
    <row r="177" spans="4:4">
      <c r="D177" s="192"/>
    </row>
    <row r="178" spans="4:4">
      <c r="D178" s="192"/>
    </row>
    <row r="179" spans="4:4">
      <c r="D179" s="192"/>
    </row>
    <row r="180" spans="4:4">
      <c r="D180" s="192"/>
    </row>
    <row r="181" spans="4:4">
      <c r="D181" s="192"/>
    </row>
    <row r="182" spans="4:4">
      <c r="D182" s="192"/>
    </row>
    <row r="183" spans="4:4">
      <c r="D183" s="192"/>
    </row>
    <row r="184" spans="4:4">
      <c r="D184" s="192"/>
    </row>
    <row r="185" spans="4:4">
      <c r="D185" s="192"/>
    </row>
    <row r="186" spans="4:4">
      <c r="D186" s="192"/>
    </row>
    <row r="187" spans="4:4">
      <c r="D187" s="192"/>
    </row>
    <row r="188" spans="4:4">
      <c r="D188" s="192"/>
    </row>
    <row r="189" spans="4:4">
      <c r="D189" s="192"/>
    </row>
    <row r="190" spans="4:4">
      <c r="D190" s="192"/>
    </row>
    <row r="191" spans="4:4">
      <c r="D191" s="192"/>
    </row>
    <row r="192" spans="4:4">
      <c r="D192" s="192"/>
    </row>
    <row r="193" spans="4:4">
      <c r="D193" s="192"/>
    </row>
    <row r="194" spans="4:4">
      <c r="D194" s="192"/>
    </row>
    <row r="195" spans="4:4">
      <c r="D195" s="192"/>
    </row>
    <row r="196" spans="4:4">
      <c r="D196" s="192"/>
    </row>
    <row r="197" spans="4:4">
      <c r="D197" s="192"/>
    </row>
    <row r="198" spans="4:4">
      <c r="D198" s="192"/>
    </row>
    <row r="199" spans="4:4">
      <c r="D199" s="192"/>
    </row>
    <row r="200" spans="4:4">
      <c r="D200" s="192"/>
    </row>
    <row r="201" spans="4:4">
      <c r="D201" s="192"/>
    </row>
    <row r="202" spans="4:4">
      <c r="D202" s="192"/>
    </row>
    <row r="203" spans="4:4">
      <c r="D203" s="192"/>
    </row>
    <row r="204" spans="4:4">
      <c r="D204" s="192"/>
    </row>
    <row r="205" spans="4:4">
      <c r="D205" s="192"/>
    </row>
    <row r="206" spans="4:4">
      <c r="D206" s="192"/>
    </row>
    <row r="207" spans="4:4">
      <c r="D207" s="192"/>
    </row>
    <row r="208" spans="4:4">
      <c r="D208" s="192"/>
    </row>
    <row r="209" spans="4:4">
      <c r="D209" s="192"/>
    </row>
    <row r="210" spans="4:4">
      <c r="D210" s="192"/>
    </row>
    <row r="211" spans="4:4">
      <c r="D211" s="192"/>
    </row>
    <row r="212" spans="4:4">
      <c r="D212" s="192"/>
    </row>
    <row r="213" spans="4:4">
      <c r="D213" s="192"/>
    </row>
    <row r="214" spans="4:4">
      <c r="D214" s="192"/>
    </row>
    <row r="215" spans="4:4">
      <c r="D215" s="192"/>
    </row>
    <row r="216" spans="4:4">
      <c r="D216" s="192"/>
    </row>
    <row r="217" spans="4:4">
      <c r="D217" s="192"/>
    </row>
    <row r="218" spans="4:4">
      <c r="D218" s="192"/>
    </row>
    <row r="219" spans="4:4">
      <c r="D219" s="192"/>
    </row>
    <row r="220" spans="4:4">
      <c r="D220" s="192"/>
    </row>
    <row r="221" spans="4:4">
      <c r="D221" s="192"/>
    </row>
    <row r="222" spans="4:4">
      <c r="D222" s="192"/>
    </row>
    <row r="223" spans="4:4">
      <c r="D223" s="192"/>
    </row>
    <row r="224" spans="4:4">
      <c r="D224" s="192"/>
    </row>
    <row r="225" spans="4:4">
      <c r="D225" s="192"/>
    </row>
    <row r="226" spans="4:4">
      <c r="D226" s="192"/>
    </row>
    <row r="227" spans="4:4">
      <c r="D227" s="192"/>
    </row>
    <row r="228" spans="4:4">
      <c r="D228" s="192"/>
    </row>
    <row r="229" spans="4:4">
      <c r="D229" s="192"/>
    </row>
    <row r="230" spans="4:4">
      <c r="D230" s="192"/>
    </row>
    <row r="231" spans="4:4">
      <c r="D231" s="192"/>
    </row>
    <row r="232" spans="4:4">
      <c r="D232" s="192"/>
    </row>
    <row r="233" spans="4:4">
      <c r="D233" s="192"/>
    </row>
    <row r="234" spans="4:4">
      <c r="D234" s="192"/>
    </row>
    <row r="235" spans="4:4">
      <c r="D235" s="192"/>
    </row>
    <row r="236" spans="4:4">
      <c r="D236" s="192"/>
    </row>
    <row r="237" spans="4:4">
      <c r="D237" s="192"/>
    </row>
    <row r="238" spans="4:4">
      <c r="D238" s="192"/>
    </row>
    <row r="239" spans="4:4">
      <c r="D239" s="192"/>
    </row>
    <row r="240" spans="4:4">
      <c r="D240" s="192"/>
    </row>
    <row r="241" spans="4:4">
      <c r="D241" s="192"/>
    </row>
    <row r="242" spans="4:4">
      <c r="D242" s="192"/>
    </row>
    <row r="243" spans="4:4">
      <c r="D243" s="192"/>
    </row>
    <row r="244" spans="4:4">
      <c r="D244" s="192"/>
    </row>
    <row r="245" spans="4:4">
      <c r="D245" s="192"/>
    </row>
    <row r="246" spans="4:4">
      <c r="D246" s="192"/>
    </row>
    <row r="247" spans="4:4">
      <c r="D247" s="192"/>
    </row>
    <row r="248" spans="4:4">
      <c r="D248" s="192"/>
    </row>
    <row r="249" spans="4:4">
      <c r="D249" s="192"/>
    </row>
    <row r="250" spans="4:4">
      <c r="D250" s="192"/>
    </row>
    <row r="251" spans="4:4">
      <c r="D251" s="192"/>
    </row>
    <row r="252" spans="4:4">
      <c r="D252" s="192"/>
    </row>
    <row r="253" spans="4:4">
      <c r="D253" s="192"/>
    </row>
    <row r="254" spans="4:4">
      <c r="D254" s="192"/>
    </row>
    <row r="255" spans="4:4">
      <c r="D255" s="192"/>
    </row>
    <row r="256" spans="4:4">
      <c r="D256" s="192"/>
    </row>
    <row r="257" spans="4:4">
      <c r="D257" s="192"/>
    </row>
    <row r="258" spans="4:4">
      <c r="D258" s="192"/>
    </row>
    <row r="259" spans="4:4">
      <c r="D259" s="192"/>
    </row>
    <row r="260" spans="4:4">
      <c r="D260" s="192"/>
    </row>
    <row r="261" spans="4:4">
      <c r="D261" s="192"/>
    </row>
    <row r="262" spans="4:4">
      <c r="D262" s="192"/>
    </row>
    <row r="263" spans="4:4">
      <c r="D263" s="192"/>
    </row>
    <row r="264" spans="4:4">
      <c r="D264" s="192"/>
    </row>
    <row r="265" spans="4:4">
      <c r="D265" s="192"/>
    </row>
    <row r="266" spans="4:4">
      <c r="D266" s="192"/>
    </row>
    <row r="267" spans="4:4">
      <c r="D267" s="192"/>
    </row>
    <row r="268" spans="4:4">
      <c r="D268" s="192"/>
    </row>
    <row r="269" spans="4:4">
      <c r="D269" s="192"/>
    </row>
    <row r="270" spans="4:4">
      <c r="D270" s="192"/>
    </row>
    <row r="271" spans="4:4">
      <c r="D271" s="192"/>
    </row>
    <row r="272" spans="4:4">
      <c r="D272" s="192"/>
    </row>
    <row r="273" spans="4:4">
      <c r="D273" s="192"/>
    </row>
    <row r="274" spans="4:4">
      <c r="D274" s="192"/>
    </row>
    <row r="275" spans="4:4">
      <c r="D275" s="192"/>
    </row>
    <row r="276" spans="4:4">
      <c r="D276" s="192"/>
    </row>
    <row r="277" spans="4:4">
      <c r="D277" s="192"/>
    </row>
    <row r="278" spans="4:4">
      <c r="D278" s="192"/>
    </row>
    <row r="279" spans="4:4">
      <c r="D279" s="192"/>
    </row>
    <row r="280" spans="4:4">
      <c r="D280" s="192"/>
    </row>
    <row r="281" spans="4:4">
      <c r="D281" s="192"/>
    </row>
    <row r="282" spans="4:4">
      <c r="D282" s="192"/>
    </row>
    <row r="283" spans="4:4">
      <c r="D283" s="192"/>
    </row>
    <row r="284" spans="4:4">
      <c r="D284" s="192"/>
    </row>
    <row r="285" spans="4:4">
      <c r="D285" s="192"/>
    </row>
    <row r="286" spans="4:4">
      <c r="D286" s="192"/>
    </row>
    <row r="287" spans="4:4">
      <c r="D287" s="192"/>
    </row>
    <row r="288" spans="4:4">
      <c r="D288" s="192"/>
    </row>
    <row r="289" spans="4:4">
      <c r="D289" s="192"/>
    </row>
    <row r="290" spans="4:4">
      <c r="D290" s="192"/>
    </row>
    <row r="291" spans="4:4">
      <c r="D291" s="192"/>
    </row>
    <row r="292" spans="4:4">
      <c r="D292" s="192"/>
    </row>
    <row r="293" spans="4:4">
      <c r="D293" s="192"/>
    </row>
    <row r="294" spans="4:4">
      <c r="D294" s="192"/>
    </row>
    <row r="295" spans="4:4">
      <c r="D295" s="192"/>
    </row>
    <row r="296" spans="4:4">
      <c r="D296" s="192"/>
    </row>
    <row r="297" spans="4:4">
      <c r="D297" s="192"/>
    </row>
    <row r="298" spans="4:4">
      <c r="D298" s="192"/>
    </row>
    <row r="299" spans="4:4">
      <c r="D299" s="192"/>
    </row>
    <row r="300" spans="4:4">
      <c r="D300" s="192"/>
    </row>
    <row r="301" spans="4:4">
      <c r="D301" s="192"/>
    </row>
    <row r="302" spans="4:4">
      <c r="D302" s="192"/>
    </row>
    <row r="303" spans="4:4">
      <c r="D303" s="192"/>
    </row>
    <row r="304" spans="4:4">
      <c r="D304" s="192"/>
    </row>
    <row r="305" spans="4:4">
      <c r="D305" s="192"/>
    </row>
    <row r="306" spans="4:4">
      <c r="D306" s="192"/>
    </row>
    <row r="307" spans="4:4">
      <c r="D307" s="192"/>
    </row>
    <row r="308" spans="4:4">
      <c r="D308" s="192"/>
    </row>
    <row r="309" spans="4:4">
      <c r="D309" s="192"/>
    </row>
    <row r="310" spans="4:4">
      <c r="D310" s="192"/>
    </row>
    <row r="311" spans="4:4">
      <c r="D311" s="192"/>
    </row>
    <row r="312" spans="4:4">
      <c r="D312" s="192"/>
    </row>
    <row r="313" spans="4:4">
      <c r="D313" s="192"/>
    </row>
    <row r="314" spans="4:4">
      <c r="D314" s="192"/>
    </row>
    <row r="315" spans="4:4">
      <c r="D315" s="192"/>
    </row>
    <row r="316" spans="4:4">
      <c r="D316" s="192"/>
    </row>
    <row r="317" spans="4:4">
      <c r="D317" s="192"/>
    </row>
    <row r="318" spans="4:4">
      <c r="D318" s="192"/>
    </row>
    <row r="319" spans="4:4">
      <c r="D319" s="192"/>
    </row>
    <row r="320" spans="4:4">
      <c r="D320" s="192"/>
    </row>
    <row r="321" spans="4:4">
      <c r="D321" s="192"/>
    </row>
    <row r="322" spans="4:4">
      <c r="D322" s="192"/>
    </row>
    <row r="323" spans="4:4">
      <c r="D323" s="192"/>
    </row>
    <row r="324" spans="4:4">
      <c r="D324" s="192"/>
    </row>
    <row r="325" spans="4:4">
      <c r="D325" s="192"/>
    </row>
    <row r="326" spans="4:4">
      <c r="D326" s="192"/>
    </row>
    <row r="327" spans="4:4">
      <c r="D327" s="192"/>
    </row>
    <row r="328" spans="4:4">
      <c r="D328" s="192"/>
    </row>
    <row r="329" spans="4:4">
      <c r="D329" s="192"/>
    </row>
    <row r="330" spans="4:4">
      <c r="D330" s="192"/>
    </row>
    <row r="331" spans="4:4">
      <c r="D331" s="192"/>
    </row>
    <row r="332" spans="4:4">
      <c r="D332" s="192"/>
    </row>
    <row r="333" spans="4:4">
      <c r="D333" s="192"/>
    </row>
    <row r="334" spans="4:4">
      <c r="D334" s="192"/>
    </row>
    <row r="335" spans="4:4">
      <c r="D335" s="192"/>
    </row>
    <row r="336" spans="4:4">
      <c r="D336" s="192"/>
    </row>
    <row r="337" spans="4:4">
      <c r="D337" s="192"/>
    </row>
    <row r="338" spans="4:4">
      <c r="D338" s="192"/>
    </row>
    <row r="339" spans="4:4">
      <c r="D339" s="192"/>
    </row>
    <row r="340" spans="4:4">
      <c r="D340" s="192"/>
    </row>
    <row r="341" spans="4:4">
      <c r="D341" s="192"/>
    </row>
    <row r="342" spans="4:4">
      <c r="D342" s="192"/>
    </row>
    <row r="343" spans="4:4">
      <c r="D343" s="192"/>
    </row>
    <row r="344" spans="4:4">
      <c r="D344" s="192"/>
    </row>
    <row r="345" spans="4:4">
      <c r="D345" s="192"/>
    </row>
    <row r="346" spans="4:4">
      <c r="D346" s="192"/>
    </row>
    <row r="347" spans="4:4">
      <c r="D347" s="192"/>
    </row>
    <row r="348" spans="4:4">
      <c r="D348" s="192"/>
    </row>
    <row r="349" spans="4:4">
      <c r="D349" s="192"/>
    </row>
    <row r="350" spans="4:4">
      <c r="D350" s="192"/>
    </row>
    <row r="351" spans="4:4">
      <c r="D351" s="192"/>
    </row>
    <row r="352" spans="4:4">
      <c r="D352" s="192"/>
    </row>
    <row r="353" spans="4:4">
      <c r="D353" s="192"/>
    </row>
    <row r="354" spans="4:4">
      <c r="D354" s="192"/>
    </row>
    <row r="355" spans="4:4">
      <c r="D355" s="192"/>
    </row>
    <row r="356" spans="4:4">
      <c r="D356" s="192"/>
    </row>
    <row r="357" spans="4:4">
      <c r="D357" s="192"/>
    </row>
    <row r="358" spans="4:4">
      <c r="D358" s="192"/>
    </row>
    <row r="359" spans="4:4">
      <c r="D359" s="192"/>
    </row>
    <row r="360" spans="4:4">
      <c r="D360" s="192"/>
    </row>
    <row r="361" spans="4:4">
      <c r="D361" s="192"/>
    </row>
    <row r="362" spans="4:4">
      <c r="D362" s="192"/>
    </row>
    <row r="363" spans="4:4">
      <c r="D363" s="192"/>
    </row>
    <row r="364" spans="4:4">
      <c r="D364" s="192"/>
    </row>
    <row r="365" spans="4:4">
      <c r="D365" s="192"/>
    </row>
    <row r="366" spans="4:4">
      <c r="D366" s="192"/>
    </row>
    <row r="367" spans="4:4">
      <c r="D367" s="192"/>
    </row>
    <row r="368" spans="4:4">
      <c r="D368" s="192"/>
    </row>
    <row r="369" spans="4:4">
      <c r="D369" s="192"/>
    </row>
    <row r="370" spans="4:4">
      <c r="D370" s="192"/>
    </row>
    <row r="371" spans="4:4">
      <c r="D371" s="192"/>
    </row>
    <row r="372" spans="4:4">
      <c r="D372" s="192"/>
    </row>
    <row r="373" spans="4:4">
      <c r="D373" s="192"/>
    </row>
    <row r="374" spans="4:4">
      <c r="D374" s="192"/>
    </row>
    <row r="375" spans="4:4">
      <c r="D375" s="192"/>
    </row>
    <row r="376" spans="4:4">
      <c r="D376" s="192"/>
    </row>
    <row r="377" spans="4:4">
      <c r="D377" s="192"/>
    </row>
    <row r="378" spans="4:4">
      <c r="D378" s="192"/>
    </row>
    <row r="379" spans="4:4">
      <c r="D379" s="192"/>
    </row>
    <row r="380" spans="4:4">
      <c r="D380" s="192"/>
    </row>
    <row r="381" spans="4:4">
      <c r="D381" s="192"/>
    </row>
    <row r="382" spans="4:4">
      <c r="D382" s="192"/>
    </row>
    <row r="383" spans="4:4">
      <c r="D383" s="192"/>
    </row>
    <row r="384" spans="4:4">
      <c r="D384" s="192"/>
    </row>
    <row r="385" spans="4:4">
      <c r="D385" s="192"/>
    </row>
    <row r="386" spans="4:4">
      <c r="D386" s="192"/>
    </row>
    <row r="387" spans="4:4">
      <c r="D387" s="192"/>
    </row>
    <row r="388" spans="4:4">
      <c r="D388" s="192"/>
    </row>
    <row r="389" spans="4:4">
      <c r="D389" s="192"/>
    </row>
    <row r="390" spans="4:4">
      <c r="D390" s="192"/>
    </row>
    <row r="391" spans="4:4">
      <c r="D391" s="192"/>
    </row>
    <row r="392" spans="4:4">
      <c r="D392" s="192"/>
    </row>
    <row r="393" spans="4:4">
      <c r="D393" s="192"/>
    </row>
    <row r="394" spans="4:4">
      <c r="D394" s="192"/>
    </row>
    <row r="395" spans="4:4">
      <c r="D395" s="192"/>
    </row>
    <row r="396" spans="4:4">
      <c r="D396" s="192"/>
    </row>
    <row r="397" spans="4:4">
      <c r="D397" s="192"/>
    </row>
    <row r="398" spans="4:4">
      <c r="D398" s="192"/>
    </row>
    <row r="399" spans="4:4">
      <c r="D399" s="192"/>
    </row>
    <row r="400" spans="4:4">
      <c r="D400" s="192"/>
    </row>
    <row r="401" spans="4:4">
      <c r="D401" s="192"/>
    </row>
    <row r="402" spans="4:4">
      <c r="D402" s="192"/>
    </row>
    <row r="403" spans="4:4">
      <c r="D403" s="192"/>
    </row>
    <row r="404" spans="4:4">
      <c r="D404" s="192"/>
    </row>
    <row r="405" spans="4:4">
      <c r="D405" s="192"/>
    </row>
    <row r="406" spans="4:4">
      <c r="D406" s="192"/>
    </row>
    <row r="407" spans="4:4">
      <c r="D407" s="192"/>
    </row>
    <row r="408" spans="4:4">
      <c r="D408" s="192"/>
    </row>
    <row r="409" spans="4:4">
      <c r="D409" s="192"/>
    </row>
    <row r="410" spans="4:4">
      <c r="D410" s="192"/>
    </row>
    <row r="411" spans="4:4">
      <c r="D411" s="192"/>
    </row>
    <row r="412" spans="4:4">
      <c r="D412" s="192"/>
    </row>
    <row r="413" spans="4:4">
      <c r="D413" s="192"/>
    </row>
    <row r="414" spans="4:4">
      <c r="D414" s="192"/>
    </row>
    <row r="415" spans="4:4">
      <c r="D415" s="192"/>
    </row>
    <row r="416" spans="4:4">
      <c r="D416" s="192"/>
    </row>
    <row r="417" spans="4:4">
      <c r="D417" s="192"/>
    </row>
    <row r="418" spans="4:4">
      <c r="D418" s="192"/>
    </row>
    <row r="419" spans="4:4">
      <c r="D419" s="192"/>
    </row>
    <row r="420" spans="4:4">
      <c r="D420" s="192"/>
    </row>
    <row r="421" spans="4:4">
      <c r="D421" s="192"/>
    </row>
    <row r="422" spans="4:4">
      <c r="D422" s="192"/>
    </row>
    <row r="423" spans="4:4">
      <c r="D423" s="192"/>
    </row>
    <row r="424" spans="4:4">
      <c r="D424" s="192"/>
    </row>
    <row r="425" spans="4:4">
      <c r="D425" s="192"/>
    </row>
    <row r="426" spans="4:4">
      <c r="D426" s="192"/>
    </row>
    <row r="427" spans="4:4">
      <c r="D427" s="192"/>
    </row>
    <row r="428" spans="4:4">
      <c r="D428" s="192"/>
    </row>
    <row r="429" spans="4:4">
      <c r="D429" s="192"/>
    </row>
    <row r="430" spans="4:4">
      <c r="D430" s="192"/>
    </row>
    <row r="431" spans="4:4">
      <c r="D431" s="192"/>
    </row>
    <row r="432" spans="4:4">
      <c r="D432" s="192"/>
    </row>
    <row r="433" spans="4:4">
      <c r="D433" s="192"/>
    </row>
    <row r="434" spans="4:4">
      <c r="D434" s="192"/>
    </row>
    <row r="435" spans="4:4">
      <c r="D435" s="192"/>
    </row>
    <row r="436" spans="4:4">
      <c r="D436" s="192"/>
    </row>
    <row r="437" spans="4:4">
      <c r="D437" s="192"/>
    </row>
    <row r="438" spans="4:4">
      <c r="D438" s="192"/>
    </row>
    <row r="439" spans="4:4">
      <c r="D439" s="192"/>
    </row>
    <row r="440" spans="4:4">
      <c r="D440" s="192"/>
    </row>
    <row r="441" spans="4:4">
      <c r="D441" s="192"/>
    </row>
    <row r="442" spans="4:4">
      <c r="D442" s="192"/>
    </row>
    <row r="443" spans="4:4">
      <c r="D443" s="192"/>
    </row>
    <row r="444" spans="4:4">
      <c r="D444" s="192"/>
    </row>
    <row r="445" spans="4:4">
      <c r="D445" s="192"/>
    </row>
    <row r="446" spans="4:4">
      <c r="D446" s="192"/>
    </row>
    <row r="447" spans="4:4">
      <c r="D447" s="192"/>
    </row>
    <row r="448" spans="4:4">
      <c r="D448" s="192"/>
    </row>
    <row r="449" spans="4:4">
      <c r="D449" s="192"/>
    </row>
    <row r="450" spans="4:4">
      <c r="D450" s="192"/>
    </row>
    <row r="451" spans="4:4">
      <c r="D451" s="192"/>
    </row>
    <row r="452" spans="4:4">
      <c r="D452" s="192"/>
    </row>
    <row r="453" spans="4:4">
      <c r="D453" s="192"/>
    </row>
    <row r="454" spans="4:4">
      <c r="D454" s="192"/>
    </row>
    <row r="455" spans="4:4">
      <c r="D455" s="192"/>
    </row>
    <row r="456" spans="4:4">
      <c r="D456" s="192"/>
    </row>
    <row r="457" spans="4:4">
      <c r="D457" s="192"/>
    </row>
    <row r="458" spans="4:4">
      <c r="D458" s="192"/>
    </row>
    <row r="459" spans="4:4">
      <c r="D459" s="192"/>
    </row>
    <row r="460" spans="4:4">
      <c r="D460" s="192"/>
    </row>
    <row r="461" spans="4:4">
      <c r="D461" s="192"/>
    </row>
    <row r="462" spans="4:4">
      <c r="D462" s="192"/>
    </row>
    <row r="463" spans="4:4">
      <c r="D463" s="192"/>
    </row>
    <row r="464" spans="4:4">
      <c r="D464" s="192"/>
    </row>
    <row r="465" spans="4:4">
      <c r="D465" s="192"/>
    </row>
    <row r="466" spans="4:4">
      <c r="D466" s="192"/>
    </row>
    <row r="467" spans="4:4">
      <c r="D467" s="192"/>
    </row>
    <row r="468" spans="4:4">
      <c r="D468" s="192"/>
    </row>
    <row r="469" spans="4:4">
      <c r="D469" s="192"/>
    </row>
    <row r="470" spans="4:4">
      <c r="D470" s="192"/>
    </row>
    <row r="471" spans="4:4">
      <c r="D471" s="192"/>
    </row>
    <row r="472" spans="4:4">
      <c r="D472" s="192"/>
    </row>
    <row r="473" spans="4:4">
      <c r="D473" s="192"/>
    </row>
    <row r="474" spans="4:4">
      <c r="D474" s="192"/>
    </row>
    <row r="475" spans="4:4">
      <c r="D475" s="192"/>
    </row>
    <row r="476" spans="4:4">
      <c r="D476" s="192"/>
    </row>
    <row r="477" spans="4:4">
      <c r="D477" s="192"/>
    </row>
    <row r="478" spans="4:4">
      <c r="D478" s="192"/>
    </row>
    <row r="479" spans="4:4">
      <c r="D479" s="192"/>
    </row>
    <row r="480" spans="4:4">
      <c r="D480" s="192"/>
    </row>
    <row r="481" spans="4:4">
      <c r="D481" s="192"/>
    </row>
    <row r="482" spans="4:4">
      <c r="D482" s="192"/>
    </row>
    <row r="483" spans="4:4">
      <c r="D483" s="192"/>
    </row>
    <row r="484" spans="4:4">
      <c r="D484" s="192"/>
    </row>
    <row r="485" spans="4:4">
      <c r="D485" s="192"/>
    </row>
    <row r="486" spans="4:4">
      <c r="D486" s="192"/>
    </row>
    <row r="487" spans="4:4">
      <c r="D487" s="192"/>
    </row>
    <row r="488" spans="4:4">
      <c r="D488" s="192"/>
    </row>
    <row r="489" spans="4:4">
      <c r="D489" s="192"/>
    </row>
    <row r="490" spans="4:4">
      <c r="D490" s="192"/>
    </row>
    <row r="491" spans="4:4">
      <c r="D491" s="192"/>
    </row>
    <row r="492" spans="4:4">
      <c r="D492" s="192"/>
    </row>
    <row r="493" spans="4:4">
      <c r="D493" s="192"/>
    </row>
    <row r="494" spans="4:4">
      <c r="D494" s="192"/>
    </row>
    <row r="495" spans="4:4">
      <c r="D495" s="192"/>
    </row>
    <row r="496" spans="4:4">
      <c r="D496" s="192"/>
    </row>
    <row r="497" spans="4:4">
      <c r="D497" s="192"/>
    </row>
    <row r="498" spans="4:4">
      <c r="D498" s="192"/>
    </row>
    <row r="499" spans="4:4">
      <c r="D499" s="192"/>
    </row>
    <row r="500" spans="4:4">
      <c r="D500" s="192"/>
    </row>
    <row r="501" spans="4:4">
      <c r="D501" s="192"/>
    </row>
    <row r="502" spans="4:4">
      <c r="D502" s="192"/>
    </row>
    <row r="503" spans="4:4">
      <c r="D503" s="192"/>
    </row>
    <row r="504" spans="4:4">
      <c r="D504" s="192"/>
    </row>
    <row r="505" spans="4:4">
      <c r="D505" s="192"/>
    </row>
    <row r="506" spans="4:4">
      <c r="D506" s="192"/>
    </row>
    <row r="507" spans="4:4">
      <c r="D507" s="192"/>
    </row>
    <row r="508" spans="4:4">
      <c r="D508" s="192"/>
    </row>
    <row r="509" spans="4:4">
      <c r="D509" s="192"/>
    </row>
    <row r="510" spans="4:4">
      <c r="D510" s="192"/>
    </row>
    <row r="511" spans="4:4">
      <c r="D511" s="192"/>
    </row>
    <row r="512" spans="4:4">
      <c r="D512" s="192"/>
    </row>
    <row r="513" spans="4:4">
      <c r="D513" s="192"/>
    </row>
    <row r="514" spans="4:4">
      <c r="D514" s="192"/>
    </row>
    <row r="515" spans="4:4">
      <c r="D515" s="192"/>
    </row>
    <row r="516" spans="4:4">
      <c r="D516" s="192"/>
    </row>
    <row r="517" spans="4:4">
      <c r="D517" s="192"/>
    </row>
    <row r="518" spans="4:4">
      <c r="D518" s="192"/>
    </row>
    <row r="519" spans="4:4">
      <c r="D519" s="192"/>
    </row>
    <row r="520" spans="4:4">
      <c r="D520" s="192"/>
    </row>
    <row r="521" spans="4:4">
      <c r="D521" s="192"/>
    </row>
    <row r="522" spans="4:4">
      <c r="D522" s="192"/>
    </row>
    <row r="523" spans="4:4">
      <c r="D523" s="192"/>
    </row>
    <row r="524" spans="4:4">
      <c r="D524" s="192"/>
    </row>
    <row r="525" spans="4:4">
      <c r="D525" s="192"/>
    </row>
    <row r="526" spans="4:4">
      <c r="D526" s="192"/>
    </row>
    <row r="527" spans="4:4">
      <c r="D527" s="192"/>
    </row>
    <row r="528" spans="4:4">
      <c r="D528" s="192"/>
    </row>
    <row r="529" spans="4:4">
      <c r="D529" s="192"/>
    </row>
    <row r="530" spans="4:4">
      <c r="D530" s="192"/>
    </row>
    <row r="531" spans="4:4">
      <c r="D531" s="192"/>
    </row>
    <row r="532" spans="4:4">
      <c r="D532" s="192"/>
    </row>
    <row r="533" spans="4:4">
      <c r="D533" s="192"/>
    </row>
    <row r="534" spans="4:4">
      <c r="D534" s="192"/>
    </row>
    <row r="535" spans="4:4">
      <c r="D535" s="192"/>
    </row>
    <row r="536" spans="4:4">
      <c r="D536" s="192"/>
    </row>
    <row r="537" spans="4:4">
      <c r="D537" s="192"/>
    </row>
    <row r="538" spans="4:4">
      <c r="D538" s="192"/>
    </row>
    <row r="539" spans="4:4">
      <c r="D539" s="192"/>
    </row>
    <row r="540" spans="4:4">
      <c r="D540" s="192"/>
    </row>
    <row r="541" spans="4:4">
      <c r="D541" s="192"/>
    </row>
    <row r="542" spans="4:4">
      <c r="D542" s="192"/>
    </row>
    <row r="543" spans="4:4">
      <c r="D543" s="192"/>
    </row>
    <row r="544" spans="4:4">
      <c r="D544" s="192"/>
    </row>
    <row r="545" spans="4:4">
      <c r="D545" s="192"/>
    </row>
    <row r="546" spans="4:4">
      <c r="D546" s="192"/>
    </row>
    <row r="547" spans="4:4">
      <c r="D547" s="192"/>
    </row>
    <row r="548" spans="4:4">
      <c r="D548" s="192"/>
    </row>
    <row r="549" spans="4:4">
      <c r="D549" s="192"/>
    </row>
    <row r="550" spans="4:4">
      <c r="D550" s="192"/>
    </row>
    <row r="551" spans="4:4">
      <c r="D551" s="192"/>
    </row>
    <row r="552" spans="4:4">
      <c r="D552" s="192"/>
    </row>
    <row r="553" spans="4:4">
      <c r="D553" s="192"/>
    </row>
    <row r="554" spans="4:4">
      <c r="D554" s="192"/>
    </row>
    <row r="555" spans="4:4">
      <c r="D555" s="192"/>
    </row>
    <row r="556" spans="4:4">
      <c r="D556" s="192"/>
    </row>
    <row r="557" spans="4:4">
      <c r="D557" s="192"/>
    </row>
    <row r="558" spans="4:4">
      <c r="D558" s="192"/>
    </row>
    <row r="559" spans="4:4">
      <c r="D559" s="192"/>
    </row>
    <row r="560" spans="4:4">
      <c r="D560" s="192"/>
    </row>
    <row r="561" spans="4:4">
      <c r="D561" s="192"/>
    </row>
    <row r="562" spans="4:4">
      <c r="D562" s="192"/>
    </row>
    <row r="563" spans="4:4">
      <c r="D563" s="192"/>
    </row>
    <row r="564" spans="4:4">
      <c r="D564" s="192"/>
    </row>
    <row r="565" spans="4:4">
      <c r="D565" s="192"/>
    </row>
    <row r="566" spans="4:4">
      <c r="D566" s="192"/>
    </row>
    <row r="567" spans="4:4">
      <c r="D567" s="192"/>
    </row>
    <row r="568" spans="4:4">
      <c r="D568" s="192"/>
    </row>
    <row r="569" spans="4:4">
      <c r="D569" s="192"/>
    </row>
    <row r="570" spans="4:4">
      <c r="D570" s="192"/>
    </row>
    <row r="571" spans="4:4">
      <c r="D571" s="192"/>
    </row>
    <row r="572" spans="4:4">
      <c r="D572" s="192"/>
    </row>
    <row r="573" spans="4:4">
      <c r="D573" s="192"/>
    </row>
    <row r="574" spans="4:4">
      <c r="D574" s="192"/>
    </row>
    <row r="575" spans="4:4">
      <c r="D575" s="192"/>
    </row>
    <row r="576" spans="4:4">
      <c r="D576" s="192"/>
    </row>
    <row r="577" spans="4:4">
      <c r="D577" s="192"/>
    </row>
    <row r="578" spans="4:4">
      <c r="D578" s="192"/>
    </row>
    <row r="579" spans="4:4">
      <c r="D579" s="192"/>
    </row>
    <row r="580" spans="4:4">
      <c r="D580" s="192"/>
    </row>
    <row r="581" spans="4:4">
      <c r="D581" s="192"/>
    </row>
    <row r="582" spans="4:4">
      <c r="D582" s="192"/>
    </row>
    <row r="583" spans="4:4">
      <c r="D583" s="192"/>
    </row>
    <row r="584" spans="4:4">
      <c r="D584" s="192"/>
    </row>
    <row r="585" spans="4:4">
      <c r="D585" s="192"/>
    </row>
    <row r="586" spans="4:4">
      <c r="D586" s="192"/>
    </row>
    <row r="587" spans="4:4">
      <c r="D587" s="192"/>
    </row>
    <row r="588" spans="4:4">
      <c r="D588" s="192"/>
    </row>
    <row r="589" spans="4:4">
      <c r="D589" s="192"/>
    </row>
    <row r="590" spans="4:4">
      <c r="D590" s="192"/>
    </row>
    <row r="591" spans="4:4">
      <c r="D591" s="192"/>
    </row>
    <row r="592" spans="4:4">
      <c r="D592" s="192"/>
    </row>
    <row r="593" spans="4:4">
      <c r="D593" s="192"/>
    </row>
    <row r="594" spans="4:4">
      <c r="D594" s="192"/>
    </row>
    <row r="595" spans="4:4">
      <c r="D595" s="192"/>
    </row>
    <row r="596" spans="4:4">
      <c r="D596" s="192"/>
    </row>
    <row r="597" spans="4:4">
      <c r="D597" s="192"/>
    </row>
    <row r="598" spans="4:4">
      <c r="D598" s="192"/>
    </row>
    <row r="599" spans="4:4">
      <c r="D599" s="192"/>
    </row>
    <row r="600" spans="4:4">
      <c r="D600" s="192"/>
    </row>
    <row r="601" spans="4:4">
      <c r="D601" s="192"/>
    </row>
    <row r="602" spans="4:4">
      <c r="D602" s="192"/>
    </row>
    <row r="603" spans="4:4">
      <c r="D603" s="192"/>
    </row>
    <row r="604" spans="4:4">
      <c r="D604" s="192"/>
    </row>
    <row r="605" spans="4:4">
      <c r="D605" s="192"/>
    </row>
    <row r="606" spans="4:4">
      <c r="D606" s="192"/>
    </row>
    <row r="607" spans="4:4">
      <c r="D607" s="192"/>
    </row>
    <row r="608" spans="4:4">
      <c r="D608" s="192"/>
    </row>
    <row r="609" spans="4:4">
      <c r="D609" s="192"/>
    </row>
    <row r="610" spans="4:4">
      <c r="D610" s="192"/>
    </row>
    <row r="611" spans="4:4">
      <c r="D611" s="192"/>
    </row>
    <row r="612" spans="4:4">
      <c r="D612" s="192"/>
    </row>
    <row r="613" spans="4:4">
      <c r="D613" s="192"/>
    </row>
    <row r="614" spans="4:4">
      <c r="D614" s="192"/>
    </row>
    <row r="615" spans="4:4">
      <c r="D615" s="192"/>
    </row>
    <row r="616" spans="4:4">
      <c r="D616" s="192"/>
    </row>
    <row r="617" spans="4:4">
      <c r="D617" s="192"/>
    </row>
    <row r="618" spans="4:4">
      <c r="D618" s="192"/>
    </row>
    <row r="619" spans="4:4">
      <c r="D619" s="192"/>
    </row>
    <row r="620" spans="4:4">
      <c r="D620" s="192"/>
    </row>
    <row r="621" spans="4:4">
      <c r="D621" s="192"/>
    </row>
    <row r="622" spans="4:4">
      <c r="D622" s="192"/>
    </row>
    <row r="623" spans="4:4">
      <c r="D623" s="192"/>
    </row>
    <row r="624" spans="4:4">
      <c r="D624" s="192"/>
    </row>
    <row r="625" spans="4:4">
      <c r="D625" s="192"/>
    </row>
    <row r="626" spans="4:4">
      <c r="D626" s="192"/>
    </row>
    <row r="627" spans="4:4">
      <c r="D627" s="192"/>
    </row>
    <row r="628" spans="4:4">
      <c r="D628" s="192"/>
    </row>
    <row r="629" spans="4:4">
      <c r="D629" s="192"/>
    </row>
    <row r="630" spans="4:4">
      <c r="D630" s="192"/>
    </row>
    <row r="631" spans="4:4">
      <c r="D631" s="192"/>
    </row>
    <row r="632" spans="4:4">
      <c r="D632" s="192"/>
    </row>
    <row r="633" spans="4:4">
      <c r="D633" s="192"/>
    </row>
    <row r="634" spans="4:4">
      <c r="D634" s="192"/>
    </row>
    <row r="635" spans="4:4">
      <c r="D635" s="192"/>
    </row>
    <row r="636" spans="4:4">
      <c r="D636" s="192"/>
    </row>
    <row r="637" spans="4:4">
      <c r="D637" s="192"/>
    </row>
    <row r="638" spans="4:4">
      <c r="D638" s="192"/>
    </row>
    <row r="639" spans="4:4">
      <c r="D639" s="192"/>
    </row>
    <row r="640" spans="4:4">
      <c r="D640" s="192"/>
    </row>
    <row r="641" spans="4:4">
      <c r="D641" s="192"/>
    </row>
    <row r="642" spans="4:4">
      <c r="D642" s="192"/>
    </row>
    <row r="643" spans="4:4">
      <c r="D643" s="192"/>
    </row>
    <row r="644" spans="4:4">
      <c r="D644" s="192"/>
    </row>
    <row r="645" spans="4:4">
      <c r="D645" s="192"/>
    </row>
    <row r="646" spans="4:4">
      <c r="D646" s="192"/>
    </row>
    <row r="647" spans="4:4">
      <c r="D647" s="192"/>
    </row>
    <row r="648" spans="4:4">
      <c r="D648" s="192"/>
    </row>
    <row r="649" spans="4:4">
      <c r="D649" s="192"/>
    </row>
    <row r="650" spans="4:4">
      <c r="D650" s="192"/>
    </row>
    <row r="651" spans="4:4">
      <c r="D651" s="192"/>
    </row>
    <row r="652" spans="4:4">
      <c r="D652" s="192"/>
    </row>
    <row r="653" spans="4:4">
      <c r="D653" s="192"/>
    </row>
    <row r="654" spans="4:4">
      <c r="D654" s="192"/>
    </row>
    <row r="655" spans="4:4">
      <c r="D655" s="192"/>
    </row>
    <row r="656" spans="4:4">
      <c r="D656" s="192"/>
    </row>
    <row r="657" spans="4:4">
      <c r="D657" s="192"/>
    </row>
    <row r="658" spans="4:4">
      <c r="D658" s="192"/>
    </row>
    <row r="659" spans="4:4">
      <c r="D659" s="192"/>
    </row>
    <row r="660" spans="4:4">
      <c r="D660" s="192"/>
    </row>
    <row r="661" spans="4:4">
      <c r="D661" s="192"/>
    </row>
    <row r="662" spans="4:4">
      <c r="D662" s="192"/>
    </row>
    <row r="663" spans="4:4">
      <c r="D663" s="192"/>
    </row>
    <row r="664" spans="4:4">
      <c r="D664" s="192"/>
    </row>
    <row r="665" spans="4:4">
      <c r="D665" s="192"/>
    </row>
    <row r="666" spans="4:4">
      <c r="D666" s="192"/>
    </row>
    <row r="667" spans="4:4">
      <c r="D667" s="192"/>
    </row>
    <row r="668" spans="4:4">
      <c r="D668" s="192"/>
    </row>
    <row r="669" spans="4:4">
      <c r="D669" s="192"/>
    </row>
    <row r="670" spans="4:4">
      <c r="D670" s="192"/>
    </row>
    <row r="671" spans="4:4">
      <c r="D671" s="192"/>
    </row>
    <row r="672" spans="4:4">
      <c r="D672" s="192"/>
    </row>
    <row r="673" spans="4:4">
      <c r="D673" s="192"/>
    </row>
    <row r="674" spans="4:4">
      <c r="D674" s="192"/>
    </row>
    <row r="675" spans="4:4">
      <c r="D675" s="192"/>
    </row>
    <row r="676" spans="4:4">
      <c r="D676" s="192"/>
    </row>
    <row r="677" spans="4:4">
      <c r="D677" s="192"/>
    </row>
    <row r="678" spans="4:4">
      <c r="D678" s="192"/>
    </row>
    <row r="679" spans="4:4">
      <c r="D679" s="192"/>
    </row>
    <row r="680" spans="4:4">
      <c r="D680" s="192"/>
    </row>
    <row r="681" spans="4:4">
      <c r="D681" s="192"/>
    </row>
    <row r="682" spans="4:4">
      <c r="D682" s="192"/>
    </row>
    <row r="683" spans="4:4">
      <c r="D683" s="192"/>
    </row>
    <row r="684" spans="4:4">
      <c r="D684" s="192"/>
    </row>
    <row r="685" spans="4:4">
      <c r="D685" s="192"/>
    </row>
    <row r="686" spans="4:4">
      <c r="D686" s="192"/>
    </row>
    <row r="687" spans="4:4">
      <c r="D687" s="192"/>
    </row>
    <row r="688" spans="4:4">
      <c r="D688" s="192"/>
    </row>
    <row r="689" spans="4:4">
      <c r="D689" s="192"/>
    </row>
    <row r="690" spans="4:4">
      <c r="D690" s="192"/>
    </row>
    <row r="691" spans="4:4">
      <c r="D691" s="192"/>
    </row>
    <row r="692" spans="4:4">
      <c r="D692" s="192"/>
    </row>
    <row r="693" spans="4:4">
      <c r="D693" s="192"/>
    </row>
    <row r="694" spans="4:4">
      <c r="D694" s="192"/>
    </row>
    <row r="695" spans="4:4">
      <c r="D695" s="192"/>
    </row>
    <row r="696" spans="4:4">
      <c r="D696" s="192"/>
    </row>
    <row r="697" spans="4:4">
      <c r="D697" s="192"/>
    </row>
    <row r="698" spans="4:4">
      <c r="D698" s="192"/>
    </row>
    <row r="699" spans="4:4">
      <c r="D699" s="192"/>
    </row>
    <row r="700" spans="4:4">
      <c r="D700" s="192"/>
    </row>
    <row r="701" spans="4:4">
      <c r="D701" s="192"/>
    </row>
    <row r="702" spans="4:4">
      <c r="D702" s="192"/>
    </row>
    <row r="703" spans="4:4">
      <c r="D703" s="192"/>
    </row>
    <row r="704" spans="4:4">
      <c r="D704" s="192"/>
    </row>
    <row r="705" spans="4:4">
      <c r="D705" s="192"/>
    </row>
    <row r="706" spans="4:4">
      <c r="D706" s="192"/>
    </row>
    <row r="707" spans="4:4">
      <c r="D707" s="192"/>
    </row>
    <row r="708" spans="4:4">
      <c r="D708" s="192"/>
    </row>
    <row r="709" spans="4:4">
      <c r="D709" s="192"/>
    </row>
    <row r="710" spans="4:4">
      <c r="D710" s="192"/>
    </row>
    <row r="711" spans="4:4">
      <c r="D711" s="192"/>
    </row>
    <row r="712" spans="4:4">
      <c r="D712" s="192"/>
    </row>
    <row r="713" spans="4:4">
      <c r="D713" s="192"/>
    </row>
    <row r="714" spans="4:4">
      <c r="D714" s="192"/>
    </row>
    <row r="715" spans="4:4">
      <c r="D715" s="192"/>
    </row>
    <row r="716" spans="4:4">
      <c r="D716" s="192"/>
    </row>
    <row r="717" spans="4:4">
      <c r="D717" s="192"/>
    </row>
    <row r="718" spans="4:4">
      <c r="D718" s="192"/>
    </row>
    <row r="719" spans="4:4">
      <c r="D719" s="192"/>
    </row>
    <row r="720" spans="4:4">
      <c r="D720" s="192"/>
    </row>
    <row r="721" spans="4:4">
      <c r="D721" s="192"/>
    </row>
    <row r="722" spans="4:4">
      <c r="D722" s="192"/>
    </row>
    <row r="723" spans="4:4">
      <c r="D723" s="192"/>
    </row>
    <row r="724" spans="4:4">
      <c r="D724" s="192"/>
    </row>
    <row r="725" spans="4:4">
      <c r="D725" s="192"/>
    </row>
    <row r="726" spans="4:4">
      <c r="D726" s="192"/>
    </row>
    <row r="727" spans="4:4">
      <c r="D727" s="192"/>
    </row>
    <row r="728" spans="4:4">
      <c r="D728" s="192"/>
    </row>
    <row r="729" spans="4:4">
      <c r="D729" s="192"/>
    </row>
    <row r="730" spans="4:4">
      <c r="D730" s="192"/>
    </row>
    <row r="731" spans="4:4">
      <c r="D731" s="192"/>
    </row>
    <row r="732" spans="4:4">
      <c r="D732" s="192"/>
    </row>
    <row r="733" spans="4:4">
      <c r="D733" s="192"/>
    </row>
    <row r="734" spans="4:4">
      <c r="D734" s="192"/>
    </row>
    <row r="735" spans="4:4">
      <c r="D735" s="192"/>
    </row>
    <row r="736" spans="4:4">
      <c r="D736" s="192"/>
    </row>
    <row r="737" spans="4:4">
      <c r="D737" s="192"/>
    </row>
    <row r="738" spans="4:4">
      <c r="D738" s="192"/>
    </row>
    <row r="739" spans="4:4">
      <c r="D739" s="192"/>
    </row>
    <row r="740" spans="4:4">
      <c r="D740" s="192"/>
    </row>
    <row r="741" spans="4:4">
      <c r="D741" s="192"/>
    </row>
    <row r="742" spans="4:4">
      <c r="D742" s="192"/>
    </row>
    <row r="743" spans="4:4">
      <c r="D743" s="192"/>
    </row>
    <row r="744" spans="4:4">
      <c r="D744" s="192"/>
    </row>
    <row r="745" spans="4:4">
      <c r="D745" s="192"/>
    </row>
    <row r="746" spans="4:4">
      <c r="D746" s="192"/>
    </row>
    <row r="747" spans="4:4">
      <c r="D747" s="192"/>
    </row>
    <row r="748" spans="4:4">
      <c r="D748" s="192"/>
    </row>
    <row r="749" spans="4:4">
      <c r="D749" s="192"/>
    </row>
    <row r="750" spans="4:4">
      <c r="D750" s="192"/>
    </row>
    <row r="751" spans="4:4">
      <c r="D751" s="192"/>
    </row>
    <row r="752" spans="4:4">
      <c r="D752" s="192"/>
    </row>
    <row r="753" spans="4:4">
      <c r="D753" s="192"/>
    </row>
    <row r="754" spans="4:4">
      <c r="D754" s="192"/>
    </row>
    <row r="755" spans="4:4">
      <c r="D755" s="192"/>
    </row>
    <row r="756" spans="4:4">
      <c r="D756" s="192"/>
    </row>
    <row r="757" spans="4:4">
      <c r="D757" s="192"/>
    </row>
    <row r="758" spans="4:4">
      <c r="D758" s="192"/>
    </row>
    <row r="759" spans="4:4">
      <c r="D759" s="192"/>
    </row>
    <row r="760" spans="4:4">
      <c r="D760" s="192"/>
    </row>
    <row r="761" spans="4:4">
      <c r="D761" s="192"/>
    </row>
    <row r="762" spans="4:4">
      <c r="D762" s="192"/>
    </row>
    <row r="763" spans="4:4">
      <c r="D763" s="192"/>
    </row>
    <row r="764" spans="4:4">
      <c r="D764" s="192"/>
    </row>
    <row r="765" spans="4:4">
      <c r="D765" s="192"/>
    </row>
    <row r="766" spans="4:4">
      <c r="D766" s="192"/>
    </row>
    <row r="767" spans="4:4">
      <c r="D767" s="192"/>
    </row>
    <row r="768" spans="4:4">
      <c r="D768" s="192"/>
    </row>
    <row r="769" spans="4:4">
      <c r="D769" s="192"/>
    </row>
    <row r="770" spans="4:4">
      <c r="D770" s="192"/>
    </row>
    <row r="771" spans="4:4">
      <c r="D771" s="192"/>
    </row>
    <row r="772" spans="4:4">
      <c r="D772" s="192"/>
    </row>
    <row r="773" spans="4:4">
      <c r="D773" s="192"/>
    </row>
    <row r="774" spans="4:4">
      <c r="D774" s="192"/>
    </row>
    <row r="775" spans="4:4">
      <c r="D775" s="192"/>
    </row>
    <row r="776" spans="4:4">
      <c r="D776" s="192"/>
    </row>
    <row r="777" spans="4:4">
      <c r="D777" s="192"/>
    </row>
    <row r="778" spans="4:4">
      <c r="D778" s="192"/>
    </row>
    <row r="779" spans="4:4">
      <c r="D779" s="192"/>
    </row>
    <row r="780" spans="4:4">
      <c r="D780" s="192"/>
    </row>
    <row r="781" spans="4:4">
      <c r="D781" s="192"/>
    </row>
    <row r="782" spans="4:4">
      <c r="D782" s="192"/>
    </row>
    <row r="783" spans="4:4">
      <c r="D783" s="192"/>
    </row>
    <row r="784" spans="4:4">
      <c r="D784" s="192"/>
    </row>
    <row r="785" spans="4:4">
      <c r="D785" s="192"/>
    </row>
    <row r="786" spans="4:4">
      <c r="D786" s="192"/>
    </row>
    <row r="787" spans="4:4">
      <c r="D787" s="192"/>
    </row>
    <row r="788" spans="4:4">
      <c r="D788" s="192"/>
    </row>
    <row r="789" spans="4:4">
      <c r="D789" s="192"/>
    </row>
    <row r="790" spans="4:4">
      <c r="D790" s="192"/>
    </row>
    <row r="791" spans="4:4">
      <c r="D791" s="192"/>
    </row>
    <row r="792" spans="4:4">
      <c r="D792" s="192"/>
    </row>
    <row r="793" spans="4:4">
      <c r="D793" s="192"/>
    </row>
    <row r="794" spans="4:4">
      <c r="D794" s="192"/>
    </row>
    <row r="795" spans="4:4">
      <c r="D795" s="192"/>
    </row>
    <row r="796" spans="4:4">
      <c r="D796" s="192"/>
    </row>
    <row r="797" spans="4:4">
      <c r="D797" s="192"/>
    </row>
    <row r="798" spans="4:4">
      <c r="D798" s="192"/>
    </row>
    <row r="799" spans="4:4">
      <c r="D799" s="192"/>
    </row>
    <row r="800" spans="4:4">
      <c r="D800" s="192"/>
    </row>
    <row r="801" spans="4:4">
      <c r="D801" s="192"/>
    </row>
    <row r="802" spans="4:4">
      <c r="D802" s="192"/>
    </row>
    <row r="803" spans="4:4">
      <c r="D803" s="192"/>
    </row>
    <row r="804" spans="4:4">
      <c r="D804" s="192"/>
    </row>
    <row r="805" spans="4:4">
      <c r="D805" s="192"/>
    </row>
    <row r="806" spans="4:4">
      <c r="D806" s="192"/>
    </row>
    <row r="807" spans="4:4">
      <c r="D807" s="192"/>
    </row>
    <row r="808" spans="4:4">
      <c r="D808" s="192"/>
    </row>
    <row r="809" spans="4:4">
      <c r="D809" s="192"/>
    </row>
    <row r="810" spans="4:4">
      <c r="D810" s="192"/>
    </row>
    <row r="811" spans="4:4">
      <c r="D811" s="192"/>
    </row>
    <row r="812" spans="4:4">
      <c r="D812" s="192"/>
    </row>
    <row r="813" spans="4:4">
      <c r="D813" s="192"/>
    </row>
    <row r="814" spans="4:4">
      <c r="D814" s="192"/>
    </row>
    <row r="815" spans="4:4">
      <c r="D815" s="192"/>
    </row>
    <row r="816" spans="4:4">
      <c r="D816" s="192"/>
    </row>
    <row r="817" spans="4:4">
      <c r="D817" s="192"/>
    </row>
    <row r="818" spans="4:4">
      <c r="D818" s="192"/>
    </row>
    <row r="819" spans="4:4">
      <c r="D819" s="192"/>
    </row>
    <row r="820" spans="4:4">
      <c r="D820" s="192"/>
    </row>
    <row r="821" spans="4:4">
      <c r="D821" s="192"/>
    </row>
    <row r="822" spans="4:4">
      <c r="D822" s="192"/>
    </row>
    <row r="823" spans="4:4">
      <c r="D823" s="192"/>
    </row>
    <row r="824" spans="4:4">
      <c r="D824" s="192"/>
    </row>
    <row r="825" spans="4:4">
      <c r="D825" s="192"/>
    </row>
    <row r="826" spans="4:4">
      <c r="D826" s="192"/>
    </row>
    <row r="827" spans="4:4">
      <c r="D827" s="192"/>
    </row>
    <row r="828" spans="4:4">
      <c r="D828" s="192"/>
    </row>
    <row r="829" spans="4:4">
      <c r="D829" s="192"/>
    </row>
    <row r="830" spans="4:4">
      <c r="D830" s="192"/>
    </row>
    <row r="831" spans="4:4">
      <c r="D831" s="192"/>
    </row>
    <row r="832" spans="4:4">
      <c r="D832" s="192"/>
    </row>
    <row r="833" spans="4:4">
      <c r="D833" s="192"/>
    </row>
    <row r="834" spans="4:4">
      <c r="D834" s="192"/>
    </row>
    <row r="835" spans="4:4">
      <c r="D835" s="192"/>
    </row>
    <row r="836" spans="4:4">
      <c r="D836" s="192"/>
    </row>
    <row r="837" spans="4:4">
      <c r="D837" s="192"/>
    </row>
    <row r="838" spans="4:4">
      <c r="D838" s="192"/>
    </row>
    <row r="839" spans="4:4">
      <c r="D839" s="192"/>
    </row>
    <row r="840" spans="4:4">
      <c r="D840" s="192"/>
    </row>
    <row r="841" spans="4:4">
      <c r="D841" s="192"/>
    </row>
    <row r="842" spans="4:4">
      <c r="D842" s="192"/>
    </row>
    <row r="843" spans="4:4">
      <c r="D843" s="192"/>
    </row>
    <row r="844" spans="4:4">
      <c r="D844" s="192"/>
    </row>
    <row r="845" spans="4:4">
      <c r="D845" s="192"/>
    </row>
    <row r="846" spans="4:4">
      <c r="D846" s="192"/>
    </row>
    <row r="847" spans="4:4">
      <c r="D847" s="192"/>
    </row>
    <row r="848" spans="4:4">
      <c r="D848" s="192"/>
    </row>
    <row r="849" spans="4:4">
      <c r="D849" s="192"/>
    </row>
    <row r="850" spans="4:4">
      <c r="D850" s="192"/>
    </row>
    <row r="851" spans="4:4">
      <c r="D851" s="192"/>
    </row>
    <row r="852" spans="4:4">
      <c r="D852" s="192"/>
    </row>
    <row r="853" spans="4:4">
      <c r="D853" s="192"/>
    </row>
    <row r="854" spans="4:4">
      <c r="D854" s="192"/>
    </row>
    <row r="855" spans="4:4">
      <c r="D855" s="192"/>
    </row>
    <row r="856" spans="4:4">
      <c r="D856" s="192"/>
    </row>
    <row r="857" spans="4:4">
      <c r="D857" s="192"/>
    </row>
    <row r="858" spans="4:4">
      <c r="D858" s="192"/>
    </row>
    <row r="859" spans="4:4">
      <c r="D859" s="192"/>
    </row>
    <row r="860" spans="4:4">
      <c r="D860" s="192"/>
    </row>
    <row r="861" spans="4:4">
      <c r="D861" s="192"/>
    </row>
    <row r="862" spans="4:4">
      <c r="D862" s="192"/>
    </row>
    <row r="863" spans="4:4">
      <c r="D863" s="192"/>
    </row>
    <row r="864" spans="4:4">
      <c r="D864" s="192"/>
    </row>
    <row r="865" spans="4:4">
      <c r="D865" s="192"/>
    </row>
    <row r="866" spans="4:4">
      <c r="D866" s="192"/>
    </row>
    <row r="867" spans="4:4">
      <c r="D867" s="192"/>
    </row>
    <row r="868" spans="4:4">
      <c r="D868" s="192"/>
    </row>
    <row r="869" spans="4:4">
      <c r="D869" s="192"/>
    </row>
    <row r="870" spans="4:4">
      <c r="D870" s="192"/>
    </row>
    <row r="871" spans="4:4">
      <c r="D871" s="192"/>
    </row>
    <row r="872" spans="4:4">
      <c r="D872" s="192"/>
    </row>
    <row r="873" spans="4:4">
      <c r="D873" s="192"/>
    </row>
    <row r="874" spans="4:4">
      <c r="D874" s="192"/>
    </row>
    <row r="875" spans="4:4">
      <c r="D875" s="192"/>
    </row>
    <row r="876" spans="4:4">
      <c r="D876" s="192"/>
    </row>
    <row r="877" spans="4:4">
      <c r="D877" s="192"/>
    </row>
    <row r="878" spans="4:4">
      <c r="D878" s="192"/>
    </row>
    <row r="879" spans="4:4">
      <c r="D879" s="192"/>
    </row>
    <row r="880" spans="4:4">
      <c r="D880" s="192"/>
    </row>
    <row r="881" spans="4:4">
      <c r="D881" s="192"/>
    </row>
    <row r="882" spans="4:4">
      <c r="D882" s="192"/>
    </row>
    <row r="883" spans="4:4">
      <c r="D883" s="192"/>
    </row>
    <row r="884" spans="4:4">
      <c r="D884" s="192"/>
    </row>
    <row r="885" spans="4:4">
      <c r="D885" s="192"/>
    </row>
    <row r="886" spans="4:4">
      <c r="D886" s="192"/>
    </row>
    <row r="887" spans="4:4">
      <c r="D887" s="192"/>
    </row>
    <row r="888" spans="4:4">
      <c r="D888" s="192"/>
    </row>
    <row r="889" spans="4:4">
      <c r="D889" s="192"/>
    </row>
    <row r="890" spans="4:4">
      <c r="D890" s="192"/>
    </row>
    <row r="891" spans="4:4">
      <c r="D891" s="192"/>
    </row>
    <row r="892" spans="4:4">
      <c r="D892" s="192"/>
    </row>
    <row r="893" spans="4:4">
      <c r="D893" s="192"/>
    </row>
    <row r="894" spans="4:4">
      <c r="D894" s="192"/>
    </row>
    <row r="895" spans="4:4">
      <c r="D895" s="192"/>
    </row>
    <row r="896" spans="4:4">
      <c r="D896" s="192"/>
    </row>
    <row r="897" spans="4:4">
      <c r="D897" s="192"/>
    </row>
    <row r="898" spans="4:4">
      <c r="D898" s="192"/>
    </row>
    <row r="899" spans="4:4">
      <c r="D899" s="192"/>
    </row>
    <row r="900" spans="4:4">
      <c r="D900" s="192"/>
    </row>
    <row r="901" spans="4:4">
      <c r="D901" s="192"/>
    </row>
    <row r="902" spans="4:4">
      <c r="D902" s="192"/>
    </row>
    <row r="903" spans="4:4">
      <c r="D903" s="192"/>
    </row>
    <row r="904" spans="4:4">
      <c r="D904" s="192"/>
    </row>
    <row r="905" spans="4:4">
      <c r="D905" s="192"/>
    </row>
    <row r="906" spans="4:4">
      <c r="D906" s="192"/>
    </row>
    <row r="907" spans="4:4">
      <c r="D907" s="192"/>
    </row>
    <row r="908" spans="4:4">
      <c r="D908" s="192"/>
    </row>
    <row r="909" spans="4:4">
      <c r="D909" s="192"/>
    </row>
    <row r="910" spans="4:4">
      <c r="D910" s="192"/>
    </row>
    <row r="911" spans="4:4">
      <c r="D911" s="192"/>
    </row>
    <row r="912" spans="4:4">
      <c r="D912" s="192"/>
    </row>
    <row r="913" spans="4:4">
      <c r="D913" s="192"/>
    </row>
    <row r="914" spans="4:4">
      <c r="D914" s="192"/>
    </row>
    <row r="915" spans="4:4">
      <c r="D915" s="192"/>
    </row>
    <row r="916" spans="4:4">
      <c r="D916" s="192"/>
    </row>
    <row r="917" spans="4:4">
      <c r="D917" s="192"/>
    </row>
    <row r="918" spans="4:4">
      <c r="D918" s="192"/>
    </row>
    <row r="919" spans="4:4">
      <c r="D919" s="192"/>
    </row>
    <row r="920" spans="4:4">
      <c r="D920" s="192"/>
    </row>
    <row r="921" spans="4:4">
      <c r="D921" s="192"/>
    </row>
    <row r="922" spans="4:4">
      <c r="D922" s="192"/>
    </row>
    <row r="923" spans="4:4">
      <c r="D923" s="192"/>
    </row>
    <row r="924" spans="4:4">
      <c r="D924" s="192"/>
    </row>
    <row r="925" spans="4:4">
      <c r="D925" s="192"/>
    </row>
    <row r="926" spans="4:4">
      <c r="D926" s="192"/>
    </row>
    <row r="927" spans="4:4">
      <c r="D927" s="192"/>
    </row>
    <row r="928" spans="4:4">
      <c r="D928" s="192"/>
    </row>
    <row r="929" spans="4:4">
      <c r="D929" s="192"/>
    </row>
    <row r="930" spans="4:4">
      <c r="D930" s="192"/>
    </row>
    <row r="931" spans="4:4">
      <c r="D931" s="192"/>
    </row>
    <row r="932" spans="4:4">
      <c r="D932" s="192"/>
    </row>
    <row r="933" spans="4:4">
      <c r="D933" s="192"/>
    </row>
    <row r="934" spans="4:4">
      <c r="D934" s="192"/>
    </row>
    <row r="935" spans="4:4">
      <c r="D935" s="192"/>
    </row>
    <row r="936" spans="4:4">
      <c r="D936" s="192"/>
    </row>
    <row r="937" spans="4:4">
      <c r="D937" s="192"/>
    </row>
    <row r="938" spans="4:4">
      <c r="D938" s="192"/>
    </row>
    <row r="939" spans="4:4">
      <c r="D939" s="192"/>
    </row>
    <row r="940" spans="4:4">
      <c r="D940" s="192"/>
    </row>
    <row r="941" spans="4:4">
      <c r="D941" s="192"/>
    </row>
    <row r="942" spans="4:4">
      <c r="D942" s="192"/>
    </row>
    <row r="943" spans="4:4">
      <c r="D943" s="192"/>
    </row>
    <row r="944" spans="4:4">
      <c r="D944" s="192"/>
    </row>
    <row r="945" spans="4:4">
      <c r="D945" s="192"/>
    </row>
    <row r="946" spans="4:4">
      <c r="D946" s="192"/>
    </row>
    <row r="947" spans="4:4">
      <c r="D947" s="192"/>
    </row>
    <row r="948" spans="4:4">
      <c r="D948" s="192"/>
    </row>
    <row r="949" spans="4:4">
      <c r="D949" s="192"/>
    </row>
    <row r="950" spans="4:4">
      <c r="D950" s="192"/>
    </row>
    <row r="951" spans="4:4">
      <c r="D951" s="192"/>
    </row>
    <row r="952" spans="4:4">
      <c r="D952" s="192"/>
    </row>
    <row r="953" spans="4:4">
      <c r="D953" s="192"/>
    </row>
    <row r="954" spans="4:4">
      <c r="D954" s="192"/>
    </row>
    <row r="955" spans="4:4">
      <c r="D955" s="192"/>
    </row>
    <row r="956" spans="4:4">
      <c r="D956" s="192"/>
    </row>
    <row r="957" spans="4:4">
      <c r="D957" s="192"/>
    </row>
    <row r="958" spans="4:4">
      <c r="D958" s="192"/>
    </row>
    <row r="959" spans="4:4">
      <c r="D959" s="192"/>
    </row>
    <row r="960" spans="4:4">
      <c r="D960" s="192"/>
    </row>
    <row r="961" spans="4:4">
      <c r="D961" s="192"/>
    </row>
    <row r="962" spans="4:4">
      <c r="D962" s="192"/>
    </row>
    <row r="963" spans="4:4">
      <c r="D963" s="192"/>
    </row>
    <row r="964" spans="4:4">
      <c r="D964" s="192"/>
    </row>
    <row r="965" spans="4:4">
      <c r="D965" s="192"/>
    </row>
    <row r="966" spans="4:4">
      <c r="D966" s="192"/>
    </row>
    <row r="967" spans="4:4">
      <c r="D967" s="192"/>
    </row>
    <row r="968" spans="4:4">
      <c r="D968" s="192"/>
    </row>
    <row r="969" spans="4:4">
      <c r="D969" s="192"/>
    </row>
    <row r="970" spans="4:4">
      <c r="D970" s="192"/>
    </row>
    <row r="971" spans="4:4">
      <c r="D971" s="192"/>
    </row>
    <row r="972" spans="4:4">
      <c r="D972" s="192"/>
    </row>
    <row r="973" spans="4:4">
      <c r="D973" s="192"/>
    </row>
    <row r="974" spans="4:4">
      <c r="D974" s="192"/>
    </row>
    <row r="975" spans="4:4">
      <c r="D975" s="192"/>
    </row>
    <row r="976" spans="4:4">
      <c r="D976" s="192"/>
    </row>
    <row r="977" spans="4:4">
      <c r="D977" s="192"/>
    </row>
    <row r="978" spans="4:4">
      <c r="D978" s="192"/>
    </row>
    <row r="979" spans="4:4">
      <c r="D979" s="192"/>
    </row>
    <row r="980" spans="4:4">
      <c r="D980" s="192"/>
    </row>
    <row r="981" spans="4:4">
      <c r="D981" s="192"/>
    </row>
    <row r="982" spans="4:4">
      <c r="D982" s="192"/>
    </row>
    <row r="983" spans="4:4">
      <c r="D983" s="192"/>
    </row>
    <row r="984" spans="4:4">
      <c r="D984" s="192"/>
    </row>
    <row r="985" spans="4:4">
      <c r="D985" s="192"/>
    </row>
    <row r="986" spans="4:4">
      <c r="D986" s="192"/>
    </row>
    <row r="987" spans="4:4">
      <c r="D987" s="192"/>
    </row>
    <row r="988" spans="4:4">
      <c r="D988" s="192"/>
    </row>
    <row r="989" spans="4:4">
      <c r="D989" s="192"/>
    </row>
    <row r="990" spans="4:4">
      <c r="D990" s="192"/>
    </row>
    <row r="991" spans="4:4">
      <c r="D991" s="192"/>
    </row>
    <row r="992" spans="4:4">
      <c r="D992" s="192"/>
    </row>
    <row r="993" spans="4:4">
      <c r="D993" s="192"/>
    </row>
    <row r="994" spans="4:4">
      <c r="D994" s="192"/>
    </row>
    <row r="995" spans="4:4">
      <c r="D995" s="192"/>
    </row>
    <row r="996" spans="4:4">
      <c r="D996" s="192"/>
    </row>
    <row r="997" spans="4:4">
      <c r="D997" s="192"/>
    </row>
    <row r="998" spans="4:4">
      <c r="D998" s="192"/>
    </row>
    <row r="999" spans="4:4">
      <c r="D999" s="192"/>
    </row>
    <row r="1000" spans="4:4">
      <c r="D1000" s="192"/>
    </row>
    <row r="1001" spans="4:4">
      <c r="D1001" s="192"/>
    </row>
    <row r="1002" spans="4:4">
      <c r="D1002" s="192"/>
    </row>
    <row r="1003" spans="4:4">
      <c r="D1003" s="192"/>
    </row>
    <row r="1004" spans="4:4">
      <c r="D1004" s="192"/>
    </row>
    <row r="1005" spans="4:4">
      <c r="D1005" s="192"/>
    </row>
    <row r="1006" spans="4:4">
      <c r="D1006" s="192"/>
    </row>
    <row r="1007" spans="4:4">
      <c r="D1007" s="192"/>
    </row>
    <row r="1008" spans="4:4">
      <c r="D1008" s="192"/>
    </row>
    <row r="1009" spans="4:4">
      <c r="D1009" s="192"/>
    </row>
    <row r="1010" spans="4:4">
      <c r="D1010" s="192"/>
    </row>
    <row r="1011" spans="4:4">
      <c r="D1011" s="192"/>
    </row>
    <row r="1012" spans="4:4">
      <c r="D1012" s="192"/>
    </row>
    <row r="1013" spans="4:4">
      <c r="D1013" s="192"/>
    </row>
    <row r="1014" spans="4:4">
      <c r="D1014" s="192"/>
    </row>
    <row r="1015" spans="4:4">
      <c r="D1015" s="192"/>
    </row>
    <row r="1016" spans="4:4">
      <c r="D1016" s="192"/>
    </row>
    <row r="1017" spans="4:4">
      <c r="D1017" s="192"/>
    </row>
    <row r="1018" spans="4:4">
      <c r="D1018" s="192"/>
    </row>
    <row r="1019" spans="4:4">
      <c r="D1019" s="192"/>
    </row>
    <row r="1020" spans="4:4">
      <c r="D1020" s="192"/>
    </row>
    <row r="1021" spans="4:4">
      <c r="D1021" s="192"/>
    </row>
    <row r="1022" spans="4:4">
      <c r="D1022" s="192"/>
    </row>
    <row r="1023" spans="4:4">
      <c r="D1023" s="192"/>
    </row>
    <row r="1024" spans="4:4">
      <c r="D1024" s="192"/>
    </row>
    <row r="1025" spans="4:4">
      <c r="D1025" s="192"/>
    </row>
    <row r="1026" spans="4:4">
      <c r="D1026" s="192"/>
    </row>
    <row r="1027" spans="4:4">
      <c r="D1027" s="192"/>
    </row>
    <row r="1028" spans="4:4">
      <c r="D1028" s="192"/>
    </row>
    <row r="1029" spans="4:4">
      <c r="D1029" s="192"/>
    </row>
    <row r="1030" spans="4:4">
      <c r="D1030" s="192"/>
    </row>
    <row r="1031" spans="4:4">
      <c r="D1031" s="192"/>
    </row>
    <row r="1032" spans="4:4">
      <c r="D1032" s="192"/>
    </row>
    <row r="1033" spans="4:4">
      <c r="D1033" s="192"/>
    </row>
    <row r="1034" spans="4:4">
      <c r="D1034" s="192"/>
    </row>
    <row r="1035" spans="4:4">
      <c r="D1035" s="192"/>
    </row>
    <row r="1036" spans="4:4">
      <c r="D1036" s="192"/>
    </row>
    <row r="1037" spans="4:4">
      <c r="D1037" s="192"/>
    </row>
    <row r="1038" spans="4:4">
      <c r="D1038" s="192"/>
    </row>
    <row r="1039" spans="4:4">
      <c r="D1039" s="192"/>
    </row>
    <row r="1040" spans="4:4">
      <c r="D1040" s="192"/>
    </row>
    <row r="1041" spans="4:4">
      <c r="D1041" s="192"/>
    </row>
    <row r="1042" spans="4:4">
      <c r="D1042" s="192"/>
    </row>
    <row r="1043" spans="4:4">
      <c r="D1043" s="192"/>
    </row>
    <row r="1044" spans="4:4">
      <c r="D1044" s="192"/>
    </row>
    <row r="1045" spans="4:4">
      <c r="D1045" s="192"/>
    </row>
    <row r="1046" spans="4:4">
      <c r="D1046" s="192"/>
    </row>
    <row r="1047" spans="4:4">
      <c r="D1047" s="192"/>
    </row>
    <row r="1048" spans="4:4">
      <c r="D1048" s="192"/>
    </row>
    <row r="1049" spans="4:4">
      <c r="D1049" s="192"/>
    </row>
    <row r="1050" spans="4:4">
      <c r="D1050" s="192"/>
    </row>
    <row r="1051" spans="4:4">
      <c r="D1051" s="192"/>
    </row>
    <row r="1052" spans="4:4">
      <c r="D1052" s="192"/>
    </row>
    <row r="1053" spans="4:4">
      <c r="D1053" s="192"/>
    </row>
    <row r="1054" spans="4:4">
      <c r="D1054" s="192"/>
    </row>
    <row r="1055" spans="4:4">
      <c r="D1055" s="192"/>
    </row>
    <row r="1056" spans="4:4">
      <c r="D1056" s="192"/>
    </row>
    <row r="1057" spans="4:4">
      <c r="D1057" s="192"/>
    </row>
    <row r="1058" spans="4:4">
      <c r="D1058" s="192"/>
    </row>
    <row r="1059" spans="4:4">
      <c r="D1059" s="192"/>
    </row>
    <row r="1060" spans="4:4">
      <c r="D1060" s="192"/>
    </row>
    <row r="1061" spans="4:4">
      <c r="D1061" s="192"/>
    </row>
    <row r="1062" spans="4:4">
      <c r="D1062" s="192"/>
    </row>
    <row r="1063" spans="4:4">
      <c r="D1063" s="192"/>
    </row>
    <row r="1064" spans="4:4">
      <c r="D1064" s="192"/>
    </row>
    <row r="1065" spans="4:4">
      <c r="D1065" s="192"/>
    </row>
    <row r="1066" spans="4:4">
      <c r="D1066" s="192"/>
    </row>
    <row r="1067" spans="4:4">
      <c r="D1067" s="192"/>
    </row>
    <row r="1068" spans="4:4">
      <c r="D1068" s="192"/>
    </row>
    <row r="1069" spans="4:4">
      <c r="D1069" s="192"/>
    </row>
    <row r="1070" spans="4:4">
      <c r="D1070" s="192"/>
    </row>
    <row r="1071" spans="4:4">
      <c r="D1071" s="192"/>
    </row>
    <row r="1072" spans="4:4">
      <c r="D1072" s="192"/>
    </row>
    <row r="1073" spans="4:4">
      <c r="D1073" s="192"/>
    </row>
    <row r="1074" spans="4:4">
      <c r="D1074" s="192"/>
    </row>
    <row r="1075" spans="4:4">
      <c r="D1075" s="192"/>
    </row>
    <row r="1076" spans="4:4">
      <c r="D1076" s="192"/>
    </row>
    <row r="1077" spans="4:4">
      <c r="D1077" s="192"/>
    </row>
    <row r="1078" spans="4:4">
      <c r="D1078" s="192"/>
    </row>
    <row r="1079" spans="4:4">
      <c r="D1079" s="192"/>
    </row>
    <row r="1080" spans="4:4">
      <c r="D1080" s="192"/>
    </row>
    <row r="1081" spans="4:4">
      <c r="D1081" s="192"/>
    </row>
    <row r="1082" spans="4:4">
      <c r="D1082" s="192"/>
    </row>
    <row r="1083" spans="4:4">
      <c r="D1083" s="192"/>
    </row>
    <row r="1084" spans="4:4">
      <c r="D1084" s="192"/>
    </row>
    <row r="1085" spans="4:4">
      <c r="D1085" s="192"/>
    </row>
    <row r="1086" spans="4:4">
      <c r="D1086" s="192"/>
    </row>
    <row r="1087" spans="4:4">
      <c r="D1087" s="192"/>
    </row>
    <row r="1088" spans="4:4">
      <c r="D1088" s="192"/>
    </row>
    <row r="1089" spans="4:4">
      <c r="D1089" s="192"/>
    </row>
    <row r="1090" spans="4:4">
      <c r="D1090" s="192"/>
    </row>
    <row r="1091" spans="4:4">
      <c r="D1091" s="192"/>
    </row>
    <row r="1092" spans="4:4">
      <c r="D1092" s="192"/>
    </row>
    <row r="1093" spans="4:4">
      <c r="D1093" s="192"/>
    </row>
    <row r="1094" spans="4:4">
      <c r="D1094" s="192"/>
    </row>
    <row r="1095" spans="4:4">
      <c r="D1095" s="192"/>
    </row>
    <row r="1096" spans="4:4">
      <c r="D1096" s="192"/>
    </row>
    <row r="1097" spans="4:4">
      <c r="D1097" s="192"/>
    </row>
    <row r="1098" spans="4:4">
      <c r="D1098" s="192"/>
    </row>
    <row r="1099" spans="4:4">
      <c r="D1099" s="192"/>
    </row>
    <row r="1100" spans="4:4">
      <c r="D1100" s="192"/>
    </row>
    <row r="1101" spans="4:4">
      <c r="D1101" s="192"/>
    </row>
    <row r="1102" spans="4:4">
      <c r="D1102" s="192"/>
    </row>
    <row r="1103" spans="4:4">
      <c r="D1103" s="192"/>
    </row>
    <row r="1104" spans="4:4">
      <c r="D1104" s="192"/>
    </row>
    <row r="1105" spans="4:4">
      <c r="D1105" s="192"/>
    </row>
    <row r="1106" spans="4:4">
      <c r="D1106" s="192"/>
    </row>
    <row r="1107" spans="4:4">
      <c r="D1107" s="192"/>
    </row>
    <row r="1108" spans="4:4">
      <c r="D1108" s="192"/>
    </row>
    <row r="1109" spans="4:4">
      <c r="D1109" s="192"/>
    </row>
    <row r="1110" spans="4:4">
      <c r="D1110" s="192"/>
    </row>
    <row r="1111" spans="4:4">
      <c r="D1111" s="192"/>
    </row>
    <row r="1112" spans="4:4">
      <c r="D1112" s="192"/>
    </row>
    <row r="1113" spans="4:4">
      <c r="D1113" s="192"/>
    </row>
    <row r="1114" spans="4:4">
      <c r="D1114" s="192"/>
    </row>
    <row r="1115" spans="4:4">
      <c r="D1115" s="192"/>
    </row>
    <row r="1116" spans="4:4">
      <c r="D1116" s="192"/>
    </row>
    <row r="1117" spans="4:4">
      <c r="D1117" s="192"/>
    </row>
    <row r="1118" spans="4:4">
      <c r="D1118" s="192"/>
    </row>
    <row r="1119" spans="4:4">
      <c r="D1119" s="192"/>
    </row>
    <row r="1120" spans="4:4">
      <c r="D1120" s="192"/>
    </row>
    <row r="1121" spans="4:4">
      <c r="D1121" s="192"/>
    </row>
    <row r="1122" spans="4:4">
      <c r="D1122" s="192"/>
    </row>
    <row r="1123" spans="4:4">
      <c r="D1123" s="192"/>
    </row>
    <row r="1124" spans="4:4">
      <c r="D1124" s="192"/>
    </row>
    <row r="1125" spans="4:4">
      <c r="D1125" s="192"/>
    </row>
    <row r="1126" spans="4:4">
      <c r="D1126" s="192"/>
    </row>
    <row r="1127" spans="4:4">
      <c r="D1127" s="192"/>
    </row>
    <row r="1128" spans="4:4">
      <c r="D1128" s="192"/>
    </row>
    <row r="1129" spans="4:4">
      <c r="D1129" s="192"/>
    </row>
    <row r="1130" spans="4:4">
      <c r="D1130" s="192"/>
    </row>
    <row r="1131" spans="4:4">
      <c r="D1131" s="192"/>
    </row>
    <row r="1132" spans="4:4">
      <c r="D1132" s="192"/>
    </row>
    <row r="1133" spans="4:4">
      <c r="D1133" s="192"/>
    </row>
    <row r="1134" spans="4:4">
      <c r="D1134" s="192"/>
    </row>
    <row r="1135" spans="4:4">
      <c r="D1135" s="192"/>
    </row>
    <row r="1136" spans="4:4">
      <c r="D1136" s="192"/>
    </row>
    <row r="1137" spans="4:4">
      <c r="D1137" s="192"/>
    </row>
    <row r="1138" spans="4:4">
      <c r="D1138" s="192"/>
    </row>
    <row r="1139" spans="4:4">
      <c r="D1139" s="192"/>
    </row>
    <row r="1140" spans="4:4">
      <c r="D1140" s="192"/>
    </row>
    <row r="1141" spans="4:4">
      <c r="D1141" s="192"/>
    </row>
    <row r="1142" spans="4:4">
      <c r="D1142" s="192"/>
    </row>
    <row r="1143" spans="4:4">
      <c r="D1143" s="192"/>
    </row>
    <row r="1144" spans="4:4">
      <c r="D1144" s="192"/>
    </row>
    <row r="1145" spans="4:4">
      <c r="D1145" s="192"/>
    </row>
    <row r="1146" spans="4:4">
      <c r="D1146" s="192"/>
    </row>
    <row r="1147" spans="4:4">
      <c r="D1147" s="192"/>
    </row>
    <row r="1148" spans="4:4">
      <c r="D1148" s="192"/>
    </row>
    <row r="1149" spans="4:4">
      <c r="D1149" s="192"/>
    </row>
    <row r="1150" spans="4:4">
      <c r="D1150" s="192"/>
    </row>
    <row r="1151" spans="4:4">
      <c r="D1151" s="192"/>
    </row>
    <row r="1152" spans="4:4">
      <c r="D1152" s="192"/>
    </row>
    <row r="1153" spans="4:4">
      <c r="D1153" s="192"/>
    </row>
    <row r="1154" spans="4:4">
      <c r="D1154" s="192"/>
    </row>
    <row r="1155" spans="4:4">
      <c r="D1155" s="192"/>
    </row>
    <row r="1156" spans="4:4">
      <c r="D1156" s="192"/>
    </row>
    <row r="1157" spans="4:4">
      <c r="D1157" s="192"/>
    </row>
    <row r="1158" spans="4:4">
      <c r="D1158" s="192"/>
    </row>
    <row r="1159" spans="4:4">
      <c r="D1159" s="192"/>
    </row>
    <row r="1160" spans="4:4">
      <c r="D1160" s="192"/>
    </row>
    <row r="1161" spans="4:4">
      <c r="D1161" s="192"/>
    </row>
    <row r="1162" spans="4:4">
      <c r="D1162" s="192"/>
    </row>
    <row r="1163" spans="4:4">
      <c r="D1163" s="192"/>
    </row>
    <row r="1164" spans="4:4">
      <c r="D1164" s="192"/>
    </row>
    <row r="1165" spans="4:4">
      <c r="D1165" s="192"/>
    </row>
    <row r="1166" spans="4:4">
      <c r="D1166" s="192"/>
    </row>
    <row r="1167" spans="4:4">
      <c r="D1167" s="192"/>
    </row>
    <row r="1168" spans="4:4">
      <c r="D1168" s="192"/>
    </row>
    <row r="1169" spans="4:4">
      <c r="D1169" s="192"/>
    </row>
    <row r="1170" spans="4:4">
      <c r="D1170" s="192"/>
    </row>
    <row r="1171" spans="4:4">
      <c r="D1171" s="192"/>
    </row>
    <row r="1172" spans="4:4">
      <c r="D1172" s="192"/>
    </row>
    <row r="1173" spans="4:4">
      <c r="D1173" s="192"/>
    </row>
    <row r="1174" spans="4:4">
      <c r="D1174" s="192"/>
    </row>
    <row r="1175" spans="4:4">
      <c r="D1175" s="192"/>
    </row>
    <row r="1176" spans="4:4">
      <c r="D1176" s="192"/>
    </row>
    <row r="1177" spans="4:4">
      <c r="D1177" s="192"/>
    </row>
    <row r="1178" spans="4:4">
      <c r="D1178" s="192"/>
    </row>
    <row r="1179" spans="4:4">
      <c r="D1179" s="192"/>
    </row>
    <row r="1180" spans="4:4">
      <c r="D1180" s="192"/>
    </row>
    <row r="1181" spans="4:4">
      <c r="D1181" s="192"/>
    </row>
    <row r="1182" spans="4:4">
      <c r="D1182" s="192"/>
    </row>
    <row r="1183" spans="4:4">
      <c r="D1183" s="192"/>
    </row>
    <row r="1184" spans="4:4">
      <c r="D1184" s="192"/>
    </row>
    <row r="1185" spans="4:4">
      <c r="D1185" s="192"/>
    </row>
    <row r="1186" spans="4:4">
      <c r="D1186" s="192"/>
    </row>
    <row r="1187" spans="4:4">
      <c r="D1187" s="192"/>
    </row>
    <row r="1188" spans="4:4">
      <c r="D1188" s="192"/>
    </row>
    <row r="1189" spans="4:4">
      <c r="D1189" s="192"/>
    </row>
    <row r="1190" spans="4:4">
      <c r="D1190" s="192"/>
    </row>
    <row r="1191" spans="4:4">
      <c r="D1191" s="192"/>
    </row>
    <row r="1192" spans="4:4">
      <c r="D1192" s="192"/>
    </row>
    <row r="1193" spans="4:4">
      <c r="D1193" s="192"/>
    </row>
    <row r="1194" spans="4:4">
      <c r="D1194" s="192"/>
    </row>
    <row r="1195" spans="4:4">
      <c r="D1195" s="192"/>
    </row>
    <row r="1196" spans="4:4">
      <c r="D1196" s="192"/>
    </row>
    <row r="1197" spans="4:4">
      <c r="D1197" s="192"/>
    </row>
    <row r="1198" spans="4:4">
      <c r="D1198" s="192"/>
    </row>
    <row r="1199" spans="4:4">
      <c r="D1199" s="192"/>
    </row>
    <row r="1200" spans="4:4">
      <c r="D1200" s="192"/>
    </row>
    <row r="1201" spans="4:4">
      <c r="D1201" s="192"/>
    </row>
    <row r="1202" spans="4:4">
      <c r="D1202" s="192"/>
    </row>
    <row r="1203" spans="4:4">
      <c r="D1203" s="192"/>
    </row>
    <row r="1204" spans="4:4">
      <c r="D1204" s="192"/>
    </row>
    <row r="1205" spans="4:4">
      <c r="D1205" s="192"/>
    </row>
    <row r="1206" spans="4:4">
      <c r="D1206" s="192"/>
    </row>
    <row r="1207" spans="4:4">
      <c r="D1207" s="192"/>
    </row>
    <row r="1208" spans="4:4">
      <c r="D1208" s="192"/>
    </row>
    <row r="1209" spans="4:4">
      <c r="D1209" s="192"/>
    </row>
    <row r="1210" spans="4:4">
      <c r="D1210" s="192"/>
    </row>
    <row r="1211" spans="4:4">
      <c r="D1211" s="192"/>
    </row>
    <row r="1212" spans="4:4">
      <c r="D1212" s="192"/>
    </row>
    <row r="1213" spans="4:4">
      <c r="D1213" s="192"/>
    </row>
    <row r="1214" spans="4:4">
      <c r="D1214" s="192"/>
    </row>
    <row r="1215" spans="4:4">
      <c r="D1215" s="192"/>
    </row>
    <row r="1216" spans="4:4">
      <c r="D1216" s="192"/>
    </row>
    <row r="1217" spans="4:4">
      <c r="D1217" s="192"/>
    </row>
    <row r="1218" spans="4:4">
      <c r="D1218" s="192"/>
    </row>
    <row r="1219" spans="4:4">
      <c r="D1219" s="192"/>
    </row>
    <row r="1220" spans="4:4">
      <c r="D1220" s="192"/>
    </row>
    <row r="1221" spans="4:4">
      <c r="D1221" s="192"/>
    </row>
    <row r="1222" spans="4:4">
      <c r="D1222" s="192"/>
    </row>
    <row r="1223" spans="4:4">
      <c r="D1223" s="192"/>
    </row>
    <row r="1224" spans="4:4">
      <c r="D1224" s="192"/>
    </row>
    <row r="1225" spans="4:4">
      <c r="D1225" s="192"/>
    </row>
    <row r="1226" spans="4:4">
      <c r="D1226" s="192"/>
    </row>
    <row r="1227" spans="4:4">
      <c r="D1227" s="192"/>
    </row>
    <row r="1228" spans="4:4">
      <c r="D1228" s="192"/>
    </row>
    <row r="1229" spans="4:4">
      <c r="D1229" s="192"/>
    </row>
    <row r="1230" spans="4:4">
      <c r="D1230" s="192"/>
    </row>
    <row r="1231" spans="4:4">
      <c r="D1231" s="192"/>
    </row>
    <row r="1232" spans="4:4">
      <c r="D1232" s="192"/>
    </row>
    <row r="1233" spans="4:4">
      <c r="D1233" s="192"/>
    </row>
    <row r="1234" spans="4:4">
      <c r="D1234" s="192"/>
    </row>
    <row r="1235" spans="4:4">
      <c r="D1235" s="192"/>
    </row>
    <row r="1236" spans="4:4">
      <c r="D1236" s="192"/>
    </row>
    <row r="1237" spans="4:4">
      <c r="D1237" s="192"/>
    </row>
    <row r="1238" spans="4:4">
      <c r="D1238" s="192"/>
    </row>
    <row r="1239" spans="4:4">
      <c r="D1239" s="192"/>
    </row>
    <row r="1240" spans="4:4">
      <c r="D1240" s="192"/>
    </row>
    <row r="1241" spans="4:4">
      <c r="D1241" s="192"/>
    </row>
    <row r="1242" spans="4:4">
      <c r="D1242" s="192"/>
    </row>
    <row r="1243" spans="4:4">
      <c r="D1243" s="192"/>
    </row>
    <row r="1244" spans="4:4">
      <c r="D1244" s="192"/>
    </row>
    <row r="1245" spans="4:4">
      <c r="D1245" s="192"/>
    </row>
    <row r="1246" spans="4:4">
      <c r="D1246" s="192"/>
    </row>
    <row r="1247" spans="4:4">
      <c r="D1247" s="192"/>
    </row>
    <row r="1248" spans="4:4">
      <c r="D1248" s="192"/>
    </row>
    <row r="1249" spans="4:4">
      <c r="D1249" s="192"/>
    </row>
    <row r="1250" spans="4:4">
      <c r="D1250" s="192"/>
    </row>
    <row r="1251" spans="4:4">
      <c r="D1251" s="192"/>
    </row>
    <row r="1252" spans="4:4">
      <c r="D1252" s="192"/>
    </row>
    <row r="1253" spans="4:4">
      <c r="D1253" s="192"/>
    </row>
    <row r="1254" spans="4:4">
      <c r="D1254" s="192"/>
    </row>
    <row r="1255" spans="4:4">
      <c r="D1255" s="192"/>
    </row>
    <row r="1256" spans="4:4">
      <c r="D1256" s="192"/>
    </row>
    <row r="1257" spans="4:4">
      <c r="D1257" s="192"/>
    </row>
    <row r="1258" spans="4:4">
      <c r="D1258" s="192"/>
    </row>
    <row r="1259" spans="4:4">
      <c r="D1259" s="192"/>
    </row>
    <row r="1260" spans="4:4">
      <c r="D1260" s="192"/>
    </row>
    <row r="1261" spans="4:4">
      <c r="D1261" s="192"/>
    </row>
    <row r="1262" spans="4:4">
      <c r="D1262" s="192"/>
    </row>
    <row r="1263" spans="4:4">
      <c r="D1263" s="192"/>
    </row>
    <row r="1264" spans="4:4">
      <c r="D1264" s="192"/>
    </row>
    <row r="1265" spans="4:4">
      <c r="D1265" s="192"/>
    </row>
    <row r="1266" spans="4:4">
      <c r="D1266" s="192"/>
    </row>
    <row r="1267" spans="4:4">
      <c r="D1267" s="192"/>
    </row>
    <row r="1268" spans="4:4">
      <c r="D1268" s="192"/>
    </row>
    <row r="1269" spans="4:4">
      <c r="D1269" s="192"/>
    </row>
    <row r="1270" spans="4:4">
      <c r="D1270" s="192"/>
    </row>
    <row r="1271" spans="4:4">
      <c r="D1271" s="192"/>
    </row>
    <row r="1272" spans="4:4">
      <c r="D1272" s="192"/>
    </row>
    <row r="1273" spans="4:4">
      <c r="D1273" s="192"/>
    </row>
    <row r="1274" spans="4:4">
      <c r="D1274" s="192"/>
    </row>
    <row r="1275" spans="4:4">
      <c r="D1275" s="192"/>
    </row>
    <row r="1276" spans="4:4">
      <c r="D1276" s="192"/>
    </row>
    <row r="1277" spans="4:4">
      <c r="D1277" s="192"/>
    </row>
    <row r="1278" spans="4:4">
      <c r="D1278" s="192"/>
    </row>
    <row r="1279" spans="4:4">
      <c r="D1279" s="192"/>
    </row>
    <row r="1280" spans="4:4">
      <c r="D1280" s="192"/>
    </row>
    <row r="1281" spans="4:4">
      <c r="D1281" s="192"/>
    </row>
    <row r="1282" spans="4:4">
      <c r="D1282" s="192"/>
    </row>
    <row r="1283" spans="4:4">
      <c r="D1283" s="192"/>
    </row>
    <row r="1284" spans="4:4">
      <c r="D1284" s="192"/>
    </row>
    <row r="1285" spans="4:4">
      <c r="D1285" s="192"/>
    </row>
    <row r="1286" spans="4:4">
      <c r="D1286" s="192"/>
    </row>
    <row r="1287" spans="4:4">
      <c r="D1287" s="192"/>
    </row>
    <row r="1288" spans="4:4">
      <c r="D1288" s="192"/>
    </row>
    <row r="1289" spans="4:4">
      <c r="D1289" s="192"/>
    </row>
    <row r="1290" spans="4:4">
      <c r="D1290" s="192"/>
    </row>
    <row r="1291" spans="4:4">
      <c r="D1291" s="192"/>
    </row>
    <row r="1292" spans="4:4">
      <c r="D1292" s="192"/>
    </row>
    <row r="1293" spans="4:4">
      <c r="D1293" s="192"/>
    </row>
    <row r="1294" spans="4:4">
      <c r="D1294" s="192"/>
    </row>
    <row r="1295" spans="4:4">
      <c r="D1295" s="192"/>
    </row>
    <row r="1296" spans="4:4">
      <c r="D1296" s="192"/>
    </row>
    <row r="1297" spans="4:4">
      <c r="D1297" s="192"/>
    </row>
    <row r="1298" spans="4:4">
      <c r="D1298" s="192"/>
    </row>
    <row r="1299" spans="4:4">
      <c r="D1299" s="192"/>
    </row>
    <row r="1300" spans="4:4">
      <c r="D1300" s="192"/>
    </row>
    <row r="1301" spans="4:4">
      <c r="D1301" s="192"/>
    </row>
    <row r="1302" spans="4:4">
      <c r="D1302" s="192"/>
    </row>
    <row r="1303" spans="4:4">
      <c r="D1303" s="192"/>
    </row>
    <row r="1304" spans="4:4">
      <c r="D1304" s="192"/>
    </row>
    <row r="1305" spans="4:4">
      <c r="D1305" s="192"/>
    </row>
    <row r="1306" spans="4:4">
      <c r="D1306" s="192"/>
    </row>
    <row r="1307" spans="4:4">
      <c r="D1307" s="192"/>
    </row>
    <row r="1308" spans="4:4">
      <c r="D1308" s="192"/>
    </row>
    <row r="1309" spans="4:4">
      <c r="D1309" s="192"/>
    </row>
    <row r="1310" spans="4:4">
      <c r="D1310" s="192"/>
    </row>
    <row r="1311" spans="4:4">
      <c r="D1311" s="192"/>
    </row>
    <row r="1312" spans="4:4">
      <c r="D1312" s="192"/>
    </row>
    <row r="1313" spans="4:4">
      <c r="D1313" s="192"/>
    </row>
    <row r="1314" spans="4:4">
      <c r="D1314" s="192"/>
    </row>
    <row r="1315" spans="4:4">
      <c r="D1315" s="192"/>
    </row>
    <row r="1316" spans="4:4">
      <c r="D1316" s="192"/>
    </row>
    <row r="1317" spans="4:4">
      <c r="D1317" s="192"/>
    </row>
    <row r="1318" spans="4:4">
      <c r="D1318" s="192"/>
    </row>
    <row r="1319" spans="4:4">
      <c r="D1319" s="192"/>
    </row>
    <row r="1320" spans="4:4">
      <c r="D1320" s="192"/>
    </row>
    <row r="1321" spans="4:4">
      <c r="D1321" s="192"/>
    </row>
    <row r="1322" spans="4:4">
      <c r="D1322" s="192"/>
    </row>
    <row r="1323" spans="4:4">
      <c r="D1323" s="192"/>
    </row>
    <row r="1324" spans="4:4">
      <c r="D1324" s="192"/>
    </row>
    <row r="1325" spans="4:4">
      <c r="D1325" s="192"/>
    </row>
    <row r="1326" spans="4:4">
      <c r="D1326" s="192"/>
    </row>
    <row r="1327" spans="4:4">
      <c r="D1327" s="192"/>
    </row>
    <row r="1328" spans="4:4">
      <c r="D1328" s="192"/>
    </row>
    <row r="1329" spans="4:4">
      <c r="D1329" s="192"/>
    </row>
    <row r="1330" spans="4:4">
      <c r="D1330" s="192"/>
    </row>
    <row r="1331" spans="4:4">
      <c r="D1331" s="192"/>
    </row>
    <row r="1332" spans="4:4">
      <c r="D1332" s="192"/>
    </row>
    <row r="1333" spans="4:4">
      <c r="D1333" s="192"/>
    </row>
    <row r="1334" spans="4:4">
      <c r="D1334" s="192"/>
    </row>
    <row r="1335" spans="4:4">
      <c r="D1335" s="192"/>
    </row>
    <row r="1336" spans="4:4">
      <c r="D1336" s="192"/>
    </row>
    <row r="1337" spans="4:4">
      <c r="D1337" s="192"/>
    </row>
    <row r="1338" spans="4:4">
      <c r="D1338" s="192"/>
    </row>
    <row r="1339" spans="4:4">
      <c r="D1339" s="192"/>
    </row>
    <row r="1340" spans="4:4">
      <c r="D1340" s="192"/>
    </row>
    <row r="1341" spans="4:4">
      <c r="D1341" s="192"/>
    </row>
    <row r="1342" spans="4:4">
      <c r="D1342" s="192"/>
    </row>
    <row r="1343" spans="4:4">
      <c r="D1343" s="192"/>
    </row>
    <row r="1344" spans="4:4">
      <c r="D1344" s="192"/>
    </row>
    <row r="1345" spans="4:4">
      <c r="D1345" s="192"/>
    </row>
    <row r="1346" spans="4:4">
      <c r="D1346" s="192"/>
    </row>
    <row r="1347" spans="4:4">
      <c r="D1347" s="192"/>
    </row>
    <row r="1348" spans="4:4">
      <c r="D1348" s="192"/>
    </row>
    <row r="1349" spans="4:4">
      <c r="D1349" s="192"/>
    </row>
    <row r="1350" spans="4:4">
      <c r="D1350" s="192"/>
    </row>
    <row r="1351" spans="4:4">
      <c r="D1351" s="192"/>
    </row>
    <row r="1352" spans="4:4">
      <c r="D1352" s="192"/>
    </row>
    <row r="1353" spans="4:4">
      <c r="D1353" s="192"/>
    </row>
    <row r="1354" spans="4:4">
      <c r="D1354" s="192"/>
    </row>
    <row r="1355" spans="4:4">
      <c r="D1355" s="192"/>
    </row>
    <row r="1356" spans="4:4">
      <c r="D1356" s="192"/>
    </row>
    <row r="1357" spans="4:4">
      <c r="D1357" s="192"/>
    </row>
    <row r="1358" spans="4:4">
      <c r="D1358" s="192"/>
    </row>
    <row r="1359" spans="4:4">
      <c r="D1359" s="192"/>
    </row>
    <row r="1360" spans="4:4">
      <c r="D1360" s="192"/>
    </row>
    <row r="1361" spans="4:4">
      <c r="D1361" s="192"/>
    </row>
    <row r="1362" spans="4:4">
      <c r="D1362" s="192"/>
    </row>
    <row r="1363" spans="4:4">
      <c r="D1363" s="192"/>
    </row>
    <row r="1364" spans="4:4">
      <c r="D1364" s="192"/>
    </row>
    <row r="1365" spans="4:4">
      <c r="D1365" s="192"/>
    </row>
    <row r="1366" spans="4:4">
      <c r="D1366" s="192"/>
    </row>
    <row r="1367" spans="4:4">
      <c r="D1367" s="192"/>
    </row>
    <row r="1368" spans="4:4">
      <c r="D1368" s="192"/>
    </row>
    <row r="1369" spans="4:4">
      <c r="D1369" s="192"/>
    </row>
    <row r="1370" spans="4:4">
      <c r="D1370" s="192"/>
    </row>
    <row r="1371" spans="4:4">
      <c r="D1371" s="192"/>
    </row>
    <row r="1372" spans="4:4">
      <c r="D1372" s="192"/>
    </row>
    <row r="1373" spans="4:4">
      <c r="D1373" s="192"/>
    </row>
    <row r="1374" spans="4:4">
      <c r="D1374" s="192"/>
    </row>
    <row r="1375" spans="4:4">
      <c r="D1375" s="192"/>
    </row>
    <row r="1376" spans="4:4">
      <c r="D1376" s="192"/>
    </row>
    <row r="1377" spans="4:4">
      <c r="D1377" s="192"/>
    </row>
    <row r="1378" spans="4:4">
      <c r="D1378" s="192"/>
    </row>
    <row r="1379" spans="4:4">
      <c r="D1379" s="192"/>
    </row>
    <row r="1380" spans="4:4">
      <c r="D1380" s="192"/>
    </row>
    <row r="1381" spans="4:4">
      <c r="D1381" s="192"/>
    </row>
    <row r="1382" spans="4:4">
      <c r="D1382" s="192"/>
    </row>
    <row r="1383" spans="4:4">
      <c r="D1383" s="192"/>
    </row>
    <row r="1384" spans="4:4">
      <c r="D1384" s="192"/>
    </row>
    <row r="1385" spans="4:4">
      <c r="D1385" s="192"/>
    </row>
    <row r="1386" spans="4:4">
      <c r="D1386" s="192"/>
    </row>
    <row r="1387" spans="4:4">
      <c r="D1387" s="192"/>
    </row>
    <row r="1388" spans="4:4">
      <c r="D1388" s="192"/>
    </row>
    <row r="1389" spans="4:4">
      <c r="D1389" s="192"/>
    </row>
    <row r="1390" spans="4:4">
      <c r="D1390" s="192"/>
    </row>
    <row r="1391" spans="4:4">
      <c r="D1391" s="192"/>
    </row>
    <row r="1392" spans="4:4">
      <c r="D1392" s="192"/>
    </row>
    <row r="1393" spans="4:4">
      <c r="D1393" s="192"/>
    </row>
    <row r="1394" spans="4:4">
      <c r="D1394" s="192"/>
    </row>
    <row r="1395" spans="4:4">
      <c r="D1395" s="192"/>
    </row>
    <row r="1396" spans="4:4">
      <c r="D1396" s="192"/>
    </row>
    <row r="1397" spans="4:4">
      <c r="D1397" s="192"/>
    </row>
    <row r="1398" spans="4:4">
      <c r="D1398" s="192"/>
    </row>
    <row r="1399" spans="4:4">
      <c r="D1399" s="192"/>
    </row>
    <row r="1400" spans="4:4">
      <c r="D1400" s="192"/>
    </row>
    <row r="1401" spans="4:4">
      <c r="D1401" s="192"/>
    </row>
    <row r="1402" spans="4:4">
      <c r="D1402" s="192"/>
    </row>
    <row r="1403" spans="4:4">
      <c r="D1403" s="192"/>
    </row>
    <row r="1404" spans="4:4">
      <c r="D1404" s="192"/>
    </row>
    <row r="1405" spans="4:4">
      <c r="D1405" s="192"/>
    </row>
    <row r="1406" spans="4:4">
      <c r="D1406" s="192"/>
    </row>
    <row r="1407" spans="4:4">
      <c r="D1407" s="192"/>
    </row>
    <row r="1408" spans="4:4">
      <c r="D1408" s="192"/>
    </row>
    <row r="1409" spans="4:4">
      <c r="D1409" s="192"/>
    </row>
    <row r="1410" spans="4:4">
      <c r="D1410" s="192"/>
    </row>
    <row r="1411" spans="4:4">
      <c r="D1411" s="192"/>
    </row>
    <row r="1412" spans="4:4">
      <c r="D1412" s="192"/>
    </row>
    <row r="1413" spans="4:4">
      <c r="D1413" s="192"/>
    </row>
    <row r="1414" spans="4:4">
      <c r="D1414" s="192"/>
    </row>
    <row r="1415" spans="4:4">
      <c r="D1415" s="192"/>
    </row>
    <row r="1416" spans="4:4">
      <c r="D1416" s="192"/>
    </row>
    <row r="1417" spans="4:4">
      <c r="D1417" s="192"/>
    </row>
    <row r="1418" spans="4:4">
      <c r="D1418" s="192"/>
    </row>
    <row r="1419" spans="4:4">
      <c r="D1419" s="192"/>
    </row>
    <row r="1420" spans="4:4">
      <c r="D1420" s="192"/>
    </row>
    <row r="1421" spans="4:4">
      <c r="D1421" s="192"/>
    </row>
    <row r="1422" spans="4:4">
      <c r="D1422" s="192"/>
    </row>
    <row r="1423" spans="4:4">
      <c r="D1423" s="192"/>
    </row>
    <row r="1424" spans="4:4">
      <c r="D1424" s="192"/>
    </row>
    <row r="1425" spans="4:4">
      <c r="D1425" s="192"/>
    </row>
    <row r="1426" spans="4:4">
      <c r="D1426" s="192"/>
    </row>
    <row r="1427" spans="4:4">
      <c r="D1427" s="192"/>
    </row>
    <row r="1428" spans="4:4">
      <c r="D1428" s="192"/>
    </row>
    <row r="1429" spans="4:4">
      <c r="D1429" s="192"/>
    </row>
    <row r="1430" spans="4:4">
      <c r="D1430" s="192"/>
    </row>
    <row r="1431" spans="4:4">
      <c r="D1431" s="192"/>
    </row>
    <row r="1432" spans="4:4">
      <c r="D1432" s="192"/>
    </row>
    <row r="1433" spans="4:4">
      <c r="D1433" s="192"/>
    </row>
    <row r="1434" spans="4:4">
      <c r="D1434" s="192"/>
    </row>
    <row r="1435" spans="4:4">
      <c r="D1435" s="192"/>
    </row>
    <row r="1436" spans="4:4">
      <c r="D1436" s="192"/>
    </row>
    <row r="1437" spans="4:4">
      <c r="D1437" s="192"/>
    </row>
    <row r="1438" spans="4:4">
      <c r="D1438" s="192"/>
    </row>
    <row r="1439" spans="4:4">
      <c r="D1439" s="192"/>
    </row>
    <row r="1440" spans="4:4">
      <c r="D1440" s="192"/>
    </row>
    <row r="1441" spans="4:4">
      <c r="D1441" s="192"/>
    </row>
    <row r="1442" spans="4:4">
      <c r="D1442" s="192"/>
    </row>
    <row r="1443" spans="4:4">
      <c r="D1443" s="192"/>
    </row>
    <row r="1444" spans="4:4">
      <c r="D1444" s="192"/>
    </row>
    <row r="1445" spans="4:4">
      <c r="D1445" s="192"/>
    </row>
    <row r="1446" spans="4:4">
      <c r="D1446" s="192"/>
    </row>
    <row r="1447" spans="4:4">
      <c r="D1447" s="192"/>
    </row>
    <row r="1448" spans="4:4">
      <c r="D1448" s="192"/>
    </row>
    <row r="1449" spans="4:4">
      <c r="D1449" s="192"/>
    </row>
    <row r="1450" spans="4:4">
      <c r="D1450" s="192"/>
    </row>
    <row r="1451" spans="4:4">
      <c r="D1451" s="192"/>
    </row>
    <row r="1452" spans="4:4">
      <c r="D1452" s="192"/>
    </row>
    <row r="1453" spans="4:4">
      <c r="D1453" s="192"/>
    </row>
    <row r="1454" spans="4:4">
      <c r="D1454" s="192"/>
    </row>
    <row r="1455" spans="4:4">
      <c r="D1455" s="192"/>
    </row>
    <row r="1456" spans="4:4">
      <c r="D1456" s="192"/>
    </row>
    <row r="1457" spans="4:4">
      <c r="D1457" s="192"/>
    </row>
    <row r="1458" spans="4:4">
      <c r="D1458" s="192"/>
    </row>
    <row r="1459" spans="4:4">
      <c r="D1459" s="192"/>
    </row>
    <row r="1460" spans="4:4">
      <c r="D1460" s="192"/>
    </row>
    <row r="1461" spans="4:4">
      <c r="D1461" s="192"/>
    </row>
    <row r="1462" spans="4:4">
      <c r="D1462" s="192"/>
    </row>
    <row r="1463" spans="4:4">
      <c r="D1463" s="192"/>
    </row>
    <row r="1464" spans="4:4">
      <c r="D1464" s="192"/>
    </row>
    <row r="1465" spans="4:4">
      <c r="D1465" s="192"/>
    </row>
    <row r="1466" spans="4:4">
      <c r="D1466" s="192"/>
    </row>
    <row r="1467" spans="4:4">
      <c r="D1467" s="192"/>
    </row>
    <row r="1468" spans="4:4">
      <c r="D1468" s="192"/>
    </row>
    <row r="1469" spans="4:4">
      <c r="D1469" s="192"/>
    </row>
    <row r="1470" spans="4:4">
      <c r="D1470" s="192"/>
    </row>
    <row r="1471" spans="4:4">
      <c r="D1471" s="192"/>
    </row>
    <row r="1472" spans="4:4">
      <c r="D1472" s="192"/>
    </row>
    <row r="1473" spans="4:4">
      <c r="D1473" s="192"/>
    </row>
    <row r="1474" spans="4:4">
      <c r="D1474" s="192"/>
    </row>
    <row r="1475" spans="4:4">
      <c r="D1475" s="192"/>
    </row>
    <row r="1476" spans="4:4">
      <c r="D1476" s="192"/>
    </row>
    <row r="1477" spans="4:4">
      <c r="D1477" s="192"/>
    </row>
    <row r="1478" spans="4:4">
      <c r="D1478" s="192"/>
    </row>
    <row r="1479" spans="4:4">
      <c r="D1479" s="192"/>
    </row>
    <row r="1480" spans="4:4">
      <c r="D1480" s="192"/>
    </row>
    <row r="1481" spans="4:4">
      <c r="D1481" s="192"/>
    </row>
    <row r="1482" spans="4:4">
      <c r="D1482" s="192"/>
    </row>
    <row r="1483" spans="4:4">
      <c r="D1483" s="192"/>
    </row>
    <row r="1484" spans="4:4">
      <c r="D1484" s="192"/>
    </row>
    <row r="1485" spans="4:4">
      <c r="D1485" s="192"/>
    </row>
    <row r="1486" spans="4:4">
      <c r="D1486" s="192"/>
    </row>
    <row r="1487" spans="4:4">
      <c r="D1487" s="192"/>
    </row>
    <row r="1488" spans="4:4">
      <c r="D1488" s="192"/>
    </row>
    <row r="1489" spans="4:4">
      <c r="D1489" s="192"/>
    </row>
    <row r="1490" spans="4:4">
      <c r="D1490" s="192"/>
    </row>
    <row r="1491" spans="4:4">
      <c r="D1491" s="192"/>
    </row>
    <row r="1492" spans="4:4">
      <c r="D1492" s="192"/>
    </row>
    <row r="1493" spans="4:4">
      <c r="D1493" s="192"/>
    </row>
    <row r="1494" spans="4:4">
      <c r="D1494" s="192"/>
    </row>
    <row r="1495" spans="4:4">
      <c r="D1495" s="192"/>
    </row>
    <row r="1496" spans="4:4">
      <c r="D1496" s="192"/>
    </row>
    <row r="1497" spans="4:4">
      <c r="D1497" s="192"/>
    </row>
    <row r="1498" spans="4:4">
      <c r="D1498" s="192"/>
    </row>
    <row r="1499" spans="4:4">
      <c r="D1499" s="192"/>
    </row>
    <row r="1500" spans="4:4">
      <c r="D1500" s="192"/>
    </row>
    <row r="1501" spans="4:4">
      <c r="D1501" s="192"/>
    </row>
    <row r="1502" spans="4:4">
      <c r="D1502" s="192"/>
    </row>
    <row r="1503" spans="4:4">
      <c r="D1503" s="192"/>
    </row>
    <row r="1504" spans="4:4">
      <c r="D1504" s="192"/>
    </row>
    <row r="1505" spans="4:4">
      <c r="D1505" s="192"/>
    </row>
    <row r="1506" spans="4:4">
      <c r="D1506" s="192"/>
    </row>
    <row r="1507" spans="4:4">
      <c r="D1507" s="192"/>
    </row>
    <row r="1508" spans="4:4">
      <c r="D1508" s="192"/>
    </row>
    <row r="1509" spans="4:4">
      <c r="D1509" s="192"/>
    </row>
    <row r="1510" spans="4:4">
      <c r="D1510" s="192"/>
    </row>
    <row r="1511" spans="4:4">
      <c r="D1511" s="192"/>
    </row>
    <row r="1512" spans="4:4">
      <c r="D1512" s="192"/>
    </row>
    <row r="1513" spans="4:4">
      <c r="D1513" s="192"/>
    </row>
    <row r="1514" spans="4:4">
      <c r="D1514" s="192"/>
    </row>
    <row r="1515" spans="4:4">
      <c r="D1515" s="192"/>
    </row>
    <row r="1516" spans="4:4">
      <c r="D1516" s="192"/>
    </row>
    <row r="1517" spans="4:4">
      <c r="D1517" s="192"/>
    </row>
    <row r="1518" spans="4:4">
      <c r="D1518" s="192"/>
    </row>
    <row r="1519" spans="4:4">
      <c r="D1519" s="192"/>
    </row>
    <row r="1520" spans="4:4">
      <c r="D1520" s="192"/>
    </row>
    <row r="1521" spans="4:4">
      <c r="D1521" s="192"/>
    </row>
    <row r="1522" spans="4:4">
      <c r="D1522" s="192"/>
    </row>
    <row r="1523" spans="4:4">
      <c r="D1523" s="192"/>
    </row>
    <row r="1524" spans="4:4">
      <c r="D1524" s="192"/>
    </row>
    <row r="1525" spans="4:4">
      <c r="D1525" s="192"/>
    </row>
    <row r="1526" spans="4:4">
      <c r="D1526" s="192"/>
    </row>
    <row r="1527" spans="4:4">
      <c r="D1527" s="192"/>
    </row>
    <row r="1528" spans="4:4">
      <c r="D1528" s="192"/>
    </row>
    <row r="1529" spans="4:4">
      <c r="D1529" s="192"/>
    </row>
    <row r="1530" spans="4:4">
      <c r="D1530" s="192"/>
    </row>
    <row r="1531" spans="4:4">
      <c r="D1531" s="192"/>
    </row>
    <row r="1532" spans="4:4">
      <c r="D1532" s="192"/>
    </row>
    <row r="1533" spans="4:4">
      <c r="D1533" s="192"/>
    </row>
    <row r="1534" spans="4:4">
      <c r="D1534" s="192"/>
    </row>
    <row r="1535" spans="4:4">
      <c r="D1535" s="192"/>
    </row>
    <row r="1536" spans="4:4">
      <c r="D1536" s="192"/>
    </row>
    <row r="1537" spans="4:4">
      <c r="D1537" s="192"/>
    </row>
    <row r="1538" spans="4:4">
      <c r="D1538" s="192"/>
    </row>
    <row r="1539" spans="4:4">
      <c r="D1539" s="192"/>
    </row>
    <row r="1540" spans="4:4">
      <c r="D1540" s="192"/>
    </row>
    <row r="1541" spans="4:4">
      <c r="D1541" s="192"/>
    </row>
    <row r="1542" spans="4:4">
      <c r="D1542" s="192"/>
    </row>
    <row r="1543" spans="4:4">
      <c r="D1543" s="192"/>
    </row>
    <row r="1544" spans="4:4">
      <c r="D1544" s="192"/>
    </row>
    <row r="1545" spans="4:4">
      <c r="D1545" s="192"/>
    </row>
    <row r="1546" spans="4:4">
      <c r="D1546" s="192"/>
    </row>
    <row r="1547" spans="4:4">
      <c r="D1547" s="192"/>
    </row>
    <row r="1548" spans="4:4">
      <c r="D1548" s="192"/>
    </row>
    <row r="1549" spans="4:4">
      <c r="D1549" s="192"/>
    </row>
    <row r="1550" spans="4:4">
      <c r="D1550" s="192"/>
    </row>
    <row r="1551" spans="4:4">
      <c r="D1551" s="192"/>
    </row>
    <row r="1552" spans="4:4">
      <c r="D1552" s="192"/>
    </row>
    <row r="1553" spans="4:4">
      <c r="D1553" s="192"/>
    </row>
    <row r="1554" spans="4:4">
      <c r="D1554" s="192"/>
    </row>
    <row r="1555" spans="4:4">
      <c r="D1555" s="192"/>
    </row>
    <row r="1556" spans="4:4">
      <c r="D1556" s="192"/>
    </row>
    <row r="1557" spans="4:4">
      <c r="D1557" s="192"/>
    </row>
    <row r="1558" spans="4:4">
      <c r="D1558" s="192"/>
    </row>
    <row r="1559" spans="4:4">
      <c r="D1559" s="192"/>
    </row>
    <row r="1560" spans="4:4">
      <c r="D1560" s="192"/>
    </row>
    <row r="1561" spans="4:4">
      <c r="D1561" s="192"/>
    </row>
    <row r="1562" spans="4:4">
      <c r="D1562" s="192"/>
    </row>
    <row r="1563" spans="4:4">
      <c r="D1563" s="192"/>
    </row>
    <row r="1564" spans="4:4">
      <c r="D1564" s="192"/>
    </row>
    <row r="1565" spans="4:4">
      <c r="D1565" s="192"/>
    </row>
    <row r="1566" spans="4:4">
      <c r="D1566" s="192"/>
    </row>
    <row r="1567" spans="4:4">
      <c r="D1567" s="192"/>
    </row>
    <row r="1568" spans="4:4">
      <c r="D1568" s="192"/>
    </row>
    <row r="1569" spans="4:4">
      <c r="D1569" s="192"/>
    </row>
    <row r="1570" spans="4:4">
      <c r="D1570" s="192"/>
    </row>
    <row r="1571" spans="4:4">
      <c r="D1571" s="192"/>
    </row>
    <row r="1572" spans="4:4">
      <c r="D1572" s="192"/>
    </row>
    <row r="1573" spans="4:4">
      <c r="D1573" s="192"/>
    </row>
    <row r="1574" spans="4:4">
      <c r="D1574" s="192"/>
    </row>
    <row r="1575" spans="4:4">
      <c r="D1575" s="192"/>
    </row>
    <row r="1576" spans="4:4">
      <c r="D1576" s="192"/>
    </row>
    <row r="1577" spans="4:4">
      <c r="D1577" s="192"/>
    </row>
    <row r="1578" spans="4:4">
      <c r="D1578" s="192"/>
    </row>
    <row r="1579" spans="4:4">
      <c r="D1579" s="192"/>
    </row>
    <row r="1580" spans="4:4">
      <c r="D1580" s="192"/>
    </row>
    <row r="1581" spans="4:4">
      <c r="D1581" s="192"/>
    </row>
    <row r="1582" spans="4:4">
      <c r="D1582" s="192"/>
    </row>
    <row r="1583" spans="4:4">
      <c r="D1583" s="192"/>
    </row>
    <row r="1584" spans="4:4">
      <c r="D1584" s="192"/>
    </row>
    <row r="1585" spans="4:4">
      <c r="D1585" s="192"/>
    </row>
    <row r="1586" spans="4:4">
      <c r="D1586" s="192"/>
    </row>
    <row r="1587" spans="4:4">
      <c r="D1587" s="192"/>
    </row>
    <row r="1588" spans="4:4">
      <c r="D1588" s="192"/>
    </row>
    <row r="1589" spans="4:4">
      <c r="D1589" s="192"/>
    </row>
    <row r="1590" spans="4:4">
      <c r="D1590" s="192"/>
    </row>
    <row r="1591" spans="4:4">
      <c r="D1591" s="192"/>
    </row>
    <row r="1592" spans="4:4">
      <c r="D1592" s="192"/>
    </row>
    <row r="1593" spans="4:4">
      <c r="D1593" s="192"/>
    </row>
    <row r="1594" spans="4:4">
      <c r="D1594" s="192"/>
    </row>
    <row r="1595" spans="4:4">
      <c r="D1595" s="192"/>
    </row>
    <row r="1596" spans="4:4">
      <c r="D1596" s="192"/>
    </row>
    <row r="1597" spans="4:4">
      <c r="D1597" s="192"/>
    </row>
    <row r="1598" spans="4:4">
      <c r="D1598" s="192"/>
    </row>
    <row r="1599" spans="4:4">
      <c r="D1599" s="192"/>
    </row>
    <row r="1600" spans="4:4">
      <c r="D1600" s="192"/>
    </row>
    <row r="1601" spans="4:4">
      <c r="D1601" s="192"/>
    </row>
    <row r="1602" spans="4:4">
      <c r="D1602" s="192"/>
    </row>
    <row r="1603" spans="4:4">
      <c r="D1603" s="192"/>
    </row>
    <row r="1604" spans="4:4">
      <c r="D1604" s="192"/>
    </row>
    <row r="1605" spans="4:4">
      <c r="D1605" s="192"/>
    </row>
    <row r="1606" spans="4:4">
      <c r="D1606" s="192"/>
    </row>
    <row r="1607" spans="4:4">
      <c r="D1607" s="192"/>
    </row>
    <row r="1608" spans="4:4">
      <c r="D1608" s="192"/>
    </row>
    <row r="1609" spans="4:4">
      <c r="D1609" s="192"/>
    </row>
    <row r="1610" spans="4:4">
      <c r="D1610" s="192"/>
    </row>
    <row r="1611" spans="4:4">
      <c r="D1611" s="192"/>
    </row>
    <row r="1612" spans="4:4">
      <c r="D1612" s="192"/>
    </row>
    <row r="1613" spans="4:4">
      <c r="D1613" s="192"/>
    </row>
    <row r="1614" spans="4:4">
      <c r="D1614" s="192"/>
    </row>
    <row r="1615" spans="4:4">
      <c r="D1615" s="192"/>
    </row>
    <row r="1616" spans="4:4">
      <c r="D1616" s="192"/>
    </row>
    <row r="1617" spans="4:4">
      <c r="D1617" s="192"/>
    </row>
    <row r="1618" spans="4:4">
      <c r="D1618" s="192"/>
    </row>
    <row r="1619" spans="4:4">
      <c r="D1619" s="192"/>
    </row>
    <row r="1620" spans="4:4">
      <c r="D1620" s="192"/>
    </row>
    <row r="1621" spans="4:4">
      <c r="D1621" s="192"/>
    </row>
    <row r="1622" spans="4:4">
      <c r="D1622" s="192"/>
    </row>
    <row r="1623" spans="4:4">
      <c r="D1623" s="192"/>
    </row>
    <row r="1624" spans="4:4">
      <c r="D1624" s="192"/>
    </row>
    <row r="1625" spans="4:4">
      <c r="D1625" s="192"/>
    </row>
    <row r="1626" spans="4:4">
      <c r="D1626" s="192"/>
    </row>
    <row r="1627" spans="4:4">
      <c r="D1627" s="192"/>
    </row>
    <row r="1628" spans="4:4">
      <c r="D1628" s="192"/>
    </row>
    <row r="1629" spans="4:4">
      <c r="D1629" s="192"/>
    </row>
    <row r="1630" spans="4:4">
      <c r="D1630" s="192"/>
    </row>
    <row r="1631" spans="4:4">
      <c r="D1631" s="192"/>
    </row>
    <row r="1632" spans="4:4">
      <c r="D1632" s="192"/>
    </row>
    <row r="1633" spans="4:4">
      <c r="D1633" s="192"/>
    </row>
    <row r="1634" spans="4:4">
      <c r="D1634" s="192"/>
    </row>
    <row r="1635" spans="4:4">
      <c r="D1635" s="192"/>
    </row>
    <row r="1636" spans="4:4">
      <c r="D1636" s="192"/>
    </row>
    <row r="1637" spans="4:4">
      <c r="D1637" s="192"/>
    </row>
    <row r="1638" spans="4:4">
      <c r="D1638" s="192"/>
    </row>
    <row r="1639" spans="4:4">
      <c r="D1639" s="192"/>
    </row>
    <row r="1640" spans="4:4">
      <c r="D1640" s="192"/>
    </row>
    <row r="1641" spans="4:4">
      <c r="D1641" s="192"/>
    </row>
    <row r="1642" spans="4:4">
      <c r="D1642" s="192"/>
    </row>
    <row r="1643" spans="4:4">
      <c r="D1643" s="192"/>
    </row>
    <row r="1644" spans="4:4">
      <c r="D1644" s="192"/>
    </row>
    <row r="1645" spans="4:4">
      <c r="D1645" s="192"/>
    </row>
    <row r="1646" spans="4:4">
      <c r="D1646" s="192"/>
    </row>
    <row r="1647" spans="4:4">
      <c r="D1647" s="192"/>
    </row>
    <row r="1648" spans="4:4">
      <c r="D1648" s="192"/>
    </row>
    <row r="1649" spans="4:4">
      <c r="D1649" s="192"/>
    </row>
    <row r="1650" spans="4:4">
      <c r="D1650" s="192"/>
    </row>
    <row r="1651" spans="4:4">
      <c r="D1651" s="192"/>
    </row>
    <row r="1652" spans="4:4">
      <c r="D1652" s="192"/>
    </row>
    <row r="1653" spans="4:4">
      <c r="D1653" s="192"/>
    </row>
    <row r="1654" spans="4:4">
      <c r="D1654" s="192"/>
    </row>
    <row r="1655" spans="4:4">
      <c r="D1655" s="192"/>
    </row>
    <row r="1656" spans="4:4">
      <c r="D1656" s="192"/>
    </row>
    <row r="1657" spans="4:4">
      <c r="D1657" s="192"/>
    </row>
    <row r="1658" spans="4:4">
      <c r="D1658" s="192"/>
    </row>
    <row r="1659" spans="4:4">
      <c r="D1659" s="192"/>
    </row>
    <row r="1660" spans="4:4">
      <c r="D1660" s="192"/>
    </row>
    <row r="1661" spans="4:4">
      <c r="D1661" s="192"/>
    </row>
    <row r="1662" spans="4:4">
      <c r="D1662" s="192"/>
    </row>
    <row r="1663" spans="4:4">
      <c r="D1663" s="192"/>
    </row>
    <row r="1664" spans="4:4">
      <c r="D1664" s="192"/>
    </row>
    <row r="1665" spans="4:4">
      <c r="D1665" s="192"/>
    </row>
    <row r="1666" spans="4:4">
      <c r="D1666" s="192"/>
    </row>
    <row r="1667" spans="4:4">
      <c r="D1667" s="192"/>
    </row>
    <row r="1668" spans="4:4">
      <c r="D1668" s="192"/>
    </row>
    <row r="1669" spans="4:4">
      <c r="D1669" s="192"/>
    </row>
    <row r="1670" spans="4:4">
      <c r="D1670" s="192"/>
    </row>
    <row r="1671" spans="4:4">
      <c r="D1671" s="192"/>
    </row>
    <row r="1672" spans="4:4">
      <c r="D1672" s="192"/>
    </row>
    <row r="1673" spans="4:4">
      <c r="D1673" s="192"/>
    </row>
    <row r="1674" spans="4:4">
      <c r="D1674" s="192"/>
    </row>
    <row r="1675" spans="4:4">
      <c r="D1675" s="192"/>
    </row>
    <row r="1676" spans="4:4">
      <c r="D1676" s="192"/>
    </row>
    <row r="1677" spans="4:4">
      <c r="D1677" s="192"/>
    </row>
    <row r="1678" spans="4:4">
      <c r="D1678" s="192"/>
    </row>
    <row r="1679" spans="4:4">
      <c r="D1679" s="192"/>
    </row>
    <row r="1680" spans="4:4">
      <c r="D1680" s="192"/>
    </row>
    <row r="1681" spans="4:4">
      <c r="D1681" s="192"/>
    </row>
    <row r="1682" spans="4:4">
      <c r="D1682" s="192"/>
    </row>
    <row r="1683" spans="4:4">
      <c r="D1683" s="192"/>
    </row>
    <row r="1684" spans="4:4">
      <c r="D1684" s="192"/>
    </row>
    <row r="1685" spans="4:4">
      <c r="D1685" s="192"/>
    </row>
    <row r="1686" spans="4:4">
      <c r="D1686" s="192"/>
    </row>
    <row r="1687" spans="4:4">
      <c r="D1687" s="192"/>
    </row>
    <row r="1688" spans="4:4">
      <c r="D1688" s="192"/>
    </row>
    <row r="1689" spans="4:4">
      <c r="D1689" s="192"/>
    </row>
    <row r="1690" spans="4:4">
      <c r="D1690" s="192"/>
    </row>
    <row r="1691" spans="4:4">
      <c r="D1691" s="192"/>
    </row>
    <row r="1692" spans="4:4">
      <c r="D1692" s="192"/>
    </row>
    <row r="1693" spans="4:4">
      <c r="D1693" s="192"/>
    </row>
    <row r="1694" spans="4:4">
      <c r="D1694" s="192"/>
    </row>
    <row r="1695" spans="4:4">
      <c r="D1695" s="192"/>
    </row>
    <row r="1696" spans="4:4">
      <c r="D1696" s="192"/>
    </row>
    <row r="1697" spans="4:4">
      <c r="D1697" s="192"/>
    </row>
    <row r="1698" spans="4:4">
      <c r="D1698" s="192"/>
    </row>
    <row r="1699" spans="4:4">
      <c r="D1699" s="192"/>
    </row>
    <row r="1700" spans="4:4">
      <c r="D1700" s="192"/>
    </row>
    <row r="1701" spans="4:4">
      <c r="D1701" s="192"/>
    </row>
    <row r="1702" spans="4:4">
      <c r="D1702" s="192"/>
    </row>
    <row r="1703" spans="4:4">
      <c r="D1703" s="192"/>
    </row>
    <row r="1704" spans="4:4">
      <c r="D1704" s="192"/>
    </row>
    <row r="1705" spans="4:4">
      <c r="D1705" s="192"/>
    </row>
    <row r="1706" spans="4:4">
      <c r="D1706" s="192"/>
    </row>
    <row r="1707" spans="4:4">
      <c r="D1707" s="192"/>
    </row>
    <row r="1708" spans="4:4">
      <c r="D1708" s="192"/>
    </row>
    <row r="1709" spans="4:4">
      <c r="D1709" s="192"/>
    </row>
    <row r="1710" spans="4:4">
      <c r="D1710" s="192"/>
    </row>
    <row r="1711" spans="4:4">
      <c r="D1711" s="192"/>
    </row>
    <row r="1712" spans="4:4">
      <c r="D1712" s="192"/>
    </row>
    <row r="1713" spans="4:4">
      <c r="D1713" s="192"/>
    </row>
    <row r="1714" spans="4:4">
      <c r="D1714" s="192"/>
    </row>
    <row r="1715" spans="4:4">
      <c r="D1715" s="192"/>
    </row>
    <row r="1716" spans="4:4">
      <c r="D1716" s="192"/>
    </row>
    <row r="1717" spans="4:4">
      <c r="D1717" s="192"/>
    </row>
    <row r="1718" spans="4:4">
      <c r="D1718" s="192"/>
    </row>
    <row r="1719" spans="4:4">
      <c r="D1719" s="192"/>
    </row>
    <row r="1720" spans="4:4">
      <c r="D1720" s="192"/>
    </row>
    <row r="1721" spans="4:4">
      <c r="D1721" s="192"/>
    </row>
    <row r="1722" spans="4:4">
      <c r="D1722" s="192"/>
    </row>
    <row r="1723" spans="4:4">
      <c r="D1723" s="192"/>
    </row>
    <row r="1724" spans="4:4">
      <c r="D1724" s="192"/>
    </row>
    <row r="1725" spans="4:4">
      <c r="D1725" s="192"/>
    </row>
    <row r="1726" spans="4:4">
      <c r="D1726" s="192"/>
    </row>
    <row r="1727" spans="4:4">
      <c r="D1727" s="192"/>
    </row>
    <row r="1728" spans="4:4">
      <c r="D1728" s="192"/>
    </row>
    <row r="1729" spans="4:4">
      <c r="D1729" s="192"/>
    </row>
    <row r="1730" spans="4:4">
      <c r="D1730" s="192"/>
    </row>
    <row r="1731" spans="4:4">
      <c r="D1731" s="192"/>
    </row>
    <row r="1732" spans="4:4">
      <c r="D1732" s="192"/>
    </row>
    <row r="1733" spans="4:4">
      <c r="D1733" s="192"/>
    </row>
    <row r="1734" spans="4:4">
      <c r="D1734" s="192"/>
    </row>
    <row r="1735" spans="4:4">
      <c r="D1735" s="192"/>
    </row>
    <row r="1736" spans="4:4">
      <c r="D1736" s="192"/>
    </row>
    <row r="1737" spans="4:4">
      <c r="D1737" s="192"/>
    </row>
    <row r="1738" spans="4:4">
      <c r="D1738" s="192"/>
    </row>
    <row r="1739" spans="4:4">
      <c r="D1739" s="192"/>
    </row>
    <row r="1740" spans="4:4">
      <c r="D1740" s="192"/>
    </row>
    <row r="1741" spans="4:4">
      <c r="D1741" s="192"/>
    </row>
    <row r="1742" spans="4:4">
      <c r="D1742" s="192"/>
    </row>
    <row r="1743" spans="4:4">
      <c r="D1743" s="192"/>
    </row>
    <row r="1744" spans="4:4">
      <c r="D1744" s="192"/>
    </row>
    <row r="1745" spans="4:4">
      <c r="D1745" s="192"/>
    </row>
    <row r="1746" spans="4:4">
      <c r="D1746" s="192"/>
    </row>
    <row r="1747" spans="4:4">
      <c r="D1747" s="192"/>
    </row>
    <row r="1748" spans="4:4">
      <c r="D1748" s="192"/>
    </row>
    <row r="1749" spans="4:4">
      <c r="D1749" s="192"/>
    </row>
    <row r="1750" spans="4:4">
      <c r="D1750" s="192"/>
    </row>
    <row r="1751" spans="4:4">
      <c r="D1751" s="192"/>
    </row>
    <row r="1752" spans="4:4">
      <c r="D1752" s="192"/>
    </row>
    <row r="1753" spans="4:4">
      <c r="D1753" s="192"/>
    </row>
    <row r="1754" spans="4:4">
      <c r="D1754" s="192"/>
    </row>
    <row r="1755" spans="4:4">
      <c r="D1755" s="192"/>
    </row>
    <row r="1756" spans="4:4">
      <c r="D1756" s="192"/>
    </row>
    <row r="1757" spans="4:4">
      <c r="D1757" s="192"/>
    </row>
    <row r="1758" spans="4:4">
      <c r="D1758" s="192"/>
    </row>
    <row r="1759" spans="4:4">
      <c r="D1759" s="192"/>
    </row>
    <row r="1760" spans="4:4">
      <c r="D1760" s="192"/>
    </row>
    <row r="1761" spans="4:4">
      <c r="D1761" s="192"/>
    </row>
    <row r="1762" spans="4:4">
      <c r="D1762" s="192"/>
    </row>
    <row r="1763" spans="4:4">
      <c r="D1763" s="192"/>
    </row>
    <row r="1764" spans="4:4">
      <c r="D1764" s="192"/>
    </row>
    <row r="1765" spans="4:4">
      <c r="D1765" s="192"/>
    </row>
    <row r="1766" spans="4:4">
      <c r="D1766" s="192"/>
    </row>
    <row r="1767" spans="4:4">
      <c r="D1767" s="192"/>
    </row>
    <row r="1768" spans="4:4">
      <c r="D1768" s="192"/>
    </row>
    <row r="1769" spans="4:4">
      <c r="D1769" s="192"/>
    </row>
    <row r="1770" spans="4:4">
      <c r="D1770" s="192"/>
    </row>
    <row r="1771" spans="4:4">
      <c r="D1771" s="192"/>
    </row>
    <row r="1772" spans="4:4">
      <c r="D1772" s="192"/>
    </row>
    <row r="1773" spans="4:4">
      <c r="D1773" s="192"/>
    </row>
    <row r="1774" spans="4:4">
      <c r="D1774" s="192"/>
    </row>
    <row r="1775" spans="4:4">
      <c r="D1775" s="192"/>
    </row>
    <row r="1776" spans="4:4">
      <c r="D1776" s="192"/>
    </row>
    <row r="1777" spans="4:4">
      <c r="D1777" s="192"/>
    </row>
    <row r="1778" spans="4:4">
      <c r="D1778" s="192"/>
    </row>
    <row r="1779" spans="4:4">
      <c r="D1779" s="192"/>
    </row>
    <row r="1780" spans="4:4">
      <c r="D1780" s="192"/>
    </row>
    <row r="1781" spans="4:4">
      <c r="D1781" s="192"/>
    </row>
    <row r="1782" spans="4:4">
      <c r="D1782" s="192"/>
    </row>
    <row r="1783" spans="4:4">
      <c r="D1783" s="192"/>
    </row>
    <row r="1784" spans="4:4">
      <c r="D1784" s="192"/>
    </row>
    <row r="1785" spans="4:4">
      <c r="D1785" s="192"/>
    </row>
    <row r="1786" spans="4:4">
      <c r="D1786" s="192"/>
    </row>
    <row r="1787" spans="4:4">
      <c r="D1787" s="192"/>
    </row>
    <row r="1788" spans="4:4">
      <c r="D1788" s="192"/>
    </row>
    <row r="1789" spans="4:4">
      <c r="D1789" s="192"/>
    </row>
    <row r="1790" spans="4:4">
      <c r="D1790" s="192"/>
    </row>
    <row r="1791" spans="4:4">
      <c r="D1791" s="192"/>
    </row>
    <row r="1792" spans="4:4">
      <c r="D1792" s="192"/>
    </row>
    <row r="1793" spans="4:4">
      <c r="D1793" s="192"/>
    </row>
    <row r="1794" spans="4:4">
      <c r="D1794" s="192"/>
    </row>
    <row r="1795" spans="4:4">
      <c r="D1795" s="192"/>
    </row>
    <row r="1796" spans="4:4">
      <c r="D1796" s="192"/>
    </row>
    <row r="1797" spans="4:4">
      <c r="D1797" s="192"/>
    </row>
    <row r="1798" spans="4:4">
      <c r="D1798" s="192"/>
    </row>
    <row r="1799" spans="4:4">
      <c r="D1799" s="192"/>
    </row>
    <row r="1800" spans="4:4">
      <c r="D1800" s="192"/>
    </row>
    <row r="1801" spans="4:4">
      <c r="D1801" s="192"/>
    </row>
    <row r="1802" spans="4:4">
      <c r="D1802" s="192"/>
    </row>
    <row r="1803" spans="4:4">
      <c r="D1803" s="192"/>
    </row>
    <row r="1804" spans="4:4">
      <c r="D1804" s="192"/>
    </row>
    <row r="1805" spans="4:4">
      <c r="D1805" s="192"/>
    </row>
    <row r="1806" spans="4:4">
      <c r="D1806" s="192"/>
    </row>
    <row r="1807" spans="4:4">
      <c r="D1807" s="192"/>
    </row>
    <row r="1808" spans="4:4">
      <c r="D1808" s="192"/>
    </row>
    <row r="1809" spans="4:4">
      <c r="D1809" s="192"/>
    </row>
    <row r="1810" spans="4:4">
      <c r="D1810" s="192"/>
    </row>
    <row r="1811" spans="4:4">
      <c r="D1811" s="192"/>
    </row>
    <row r="1812" spans="4:4">
      <c r="D1812" s="192"/>
    </row>
    <row r="1813" spans="4:4">
      <c r="D1813" s="192"/>
    </row>
    <row r="1814" spans="4:4">
      <c r="D1814" s="192"/>
    </row>
    <row r="1815" spans="4:4">
      <c r="D1815" s="192"/>
    </row>
    <row r="1816" spans="4:4">
      <c r="D1816" s="192"/>
    </row>
    <row r="1817" spans="4:4">
      <c r="D1817" s="192"/>
    </row>
    <row r="1818" spans="4:4">
      <c r="D1818" s="192"/>
    </row>
    <row r="1819" spans="4:4">
      <c r="D1819" s="192"/>
    </row>
    <row r="1820" spans="4:4">
      <c r="D1820" s="192"/>
    </row>
    <row r="1821" spans="4:4">
      <c r="D1821" s="192"/>
    </row>
    <row r="1822" spans="4:4">
      <c r="D1822" s="192"/>
    </row>
    <row r="1823" spans="4:4">
      <c r="D1823" s="192"/>
    </row>
    <row r="1824" spans="4:4">
      <c r="D1824" s="192"/>
    </row>
    <row r="1825" spans="4:4">
      <c r="D1825" s="192"/>
    </row>
    <row r="1826" spans="4:4">
      <c r="D1826" s="192"/>
    </row>
    <row r="1827" spans="4:4">
      <c r="D1827" s="192"/>
    </row>
    <row r="1828" spans="4:4">
      <c r="D1828" s="192"/>
    </row>
    <row r="1829" spans="4:4">
      <c r="D1829" s="192"/>
    </row>
    <row r="1830" spans="4:4">
      <c r="D1830" s="192"/>
    </row>
    <row r="1831" spans="4:4">
      <c r="D1831" s="192"/>
    </row>
    <row r="1832" spans="4:4">
      <c r="D1832" s="192"/>
    </row>
    <row r="1833" spans="4:4">
      <c r="D1833" s="192"/>
    </row>
    <row r="1834" spans="4:4">
      <c r="D1834" s="192"/>
    </row>
    <row r="1835" spans="4:4">
      <c r="D1835" s="192"/>
    </row>
    <row r="1836" spans="4:4">
      <c r="D1836" s="192"/>
    </row>
    <row r="1837" spans="4:4">
      <c r="D1837" s="192"/>
    </row>
    <row r="1838" spans="4:4">
      <c r="D1838" s="192"/>
    </row>
    <row r="1839" spans="4:4">
      <c r="D1839" s="192"/>
    </row>
    <row r="1840" spans="4:4">
      <c r="D1840" s="192"/>
    </row>
    <row r="1841" spans="4:4">
      <c r="D1841" s="192"/>
    </row>
    <row r="1842" spans="4:4">
      <c r="D1842" s="192"/>
    </row>
    <row r="1843" spans="4:4">
      <c r="D1843" s="192"/>
    </row>
    <row r="1844" spans="4:4">
      <c r="D1844" s="192"/>
    </row>
    <row r="1845" spans="4:4">
      <c r="D1845" s="192"/>
    </row>
    <row r="1846" spans="4:4">
      <c r="D1846" s="192"/>
    </row>
    <row r="1847" spans="4:4">
      <c r="D1847" s="192"/>
    </row>
    <row r="1848" spans="4:4">
      <c r="D1848" s="192"/>
    </row>
    <row r="1849" spans="4:4">
      <c r="D1849" s="192"/>
    </row>
    <row r="1850" spans="4:4">
      <c r="D1850" s="192"/>
    </row>
    <row r="1851" spans="4:4">
      <c r="D1851" s="192"/>
    </row>
    <row r="1852" spans="4:4">
      <c r="D1852" s="192"/>
    </row>
    <row r="1853" spans="4:4">
      <c r="D1853" s="192"/>
    </row>
    <row r="1854" spans="4:4">
      <c r="D1854" s="192"/>
    </row>
    <row r="1855" spans="4:4">
      <c r="D1855" s="192"/>
    </row>
    <row r="1856" spans="4:4">
      <c r="D1856" s="192"/>
    </row>
    <row r="1857" spans="4:4">
      <c r="D1857" s="192"/>
    </row>
    <row r="1858" spans="4:4">
      <c r="D1858" s="192"/>
    </row>
    <row r="1859" spans="4:4">
      <c r="D1859" s="192"/>
    </row>
    <row r="1860" spans="4:4">
      <c r="D1860" s="192"/>
    </row>
    <row r="1861" spans="4:4">
      <c r="D1861" s="192"/>
    </row>
    <row r="1862" spans="4:4">
      <c r="D1862" s="192"/>
    </row>
    <row r="1863" spans="4:4">
      <c r="D1863" s="192"/>
    </row>
    <row r="1864" spans="4:4">
      <c r="D1864" s="192"/>
    </row>
    <row r="1865" spans="4:4">
      <c r="D1865" s="192"/>
    </row>
    <row r="1866" spans="4:4">
      <c r="D1866" s="192"/>
    </row>
    <row r="1867" spans="4:4">
      <c r="D1867" s="192"/>
    </row>
    <row r="1868" spans="4:4">
      <c r="D1868" s="192"/>
    </row>
    <row r="1869" spans="4:4">
      <c r="D1869" s="192"/>
    </row>
    <row r="1870" spans="4:4">
      <c r="D1870" s="192"/>
    </row>
    <row r="1871" spans="4:4">
      <c r="D1871" s="192"/>
    </row>
    <row r="1872" spans="4:4">
      <c r="D1872" s="192"/>
    </row>
    <row r="1873" spans="4:4">
      <c r="D1873" s="192"/>
    </row>
    <row r="1874" spans="4:4">
      <c r="D1874" s="192"/>
    </row>
    <row r="1875" spans="4:4">
      <c r="D1875" s="192"/>
    </row>
    <row r="1876" spans="4:4">
      <c r="D1876" s="192"/>
    </row>
    <row r="1877" spans="4:4">
      <c r="D1877" s="192"/>
    </row>
    <row r="1878" spans="4:4">
      <c r="D1878" s="192"/>
    </row>
    <row r="1879" spans="4:4">
      <c r="D1879" s="192"/>
    </row>
    <row r="1880" spans="4:4">
      <c r="D1880" s="192"/>
    </row>
    <row r="1881" spans="4:4">
      <c r="D1881" s="192"/>
    </row>
    <row r="1882" spans="4:4">
      <c r="D1882" s="192"/>
    </row>
    <row r="1883" spans="4:4">
      <c r="D1883" s="192"/>
    </row>
    <row r="1884" spans="4:4">
      <c r="D1884" s="192"/>
    </row>
    <row r="1885" spans="4:4">
      <c r="D1885" s="192"/>
    </row>
    <row r="1886" spans="4:4">
      <c r="D1886" s="192"/>
    </row>
    <row r="1887" spans="4:4">
      <c r="D1887" s="192"/>
    </row>
    <row r="1888" spans="4:4">
      <c r="D1888" s="192"/>
    </row>
    <row r="1889" spans="4:4">
      <c r="D1889" s="192"/>
    </row>
    <row r="1890" spans="4:4">
      <c r="D1890" s="192"/>
    </row>
    <row r="1891" spans="4:4">
      <c r="D1891" s="192"/>
    </row>
    <row r="1892" spans="4:4">
      <c r="D1892" s="192"/>
    </row>
    <row r="1893" spans="4:4">
      <c r="D1893" s="192"/>
    </row>
    <row r="1894" spans="4:4">
      <c r="D1894" s="192"/>
    </row>
    <row r="1895" spans="4:4">
      <c r="D1895" s="192"/>
    </row>
    <row r="1896" spans="4:4">
      <c r="D1896" s="192"/>
    </row>
    <row r="1897" spans="4:4">
      <c r="D1897" s="192"/>
    </row>
    <row r="1898" spans="4:4">
      <c r="D1898" s="192"/>
    </row>
    <row r="1899" spans="4:4">
      <c r="D1899" s="192"/>
    </row>
    <row r="1900" spans="4:4">
      <c r="D1900" s="192"/>
    </row>
    <row r="1901" spans="4:4">
      <c r="D1901" s="192"/>
    </row>
    <row r="1902" spans="4:4">
      <c r="D1902" s="192"/>
    </row>
    <row r="1903" spans="4:4">
      <c r="D1903" s="192"/>
    </row>
    <row r="1904" spans="4:4">
      <c r="D1904" s="192"/>
    </row>
    <row r="1905" spans="4:4">
      <c r="D1905" s="192"/>
    </row>
    <row r="1906" spans="4:4">
      <c r="D1906" s="192"/>
    </row>
    <row r="1907" spans="4:4">
      <c r="D1907" s="192"/>
    </row>
    <row r="1908" spans="4:4">
      <c r="D1908" s="192"/>
    </row>
    <row r="1909" spans="4:4">
      <c r="D1909" s="192"/>
    </row>
    <row r="1910" spans="4:4">
      <c r="D1910" s="192"/>
    </row>
    <row r="1911" spans="4:4">
      <c r="D1911" s="192"/>
    </row>
    <row r="1912" spans="4:4">
      <c r="D1912" s="192"/>
    </row>
    <row r="1913" spans="4:4">
      <c r="D1913" s="192"/>
    </row>
    <row r="1914" spans="4:4">
      <c r="D1914" s="192"/>
    </row>
    <row r="1915" spans="4:4">
      <c r="D1915" s="192"/>
    </row>
    <row r="1916" spans="4:4">
      <c r="D1916" s="192"/>
    </row>
    <row r="1917" spans="4:4">
      <c r="D1917" s="192"/>
    </row>
    <row r="1918" spans="4:4">
      <c r="D1918" s="192"/>
    </row>
    <row r="1919" spans="4:4">
      <c r="D1919" s="192"/>
    </row>
    <row r="1920" spans="4:4">
      <c r="D1920" s="192"/>
    </row>
    <row r="1921" spans="4:4">
      <c r="D1921" s="192"/>
    </row>
    <row r="1922" spans="4:4">
      <c r="D1922" s="192"/>
    </row>
    <row r="1923" spans="4:4">
      <c r="D1923" s="192"/>
    </row>
    <row r="1924" spans="4:4">
      <c r="D1924" s="192"/>
    </row>
    <row r="1925" spans="4:4">
      <c r="D1925" s="192"/>
    </row>
    <row r="1926" spans="4:4">
      <c r="D1926" s="192"/>
    </row>
    <row r="1927" spans="4:4">
      <c r="D1927" s="192"/>
    </row>
    <row r="1928" spans="4:4">
      <c r="D1928" s="192"/>
    </row>
    <row r="1929" spans="4:4">
      <c r="D1929" s="192"/>
    </row>
    <row r="1930" spans="4:4">
      <c r="D1930" s="192"/>
    </row>
    <row r="1931" spans="4:4">
      <c r="D1931" s="192"/>
    </row>
    <row r="1932" spans="4:4">
      <c r="D1932" s="192"/>
    </row>
    <row r="1933" spans="4:4">
      <c r="D1933" s="192"/>
    </row>
    <row r="1934" spans="4:4">
      <c r="D1934" s="192"/>
    </row>
    <row r="1935" spans="4:4">
      <c r="D1935" s="192"/>
    </row>
    <row r="1936" spans="4:4">
      <c r="D1936" s="192"/>
    </row>
    <row r="1937" spans="4:4">
      <c r="D1937" s="192"/>
    </row>
    <row r="1938" spans="4:4">
      <c r="D1938" s="192"/>
    </row>
    <row r="1939" spans="4:4">
      <c r="D1939" s="192"/>
    </row>
    <row r="1940" spans="4:4">
      <c r="D1940" s="192"/>
    </row>
    <row r="1941" spans="4:4">
      <c r="D1941" s="192"/>
    </row>
    <row r="1942" spans="4:4">
      <c r="D1942" s="192"/>
    </row>
    <row r="1943" spans="4:4">
      <c r="D1943" s="192"/>
    </row>
    <row r="1944" spans="4:4">
      <c r="D1944" s="192"/>
    </row>
    <row r="1945" spans="4:4">
      <c r="D1945" s="192"/>
    </row>
    <row r="1946" spans="4:4">
      <c r="D1946" s="192"/>
    </row>
    <row r="1947" spans="4:4">
      <c r="D1947" s="192"/>
    </row>
    <row r="1948" spans="4:4">
      <c r="D1948" s="192"/>
    </row>
    <row r="1949" spans="4:4">
      <c r="D1949" s="192"/>
    </row>
    <row r="1950" spans="4:4">
      <c r="D1950" s="192"/>
    </row>
    <row r="1951" spans="4:4">
      <c r="D1951" s="192"/>
    </row>
    <row r="1952" spans="4:4">
      <c r="D1952" s="192"/>
    </row>
    <row r="1953" spans="4:4">
      <c r="D1953" s="192"/>
    </row>
    <row r="1954" spans="4:4">
      <c r="D1954" s="192"/>
    </row>
    <row r="1955" spans="4:4">
      <c r="D1955" s="192"/>
    </row>
    <row r="1956" spans="4:4">
      <c r="D1956" s="192"/>
    </row>
    <row r="1957" spans="4:4">
      <c r="D1957" s="192"/>
    </row>
    <row r="1958" spans="4:4">
      <c r="D1958" s="192"/>
    </row>
    <row r="1959" spans="4:4">
      <c r="D1959" s="192"/>
    </row>
    <row r="1960" spans="4:4">
      <c r="D1960" s="192"/>
    </row>
    <row r="1961" spans="4:4">
      <c r="D1961" s="192"/>
    </row>
    <row r="1962" spans="4:4">
      <c r="D1962" s="192"/>
    </row>
    <row r="1963" spans="4:4">
      <c r="D1963" s="192"/>
    </row>
    <row r="1964" spans="4:4">
      <c r="D1964" s="192"/>
    </row>
    <row r="1965" spans="4:4">
      <c r="D1965" s="192"/>
    </row>
    <row r="1966" spans="4:4">
      <c r="D1966" s="192"/>
    </row>
    <row r="1967" spans="4:4">
      <c r="D1967" s="192"/>
    </row>
    <row r="1968" spans="4:4">
      <c r="D1968" s="192"/>
    </row>
    <row r="1969" spans="4:4">
      <c r="D1969" s="192"/>
    </row>
    <row r="1970" spans="4:4">
      <c r="D1970" s="192"/>
    </row>
    <row r="1971" spans="4:4">
      <c r="D1971" s="192"/>
    </row>
    <row r="1972" spans="4:4">
      <c r="D1972" s="192"/>
    </row>
    <row r="1973" spans="4:4">
      <c r="D1973" s="192"/>
    </row>
    <row r="1974" spans="4:4">
      <c r="D1974" s="192"/>
    </row>
    <row r="1975" spans="4:4">
      <c r="D1975" s="192"/>
    </row>
    <row r="1976" spans="4:4">
      <c r="D1976" s="192"/>
    </row>
    <row r="1977" spans="4:4">
      <c r="D1977" s="192"/>
    </row>
    <row r="1978" spans="4:4">
      <c r="D1978" s="192"/>
    </row>
    <row r="1979" spans="4:4">
      <c r="D1979" s="192"/>
    </row>
    <row r="1980" spans="4:4">
      <c r="D1980" s="192"/>
    </row>
    <row r="1981" spans="4:4">
      <c r="D1981" s="192"/>
    </row>
    <row r="1982" spans="4:4">
      <c r="D1982" s="192"/>
    </row>
    <row r="1983" spans="4:4">
      <c r="D1983" s="192"/>
    </row>
    <row r="1984" spans="4:4">
      <c r="D1984" s="192"/>
    </row>
    <row r="1985" spans="4:4">
      <c r="D1985" s="192"/>
    </row>
    <row r="1986" spans="4:4">
      <c r="D1986" s="192"/>
    </row>
    <row r="1987" spans="4:4">
      <c r="D1987" s="192"/>
    </row>
    <row r="1988" spans="4:4">
      <c r="D1988" s="192"/>
    </row>
    <row r="1989" spans="4:4">
      <c r="D1989" s="192"/>
    </row>
    <row r="1990" spans="4:4">
      <c r="D1990" s="192"/>
    </row>
    <row r="1991" spans="4:4">
      <c r="D1991" s="192"/>
    </row>
    <row r="1992" spans="4:4">
      <c r="D1992" s="192"/>
    </row>
    <row r="1993" spans="4:4">
      <c r="D1993" s="192"/>
    </row>
    <row r="1994" spans="4:4">
      <c r="D1994" s="192"/>
    </row>
    <row r="1995" spans="4:4">
      <c r="D1995" s="192"/>
    </row>
    <row r="1996" spans="4:4">
      <c r="D1996" s="192"/>
    </row>
    <row r="1997" spans="4:4">
      <c r="D1997" s="192"/>
    </row>
    <row r="1998" spans="4:4">
      <c r="D1998" s="192"/>
    </row>
    <row r="1999" spans="4:4">
      <c r="D1999" s="192"/>
    </row>
    <row r="2000" spans="4:4">
      <c r="D2000" s="192"/>
    </row>
    <row r="2001" spans="4:4">
      <c r="D2001" s="192"/>
    </row>
    <row r="2002" spans="4:4">
      <c r="D2002" s="192"/>
    </row>
    <row r="2003" spans="4:4">
      <c r="D2003" s="192"/>
    </row>
    <row r="2004" spans="4:4">
      <c r="D2004" s="192"/>
    </row>
    <row r="2005" spans="4:4">
      <c r="D2005" s="192"/>
    </row>
    <row r="2006" spans="4:4">
      <c r="D2006" s="192"/>
    </row>
    <row r="2007" spans="4:4">
      <c r="D2007" s="192"/>
    </row>
    <row r="2008" spans="4:4">
      <c r="D2008" s="192"/>
    </row>
    <row r="2009" spans="4:4">
      <c r="D2009" s="192"/>
    </row>
    <row r="2010" spans="4:4">
      <c r="D2010" s="192"/>
    </row>
    <row r="2011" spans="4:4">
      <c r="D2011" s="192"/>
    </row>
    <row r="2012" spans="4:4">
      <c r="D2012" s="192"/>
    </row>
    <row r="2013" spans="4:4">
      <c r="D2013" s="192"/>
    </row>
    <row r="2014" spans="4:4">
      <c r="D2014" s="192"/>
    </row>
    <row r="2015" spans="4:4">
      <c r="D2015" s="192"/>
    </row>
    <row r="2016" spans="4:4">
      <c r="D2016" s="192"/>
    </row>
  </sheetData>
  <mergeCells count="12">
    <mergeCell ref="I6:M7"/>
    <mergeCell ref="N6:R7"/>
    <mergeCell ref="D6:E7"/>
    <mergeCell ref="F6:G7"/>
    <mergeCell ref="A1:H1"/>
    <mergeCell ref="A2:H2"/>
    <mergeCell ref="A3:H3"/>
    <mergeCell ref="A4:H4"/>
    <mergeCell ref="A6:A9"/>
    <mergeCell ref="B6:B9"/>
    <mergeCell ref="C6:C9"/>
    <mergeCell ref="H6:H7"/>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S1961"/>
  <sheetViews>
    <sheetView zoomScale="85" zoomScaleNormal="85" workbookViewId="0">
      <selection activeCell="A3" sqref="A3:H3"/>
    </sheetView>
  </sheetViews>
  <sheetFormatPr defaultColWidth="17.140625" defaultRowHeight="15.75"/>
  <cols>
    <col min="1" max="1" width="7.7109375" style="26" customWidth="1"/>
    <col min="2" max="2" width="32.42578125" style="27" customWidth="1"/>
    <col min="3" max="3" width="17.42578125" style="176" customWidth="1"/>
    <col min="4" max="4" width="10.140625" style="26" customWidth="1"/>
    <col min="5" max="5" width="11.140625" style="26" customWidth="1"/>
    <col min="6" max="6" width="12.28515625" style="176" customWidth="1"/>
    <col min="7" max="8" width="12" style="26" customWidth="1"/>
    <col min="9" max="14" width="17.140625" style="26" customWidth="1"/>
    <col min="15" max="19" width="17.140625" style="27" customWidth="1"/>
    <col min="20" max="16384" width="17.140625" style="27"/>
  </cols>
  <sheetData>
    <row r="1" spans="1:18" ht="30" customHeight="1">
      <c r="A1" s="371" t="s">
        <v>27</v>
      </c>
      <c r="B1" s="371"/>
      <c r="C1" s="371"/>
      <c r="D1" s="371"/>
      <c r="E1" s="371"/>
      <c r="F1" s="371"/>
      <c r="G1" s="371"/>
      <c r="H1" s="371"/>
    </row>
    <row r="2" spans="1:18" ht="20.25" customHeight="1">
      <c r="A2" s="372" t="s">
        <v>28</v>
      </c>
      <c r="B2" s="372"/>
      <c r="C2" s="372"/>
      <c r="D2" s="372"/>
      <c r="E2" s="372"/>
      <c r="F2" s="372"/>
      <c r="G2" s="372"/>
      <c r="H2" s="372"/>
    </row>
    <row r="3" spans="1:18" ht="33.75" customHeight="1">
      <c r="A3" s="373" t="s">
        <v>291</v>
      </c>
      <c r="B3" s="373"/>
      <c r="C3" s="373"/>
      <c r="D3" s="373"/>
      <c r="E3" s="373"/>
      <c r="F3" s="373"/>
      <c r="G3" s="373"/>
      <c r="H3" s="373"/>
    </row>
    <row r="4" spans="1:18" ht="20.25" customHeight="1">
      <c r="A4" s="374" t="s">
        <v>292</v>
      </c>
      <c r="B4" s="374"/>
      <c r="C4" s="374"/>
      <c r="D4" s="374"/>
      <c r="E4" s="374"/>
      <c r="F4" s="374"/>
      <c r="G4" s="374"/>
      <c r="H4" s="374"/>
      <c r="N4" s="386" t="s">
        <v>293</v>
      </c>
      <c r="O4" s="386"/>
      <c r="P4" s="386"/>
      <c r="Q4" s="386"/>
      <c r="R4" s="386"/>
    </row>
    <row r="5" spans="1:18" ht="15.75" customHeight="1">
      <c r="A5" s="375" t="s">
        <v>33</v>
      </c>
      <c r="B5" s="375" t="s">
        <v>34</v>
      </c>
      <c r="C5" s="378" t="s">
        <v>35</v>
      </c>
      <c r="D5" s="381"/>
      <c r="E5" s="385"/>
      <c r="F5" s="381"/>
      <c r="G5" s="385"/>
      <c r="H5" s="28"/>
      <c r="I5" s="387" t="s">
        <v>294</v>
      </c>
      <c r="J5" s="388"/>
      <c r="K5" s="388"/>
      <c r="L5" s="388"/>
      <c r="M5" s="388"/>
      <c r="N5" s="391" t="s">
        <v>285</v>
      </c>
      <c r="O5" s="391"/>
      <c r="P5" s="391"/>
      <c r="Q5" s="391"/>
      <c r="R5" s="391"/>
    </row>
    <row r="6" spans="1:18" ht="15.75" customHeight="1">
      <c r="A6" s="376"/>
      <c r="B6" s="376"/>
      <c r="C6" s="379"/>
      <c r="D6" s="382"/>
      <c r="E6" s="368"/>
      <c r="F6" s="382"/>
      <c r="G6" s="368"/>
      <c r="H6" s="29"/>
      <c r="I6" s="389"/>
      <c r="J6" s="390"/>
      <c r="K6" s="390"/>
      <c r="L6" s="390"/>
      <c r="M6" s="390"/>
      <c r="N6" s="392"/>
      <c r="O6" s="392"/>
      <c r="P6" s="392"/>
      <c r="Q6" s="392"/>
      <c r="R6" s="392"/>
    </row>
    <row r="7" spans="1:18" ht="15.75" customHeight="1">
      <c r="A7" s="376"/>
      <c r="B7" s="376"/>
      <c r="C7" s="379"/>
      <c r="D7" s="197" t="s">
        <v>286</v>
      </c>
      <c r="E7" s="198" t="s">
        <v>287</v>
      </c>
      <c r="F7" s="199" t="s">
        <v>288</v>
      </c>
      <c r="G7" s="200" t="s">
        <v>295</v>
      </c>
      <c r="H7" s="201" t="s">
        <v>296</v>
      </c>
      <c r="I7" s="197" t="s">
        <v>286</v>
      </c>
      <c r="J7" s="198" t="s">
        <v>287</v>
      </c>
      <c r="K7" s="199" t="s">
        <v>288</v>
      </c>
      <c r="L7" s="200" t="s">
        <v>295</v>
      </c>
      <c r="M7" s="201" t="s">
        <v>296</v>
      </c>
      <c r="N7" s="197" t="s">
        <v>286</v>
      </c>
      <c r="O7" s="198" t="s">
        <v>287</v>
      </c>
      <c r="P7" s="199" t="s">
        <v>288</v>
      </c>
      <c r="Q7" s="200" t="s">
        <v>295</v>
      </c>
      <c r="R7" s="201" t="s">
        <v>296</v>
      </c>
    </row>
    <row r="8" spans="1:18">
      <c r="A8" s="377"/>
      <c r="B8" s="377"/>
      <c r="C8" s="380"/>
      <c r="D8" s="202" t="s">
        <v>45</v>
      </c>
      <c r="E8" s="203" t="s">
        <v>46</v>
      </c>
      <c r="F8" s="204" t="s">
        <v>47</v>
      </c>
      <c r="G8" s="205" t="s">
        <v>48</v>
      </c>
      <c r="H8" s="206" t="s">
        <v>49</v>
      </c>
      <c r="I8" s="202" t="s">
        <v>45</v>
      </c>
      <c r="J8" s="203" t="s">
        <v>46</v>
      </c>
      <c r="K8" s="204" t="s">
        <v>47</v>
      </c>
      <c r="L8" s="205" t="s">
        <v>48</v>
      </c>
      <c r="M8" s="206" t="s">
        <v>49</v>
      </c>
      <c r="N8" s="202" t="s">
        <v>45</v>
      </c>
      <c r="O8" s="203" t="s">
        <v>46</v>
      </c>
      <c r="P8" s="204" t="s">
        <v>47</v>
      </c>
      <c r="Q8" s="205" t="s">
        <v>48</v>
      </c>
      <c r="R8" s="206" t="s">
        <v>49</v>
      </c>
    </row>
    <row r="9" spans="1:18">
      <c r="A9" s="178">
        <f>'TEST MARKS '!A10</f>
        <v>1</v>
      </c>
      <c r="B9" s="207" t="str">
        <f>'TEST MARKS '!B10</f>
        <v>AFTAB AHMED WALA</v>
      </c>
      <c r="C9" s="208" t="str">
        <f>'TEST MARKS '!C10</f>
        <v>1SG15ME004</v>
      </c>
      <c r="D9" s="209">
        <f>'TEST MARKS '!I10</f>
        <v>0</v>
      </c>
      <c r="E9" s="209">
        <f>'TEST MARKS '!J10</f>
        <v>0</v>
      </c>
      <c r="F9" s="209">
        <f>'TEST MARKS '!K10</f>
        <v>0</v>
      </c>
      <c r="G9" s="209">
        <f>'TEST MARKS '!L10</f>
        <v>0</v>
      </c>
      <c r="H9" s="209">
        <f>'TEST MARKS '!M10</f>
        <v>0</v>
      </c>
      <c r="I9" s="185">
        <f>D9/5*100</f>
        <v>0</v>
      </c>
      <c r="J9" s="185">
        <f t="shared" ref="J9:M9" si="0">E9/5*100</f>
        <v>0</v>
      </c>
      <c r="K9" s="185">
        <f t="shared" si="0"/>
        <v>0</v>
      </c>
      <c r="L9" s="185">
        <f t="shared" si="0"/>
        <v>0</v>
      </c>
      <c r="M9" s="185">
        <f t="shared" si="0"/>
        <v>0</v>
      </c>
      <c r="N9" s="185"/>
      <c r="O9" s="185"/>
      <c r="P9" s="185"/>
      <c r="Q9" s="185"/>
      <c r="R9" s="185"/>
    </row>
    <row r="10" spans="1:18">
      <c r="A10" s="178">
        <f>'TEST MARKS '!A11</f>
        <v>2</v>
      </c>
      <c r="B10" s="207" t="str">
        <f>'TEST MARKS '!B11</f>
        <v>AJEYA.V</v>
      </c>
      <c r="C10" s="208" t="str">
        <f>'TEST MARKS '!C11</f>
        <v>1SG15ME006</v>
      </c>
      <c r="D10" s="209">
        <f>'TEST MARKS '!I11</f>
        <v>0</v>
      </c>
      <c r="E10" s="209">
        <f>'TEST MARKS '!J11</f>
        <v>0</v>
      </c>
      <c r="F10" s="209">
        <f>'TEST MARKS '!K11</f>
        <v>0</v>
      </c>
      <c r="G10" s="209">
        <f>'TEST MARKS '!L11</f>
        <v>0</v>
      </c>
      <c r="H10" s="209">
        <f>'TEST MARKS '!M11</f>
        <v>0</v>
      </c>
      <c r="I10" s="185">
        <f t="shared" ref="I10:I73" si="1">D10/5*100</f>
        <v>0</v>
      </c>
      <c r="J10" s="185">
        <f t="shared" ref="J10:J73" si="2">E10/5*100</f>
        <v>0</v>
      </c>
      <c r="K10" s="185">
        <f t="shared" ref="K10:K73" si="3">F10/5*100</f>
        <v>0</v>
      </c>
      <c r="L10" s="185">
        <f t="shared" ref="L10:L73" si="4">G10/5*100</f>
        <v>0</v>
      </c>
      <c r="M10" s="185">
        <f t="shared" ref="M10:M73" si="5">H10/5*100</f>
        <v>0</v>
      </c>
      <c r="N10" s="185"/>
      <c r="O10" s="185"/>
      <c r="P10" s="185"/>
      <c r="Q10" s="185"/>
      <c r="R10" s="185"/>
    </row>
    <row r="11" spans="1:18">
      <c r="A11" s="178">
        <f>'TEST MARKS '!A12</f>
        <v>3</v>
      </c>
      <c r="B11" s="207" t="str">
        <f>'TEST MARKS '!B12</f>
        <v>AJITH S P</v>
      </c>
      <c r="C11" s="208" t="str">
        <f>'TEST MARKS '!C12</f>
        <v>1SG15ME007</v>
      </c>
      <c r="D11" s="209">
        <f>'TEST MARKS '!I12</f>
        <v>0</v>
      </c>
      <c r="E11" s="209">
        <f>'TEST MARKS '!J12</f>
        <v>0</v>
      </c>
      <c r="F11" s="209">
        <f>'TEST MARKS '!K12</f>
        <v>0</v>
      </c>
      <c r="G11" s="209">
        <f>'TEST MARKS '!L12</f>
        <v>0</v>
      </c>
      <c r="H11" s="209">
        <f>'TEST MARKS '!M12</f>
        <v>0</v>
      </c>
      <c r="I11" s="185">
        <f t="shared" si="1"/>
        <v>0</v>
      </c>
      <c r="J11" s="185">
        <f t="shared" si="2"/>
        <v>0</v>
      </c>
      <c r="K11" s="185">
        <f t="shared" si="3"/>
        <v>0</v>
      </c>
      <c r="L11" s="185">
        <f t="shared" si="4"/>
        <v>0</v>
      </c>
      <c r="M11" s="185">
        <f t="shared" si="5"/>
        <v>0</v>
      </c>
      <c r="N11" s="185"/>
      <c r="O11" s="185"/>
      <c r="P11" s="185"/>
      <c r="Q11" s="185"/>
      <c r="R11" s="185"/>
    </row>
    <row r="12" spans="1:18">
      <c r="A12" s="178">
        <f>'TEST MARKS '!A13</f>
        <v>4</v>
      </c>
      <c r="B12" s="207" t="str">
        <f>'TEST MARKS '!B13</f>
        <v>AKSHAY S</v>
      </c>
      <c r="C12" s="208" t="str">
        <f>'TEST MARKS '!C13</f>
        <v>1SG15ME008</v>
      </c>
      <c r="D12" s="209">
        <f>'TEST MARKS '!I13</f>
        <v>0</v>
      </c>
      <c r="E12" s="209">
        <f>'TEST MARKS '!J13</f>
        <v>0</v>
      </c>
      <c r="F12" s="209">
        <f>'TEST MARKS '!K13</f>
        <v>0</v>
      </c>
      <c r="G12" s="209">
        <f>'TEST MARKS '!L13</f>
        <v>0</v>
      </c>
      <c r="H12" s="209">
        <f>'TEST MARKS '!M13</f>
        <v>0</v>
      </c>
      <c r="I12" s="185">
        <f t="shared" si="1"/>
        <v>0</v>
      </c>
      <c r="J12" s="185">
        <f t="shared" si="2"/>
        <v>0</v>
      </c>
      <c r="K12" s="185">
        <f t="shared" si="3"/>
        <v>0</v>
      </c>
      <c r="L12" s="185">
        <f t="shared" si="4"/>
        <v>0</v>
      </c>
      <c r="M12" s="185">
        <f t="shared" si="5"/>
        <v>0</v>
      </c>
      <c r="N12" s="185"/>
      <c r="O12" s="185"/>
      <c r="P12" s="185"/>
      <c r="Q12" s="185"/>
      <c r="R12" s="185"/>
    </row>
    <row r="13" spans="1:18">
      <c r="A13" s="178">
        <f>'TEST MARKS '!A14</f>
        <v>5</v>
      </c>
      <c r="B13" s="207" t="str">
        <f>'TEST MARKS '!B14</f>
        <v>AMAN NAIN</v>
      </c>
      <c r="C13" s="208" t="str">
        <f>'TEST MARKS '!C14</f>
        <v>1SG15ME009</v>
      </c>
      <c r="D13" s="209">
        <f>'TEST MARKS '!I14</f>
        <v>0</v>
      </c>
      <c r="E13" s="209">
        <f>'TEST MARKS '!J14</f>
        <v>0</v>
      </c>
      <c r="F13" s="209">
        <f>'TEST MARKS '!K14</f>
        <v>0</v>
      </c>
      <c r="G13" s="209">
        <f>'TEST MARKS '!L14</f>
        <v>0</v>
      </c>
      <c r="H13" s="209">
        <f>'TEST MARKS '!M14</f>
        <v>0</v>
      </c>
      <c r="I13" s="185">
        <f t="shared" si="1"/>
        <v>0</v>
      </c>
      <c r="J13" s="185">
        <f t="shared" si="2"/>
        <v>0</v>
      </c>
      <c r="K13" s="185">
        <f t="shared" si="3"/>
        <v>0</v>
      </c>
      <c r="L13" s="185">
        <f t="shared" si="4"/>
        <v>0</v>
      </c>
      <c r="M13" s="185">
        <f t="shared" si="5"/>
        <v>0</v>
      </c>
      <c r="N13" s="185"/>
      <c r="O13" s="185"/>
      <c r="P13" s="185"/>
      <c r="Q13" s="185"/>
      <c r="R13" s="185"/>
    </row>
    <row r="14" spans="1:18">
      <c r="A14" s="178">
        <f>'TEST MARKS '!A15</f>
        <v>6</v>
      </c>
      <c r="B14" s="207" t="str">
        <f>'TEST MARKS '!B15</f>
        <v>AMITH.R</v>
      </c>
      <c r="C14" s="208" t="str">
        <f>'TEST MARKS '!C15</f>
        <v>1SG15ME010</v>
      </c>
      <c r="D14" s="209">
        <f>'TEST MARKS '!I15</f>
        <v>0</v>
      </c>
      <c r="E14" s="209">
        <f>'TEST MARKS '!J15</f>
        <v>0</v>
      </c>
      <c r="F14" s="209">
        <f>'TEST MARKS '!K15</f>
        <v>0</v>
      </c>
      <c r="G14" s="209">
        <f>'TEST MARKS '!L15</f>
        <v>0</v>
      </c>
      <c r="H14" s="209">
        <f>'TEST MARKS '!M15</f>
        <v>0</v>
      </c>
      <c r="I14" s="185">
        <f t="shared" si="1"/>
        <v>0</v>
      </c>
      <c r="J14" s="185">
        <f t="shared" si="2"/>
        <v>0</v>
      </c>
      <c r="K14" s="185">
        <f t="shared" si="3"/>
        <v>0</v>
      </c>
      <c r="L14" s="185">
        <f t="shared" si="4"/>
        <v>0</v>
      </c>
      <c r="M14" s="185">
        <f t="shared" si="5"/>
        <v>0</v>
      </c>
      <c r="N14" s="185"/>
      <c r="O14" s="185"/>
      <c r="P14" s="185"/>
      <c r="Q14" s="185"/>
      <c r="R14" s="185"/>
    </row>
    <row r="15" spans="1:18">
      <c r="A15" s="178">
        <f>'TEST MARKS '!A16</f>
        <v>7</v>
      </c>
      <c r="B15" s="207" t="str">
        <f>'TEST MARKS '!B16</f>
        <v>ANIL KUMAR C</v>
      </c>
      <c r="C15" s="208" t="str">
        <f>'TEST MARKS '!C16</f>
        <v>1SG15ME011</v>
      </c>
      <c r="D15" s="209">
        <f>'TEST MARKS '!I16</f>
        <v>0</v>
      </c>
      <c r="E15" s="209">
        <f>'TEST MARKS '!J16</f>
        <v>0</v>
      </c>
      <c r="F15" s="209">
        <f>'TEST MARKS '!K16</f>
        <v>0</v>
      </c>
      <c r="G15" s="209">
        <f>'TEST MARKS '!L16</f>
        <v>0</v>
      </c>
      <c r="H15" s="209">
        <f>'TEST MARKS '!M16</f>
        <v>0</v>
      </c>
      <c r="I15" s="185">
        <f t="shared" si="1"/>
        <v>0</v>
      </c>
      <c r="J15" s="185">
        <f t="shared" si="2"/>
        <v>0</v>
      </c>
      <c r="K15" s="185">
        <f t="shared" si="3"/>
        <v>0</v>
      </c>
      <c r="L15" s="185">
        <f t="shared" si="4"/>
        <v>0</v>
      </c>
      <c r="M15" s="185">
        <f t="shared" si="5"/>
        <v>0</v>
      </c>
      <c r="N15" s="185"/>
      <c r="O15" s="185"/>
      <c r="P15" s="185"/>
      <c r="Q15" s="185"/>
      <c r="R15" s="185"/>
    </row>
    <row r="16" spans="1:18">
      <c r="A16" s="178">
        <f>'TEST MARKS '!A17</f>
        <v>8</v>
      </c>
      <c r="B16" s="207" t="str">
        <f>'TEST MARKS '!B17</f>
        <v>ANIRUDH R K</v>
      </c>
      <c r="C16" s="208" t="str">
        <f>'TEST MARKS '!C17</f>
        <v>1SG15ME012</v>
      </c>
      <c r="D16" s="209">
        <f>'TEST MARKS '!I17</f>
        <v>0</v>
      </c>
      <c r="E16" s="209">
        <f>'TEST MARKS '!J17</f>
        <v>0</v>
      </c>
      <c r="F16" s="209">
        <f>'TEST MARKS '!K17</f>
        <v>0</v>
      </c>
      <c r="G16" s="209">
        <f>'TEST MARKS '!L17</f>
        <v>0</v>
      </c>
      <c r="H16" s="209">
        <f>'TEST MARKS '!M17</f>
        <v>0</v>
      </c>
      <c r="I16" s="185">
        <f t="shared" si="1"/>
        <v>0</v>
      </c>
      <c r="J16" s="185">
        <f t="shared" si="2"/>
        <v>0</v>
      </c>
      <c r="K16" s="185">
        <f t="shared" si="3"/>
        <v>0</v>
      </c>
      <c r="L16" s="185">
        <f t="shared" si="4"/>
        <v>0</v>
      </c>
      <c r="M16" s="185">
        <f t="shared" si="5"/>
        <v>0</v>
      </c>
      <c r="N16" s="185"/>
      <c r="O16" s="185"/>
      <c r="P16" s="185"/>
      <c r="Q16" s="185"/>
      <c r="R16" s="185"/>
    </row>
    <row r="17" spans="1:18">
      <c r="A17" s="178">
        <f>'TEST MARKS '!A18</f>
        <v>9</v>
      </c>
      <c r="B17" s="207" t="str">
        <f>'TEST MARKS '!B18</f>
        <v>ARJUN S</v>
      </c>
      <c r="C17" s="208" t="str">
        <f>'TEST MARKS '!C18</f>
        <v>1SG15ME013</v>
      </c>
      <c r="D17" s="209">
        <f>'TEST MARKS '!I18</f>
        <v>0</v>
      </c>
      <c r="E17" s="209">
        <f>'TEST MARKS '!J18</f>
        <v>0</v>
      </c>
      <c r="F17" s="209">
        <f>'TEST MARKS '!K18</f>
        <v>0</v>
      </c>
      <c r="G17" s="209">
        <f>'TEST MARKS '!L18</f>
        <v>0</v>
      </c>
      <c r="H17" s="209">
        <f>'TEST MARKS '!M18</f>
        <v>0</v>
      </c>
      <c r="I17" s="185">
        <f t="shared" si="1"/>
        <v>0</v>
      </c>
      <c r="J17" s="185">
        <f t="shared" si="2"/>
        <v>0</v>
      </c>
      <c r="K17" s="185">
        <f t="shared" si="3"/>
        <v>0</v>
      </c>
      <c r="L17" s="185">
        <f t="shared" si="4"/>
        <v>0</v>
      </c>
      <c r="M17" s="185">
        <f t="shared" si="5"/>
        <v>0</v>
      </c>
      <c r="N17" s="185"/>
      <c r="O17" s="185"/>
      <c r="P17" s="185"/>
      <c r="Q17" s="185"/>
      <c r="R17" s="185"/>
    </row>
    <row r="18" spans="1:18">
      <c r="A18" s="178">
        <f>'TEST MARKS '!A19</f>
        <v>10</v>
      </c>
      <c r="B18" s="207" t="str">
        <f>'TEST MARKS '!B19</f>
        <v>ASHISH SHARMA</v>
      </c>
      <c r="C18" s="208" t="str">
        <f>'TEST MARKS '!C19</f>
        <v>1SG15ME014</v>
      </c>
      <c r="D18" s="209">
        <f>'TEST MARKS '!I19</f>
        <v>0</v>
      </c>
      <c r="E18" s="209">
        <f>'TEST MARKS '!J19</f>
        <v>0</v>
      </c>
      <c r="F18" s="209">
        <f>'TEST MARKS '!K19</f>
        <v>0</v>
      </c>
      <c r="G18" s="209">
        <f>'TEST MARKS '!L19</f>
        <v>0</v>
      </c>
      <c r="H18" s="209">
        <f>'TEST MARKS '!M19</f>
        <v>0</v>
      </c>
      <c r="I18" s="185">
        <f t="shared" si="1"/>
        <v>0</v>
      </c>
      <c r="J18" s="185">
        <f t="shared" si="2"/>
        <v>0</v>
      </c>
      <c r="K18" s="185">
        <f t="shared" si="3"/>
        <v>0</v>
      </c>
      <c r="L18" s="185">
        <f t="shared" si="4"/>
        <v>0</v>
      </c>
      <c r="M18" s="185">
        <f t="shared" si="5"/>
        <v>0</v>
      </c>
      <c r="N18" s="185"/>
      <c r="O18" s="185"/>
      <c r="P18" s="185"/>
      <c r="Q18" s="185"/>
      <c r="R18" s="185"/>
    </row>
    <row r="19" spans="1:18">
      <c r="A19" s="178">
        <f>'TEST MARKS '!A20</f>
        <v>11</v>
      </c>
      <c r="B19" s="207" t="str">
        <f>'TEST MARKS '!B20</f>
        <v>AYAN GUHA RAOY</v>
      </c>
      <c r="C19" s="208" t="str">
        <f>'TEST MARKS '!C20</f>
        <v>1SG15ME015</v>
      </c>
      <c r="D19" s="209">
        <f>'TEST MARKS '!I20</f>
        <v>0</v>
      </c>
      <c r="E19" s="209">
        <f>'TEST MARKS '!J20</f>
        <v>0</v>
      </c>
      <c r="F19" s="209">
        <f>'TEST MARKS '!K20</f>
        <v>0</v>
      </c>
      <c r="G19" s="209">
        <f>'TEST MARKS '!L20</f>
        <v>0</v>
      </c>
      <c r="H19" s="209">
        <f>'TEST MARKS '!M20</f>
        <v>0</v>
      </c>
      <c r="I19" s="185">
        <f t="shared" si="1"/>
        <v>0</v>
      </c>
      <c r="J19" s="185">
        <f t="shared" si="2"/>
        <v>0</v>
      </c>
      <c r="K19" s="185">
        <f t="shared" si="3"/>
        <v>0</v>
      </c>
      <c r="L19" s="185">
        <f t="shared" si="4"/>
        <v>0</v>
      </c>
      <c r="M19" s="185">
        <f t="shared" si="5"/>
        <v>0</v>
      </c>
      <c r="N19" s="185"/>
      <c r="O19" s="185"/>
      <c r="P19" s="185"/>
      <c r="Q19" s="185"/>
      <c r="R19" s="185"/>
    </row>
    <row r="20" spans="1:18">
      <c r="A20" s="178">
        <f>'TEST MARKS '!A21</f>
        <v>12</v>
      </c>
      <c r="B20" s="207" t="str">
        <f>'TEST MARKS '!B21</f>
        <v>BHARATH .V</v>
      </c>
      <c r="C20" s="208" t="str">
        <f>'TEST MARKS '!C21</f>
        <v>1SG15ME017</v>
      </c>
      <c r="D20" s="209">
        <f>'TEST MARKS '!I21</f>
        <v>0</v>
      </c>
      <c r="E20" s="209">
        <f>'TEST MARKS '!J21</f>
        <v>0</v>
      </c>
      <c r="F20" s="209">
        <f>'TEST MARKS '!K21</f>
        <v>0</v>
      </c>
      <c r="G20" s="209">
        <f>'TEST MARKS '!L21</f>
        <v>0</v>
      </c>
      <c r="H20" s="209">
        <f>'TEST MARKS '!M21</f>
        <v>0</v>
      </c>
      <c r="I20" s="185">
        <f t="shared" si="1"/>
        <v>0</v>
      </c>
      <c r="J20" s="185">
        <f t="shared" si="2"/>
        <v>0</v>
      </c>
      <c r="K20" s="185">
        <f t="shared" si="3"/>
        <v>0</v>
      </c>
      <c r="L20" s="185">
        <f t="shared" si="4"/>
        <v>0</v>
      </c>
      <c r="M20" s="185">
        <f t="shared" si="5"/>
        <v>0</v>
      </c>
      <c r="N20" s="185"/>
      <c r="O20" s="185"/>
      <c r="P20" s="185"/>
      <c r="Q20" s="185"/>
      <c r="R20" s="185"/>
    </row>
    <row r="21" spans="1:18">
      <c r="A21" s="178">
        <f>'TEST MARKS '!A22</f>
        <v>13</v>
      </c>
      <c r="B21" s="207" t="str">
        <f>'TEST MARKS '!B22</f>
        <v>C KARTHIK</v>
      </c>
      <c r="C21" s="208" t="str">
        <f>'TEST MARKS '!C22</f>
        <v>1SG15ME018</v>
      </c>
      <c r="D21" s="209">
        <f>'TEST MARKS '!I22</f>
        <v>0</v>
      </c>
      <c r="E21" s="209">
        <f>'TEST MARKS '!J22</f>
        <v>0</v>
      </c>
      <c r="F21" s="209">
        <f>'TEST MARKS '!K22</f>
        <v>0</v>
      </c>
      <c r="G21" s="209">
        <f>'TEST MARKS '!L22</f>
        <v>0</v>
      </c>
      <c r="H21" s="209">
        <f>'TEST MARKS '!M22</f>
        <v>0</v>
      </c>
      <c r="I21" s="185">
        <f t="shared" si="1"/>
        <v>0</v>
      </c>
      <c r="J21" s="185">
        <f t="shared" si="2"/>
        <v>0</v>
      </c>
      <c r="K21" s="185">
        <f t="shared" si="3"/>
        <v>0</v>
      </c>
      <c r="L21" s="185">
        <f t="shared" si="4"/>
        <v>0</v>
      </c>
      <c r="M21" s="185">
        <f t="shared" si="5"/>
        <v>0</v>
      </c>
      <c r="N21" s="185"/>
      <c r="O21" s="185"/>
      <c r="P21" s="185"/>
      <c r="Q21" s="185"/>
      <c r="R21" s="185"/>
    </row>
    <row r="22" spans="1:18">
      <c r="A22" s="178">
        <f>'TEST MARKS '!A23</f>
        <v>14</v>
      </c>
      <c r="B22" s="207" t="str">
        <f>'TEST MARKS '!B23</f>
        <v>CHETHAN I P</v>
      </c>
      <c r="C22" s="208" t="str">
        <f>'TEST MARKS '!C23</f>
        <v>1SG15ME020</v>
      </c>
      <c r="D22" s="209">
        <f>'TEST MARKS '!I23</f>
        <v>0</v>
      </c>
      <c r="E22" s="209">
        <f>'TEST MARKS '!J23</f>
        <v>0</v>
      </c>
      <c r="F22" s="209">
        <f>'TEST MARKS '!K23</f>
        <v>0</v>
      </c>
      <c r="G22" s="209">
        <f>'TEST MARKS '!L23</f>
        <v>0</v>
      </c>
      <c r="H22" s="209">
        <f>'TEST MARKS '!M23</f>
        <v>0</v>
      </c>
      <c r="I22" s="185">
        <f t="shared" si="1"/>
        <v>0</v>
      </c>
      <c r="J22" s="185">
        <f t="shared" si="2"/>
        <v>0</v>
      </c>
      <c r="K22" s="185">
        <f t="shared" si="3"/>
        <v>0</v>
      </c>
      <c r="L22" s="185">
        <f t="shared" si="4"/>
        <v>0</v>
      </c>
      <c r="M22" s="185">
        <f t="shared" si="5"/>
        <v>0</v>
      </c>
      <c r="N22" s="185"/>
      <c r="O22" s="185"/>
      <c r="P22" s="185"/>
      <c r="Q22" s="185"/>
      <c r="R22" s="185"/>
    </row>
    <row r="23" spans="1:18">
      <c r="A23" s="178">
        <f>'TEST MARKS '!A24</f>
        <v>15</v>
      </c>
      <c r="B23" s="207" t="str">
        <f>'TEST MARKS '!B24</f>
        <v>DAYANANDA M</v>
      </c>
      <c r="C23" s="208" t="str">
        <f>'TEST MARKS '!C24</f>
        <v>1SG15ME021</v>
      </c>
      <c r="D23" s="209">
        <f>'TEST MARKS '!I24</f>
        <v>0</v>
      </c>
      <c r="E23" s="209">
        <f>'TEST MARKS '!J24</f>
        <v>0</v>
      </c>
      <c r="F23" s="209">
        <f>'TEST MARKS '!K24</f>
        <v>0</v>
      </c>
      <c r="G23" s="209">
        <f>'TEST MARKS '!L24</f>
        <v>0</v>
      </c>
      <c r="H23" s="209">
        <f>'TEST MARKS '!M24</f>
        <v>0</v>
      </c>
      <c r="I23" s="185">
        <f t="shared" si="1"/>
        <v>0</v>
      </c>
      <c r="J23" s="185">
        <f t="shared" si="2"/>
        <v>0</v>
      </c>
      <c r="K23" s="185">
        <f t="shared" si="3"/>
        <v>0</v>
      </c>
      <c r="L23" s="185">
        <f t="shared" si="4"/>
        <v>0</v>
      </c>
      <c r="M23" s="185">
        <f t="shared" si="5"/>
        <v>0</v>
      </c>
      <c r="N23" s="185"/>
      <c r="O23" s="185"/>
      <c r="P23" s="185"/>
      <c r="Q23" s="185"/>
      <c r="R23" s="185"/>
    </row>
    <row r="24" spans="1:18">
      <c r="A24" s="178">
        <f>'TEST MARKS '!A25</f>
        <v>16</v>
      </c>
      <c r="B24" s="207" t="str">
        <f>'TEST MARKS '!B25</f>
        <v>DEEPU H S</v>
      </c>
      <c r="C24" s="208" t="str">
        <f>'TEST MARKS '!C25</f>
        <v>1SG15ME022</v>
      </c>
      <c r="D24" s="209">
        <f>'TEST MARKS '!I25</f>
        <v>0</v>
      </c>
      <c r="E24" s="209">
        <f>'TEST MARKS '!J25</f>
        <v>0</v>
      </c>
      <c r="F24" s="209">
        <f>'TEST MARKS '!K25</f>
        <v>0</v>
      </c>
      <c r="G24" s="209">
        <f>'TEST MARKS '!L25</f>
        <v>0</v>
      </c>
      <c r="H24" s="209">
        <f>'TEST MARKS '!M25</f>
        <v>0</v>
      </c>
      <c r="I24" s="185">
        <f t="shared" si="1"/>
        <v>0</v>
      </c>
      <c r="J24" s="185">
        <f t="shared" si="2"/>
        <v>0</v>
      </c>
      <c r="K24" s="185">
        <f t="shared" si="3"/>
        <v>0</v>
      </c>
      <c r="L24" s="185">
        <f t="shared" si="4"/>
        <v>0</v>
      </c>
      <c r="M24" s="185">
        <f t="shared" si="5"/>
        <v>0</v>
      </c>
      <c r="N24" s="185"/>
      <c r="O24" s="185"/>
      <c r="P24" s="185"/>
      <c r="Q24" s="185"/>
      <c r="R24" s="185"/>
    </row>
    <row r="25" spans="1:18">
      <c r="A25" s="178">
        <f>'TEST MARKS '!A26</f>
        <v>17</v>
      </c>
      <c r="B25" s="207" t="str">
        <f>'TEST MARKS '!B26</f>
        <v>DEVARAJ HIREMATH</v>
      </c>
      <c r="C25" s="208" t="str">
        <f>'TEST MARKS '!C26</f>
        <v>1SG15ME023</v>
      </c>
      <c r="D25" s="209">
        <f>'TEST MARKS '!I26</f>
        <v>0</v>
      </c>
      <c r="E25" s="209">
        <f>'TEST MARKS '!J26</f>
        <v>0</v>
      </c>
      <c r="F25" s="209">
        <f>'TEST MARKS '!K26</f>
        <v>0</v>
      </c>
      <c r="G25" s="209">
        <f>'TEST MARKS '!L26</f>
        <v>0</v>
      </c>
      <c r="H25" s="209">
        <f>'TEST MARKS '!M26</f>
        <v>0</v>
      </c>
      <c r="I25" s="185">
        <f t="shared" si="1"/>
        <v>0</v>
      </c>
      <c r="J25" s="185">
        <f t="shared" si="2"/>
        <v>0</v>
      </c>
      <c r="K25" s="185">
        <f t="shared" si="3"/>
        <v>0</v>
      </c>
      <c r="L25" s="185">
        <f t="shared" si="4"/>
        <v>0</v>
      </c>
      <c r="M25" s="185">
        <f t="shared" si="5"/>
        <v>0</v>
      </c>
      <c r="N25" s="185"/>
      <c r="O25" s="185"/>
      <c r="P25" s="185"/>
      <c r="Q25" s="185"/>
      <c r="R25" s="185"/>
    </row>
    <row r="26" spans="1:18">
      <c r="A26" s="178">
        <f>'TEST MARKS '!A27</f>
        <v>18</v>
      </c>
      <c r="B26" s="207" t="str">
        <f>'TEST MARKS '!B27</f>
        <v>DHANANJAYA V</v>
      </c>
      <c r="C26" s="208" t="str">
        <f>'TEST MARKS '!C27</f>
        <v>1SG15ME024</v>
      </c>
      <c r="D26" s="209">
        <f>'TEST MARKS '!I27</f>
        <v>0</v>
      </c>
      <c r="E26" s="209">
        <f>'TEST MARKS '!J27</f>
        <v>0</v>
      </c>
      <c r="F26" s="209">
        <f>'TEST MARKS '!K27</f>
        <v>0</v>
      </c>
      <c r="G26" s="209">
        <f>'TEST MARKS '!L27</f>
        <v>0</v>
      </c>
      <c r="H26" s="209">
        <f>'TEST MARKS '!M27</f>
        <v>0</v>
      </c>
      <c r="I26" s="185">
        <f t="shared" si="1"/>
        <v>0</v>
      </c>
      <c r="J26" s="185">
        <f t="shared" si="2"/>
        <v>0</v>
      </c>
      <c r="K26" s="185">
        <f t="shared" si="3"/>
        <v>0</v>
      </c>
      <c r="L26" s="185">
        <f t="shared" si="4"/>
        <v>0</v>
      </c>
      <c r="M26" s="185">
        <f t="shared" si="5"/>
        <v>0</v>
      </c>
      <c r="N26" s="185"/>
      <c r="O26" s="185"/>
      <c r="P26" s="185"/>
      <c r="Q26" s="185"/>
      <c r="R26" s="185"/>
    </row>
    <row r="27" spans="1:18">
      <c r="A27" s="178">
        <f>'TEST MARKS '!A28</f>
        <v>19</v>
      </c>
      <c r="B27" s="207" t="str">
        <f>'TEST MARKS '!B28</f>
        <v>DHANRAJ M</v>
      </c>
      <c r="C27" s="208" t="str">
        <f>'TEST MARKS '!C28</f>
        <v>1SG15ME025</v>
      </c>
      <c r="D27" s="209">
        <f>'TEST MARKS '!I28</f>
        <v>0</v>
      </c>
      <c r="E27" s="209">
        <f>'TEST MARKS '!J28</f>
        <v>0</v>
      </c>
      <c r="F27" s="209">
        <f>'TEST MARKS '!K28</f>
        <v>0</v>
      </c>
      <c r="G27" s="209">
        <f>'TEST MARKS '!L28</f>
        <v>0</v>
      </c>
      <c r="H27" s="209">
        <f>'TEST MARKS '!M28</f>
        <v>0</v>
      </c>
      <c r="I27" s="185">
        <f t="shared" si="1"/>
        <v>0</v>
      </c>
      <c r="J27" s="185">
        <f t="shared" si="2"/>
        <v>0</v>
      </c>
      <c r="K27" s="185">
        <f t="shared" si="3"/>
        <v>0</v>
      </c>
      <c r="L27" s="185">
        <f t="shared" si="4"/>
        <v>0</v>
      </c>
      <c r="M27" s="185">
        <f t="shared" si="5"/>
        <v>0</v>
      </c>
      <c r="N27" s="185"/>
      <c r="O27" s="185"/>
      <c r="P27" s="185"/>
      <c r="Q27" s="185"/>
      <c r="R27" s="185"/>
    </row>
    <row r="28" spans="1:18">
      <c r="A28" s="178">
        <f>'TEST MARKS '!A29</f>
        <v>20</v>
      </c>
      <c r="B28" s="207" t="str">
        <f>'TEST MARKS '!B29</f>
        <v>DHARSHAN M J</v>
      </c>
      <c r="C28" s="208" t="str">
        <f>'TEST MARKS '!C29</f>
        <v>1SG15ME026</v>
      </c>
      <c r="D28" s="209">
        <f>'TEST MARKS '!I29</f>
        <v>0</v>
      </c>
      <c r="E28" s="209">
        <f>'TEST MARKS '!J29</f>
        <v>0</v>
      </c>
      <c r="F28" s="209">
        <f>'TEST MARKS '!K29</f>
        <v>0</v>
      </c>
      <c r="G28" s="209">
        <f>'TEST MARKS '!L29</f>
        <v>0</v>
      </c>
      <c r="H28" s="209">
        <f>'TEST MARKS '!M29</f>
        <v>0</v>
      </c>
      <c r="I28" s="185">
        <f t="shared" si="1"/>
        <v>0</v>
      </c>
      <c r="J28" s="185">
        <f t="shared" si="2"/>
        <v>0</v>
      </c>
      <c r="K28" s="185">
        <f t="shared" si="3"/>
        <v>0</v>
      </c>
      <c r="L28" s="185">
        <f t="shared" si="4"/>
        <v>0</v>
      </c>
      <c r="M28" s="185">
        <f t="shared" si="5"/>
        <v>0</v>
      </c>
      <c r="N28" s="185"/>
      <c r="O28" s="185"/>
      <c r="P28" s="185"/>
      <c r="Q28" s="185"/>
      <c r="R28" s="185"/>
    </row>
    <row r="29" spans="1:18">
      <c r="A29" s="178">
        <f>'TEST MARKS '!A30</f>
        <v>21</v>
      </c>
      <c r="B29" s="207" t="str">
        <f>'TEST MARKS '!B30</f>
        <v>DILIP M</v>
      </c>
      <c r="C29" s="208" t="str">
        <f>'TEST MARKS '!C30</f>
        <v>1SG15ME028</v>
      </c>
      <c r="D29" s="209">
        <f>'TEST MARKS '!I30</f>
        <v>0</v>
      </c>
      <c r="E29" s="209">
        <f>'TEST MARKS '!J30</f>
        <v>0</v>
      </c>
      <c r="F29" s="209">
        <f>'TEST MARKS '!K30</f>
        <v>0</v>
      </c>
      <c r="G29" s="209">
        <f>'TEST MARKS '!L30</f>
        <v>0</v>
      </c>
      <c r="H29" s="209">
        <f>'TEST MARKS '!M30</f>
        <v>0</v>
      </c>
      <c r="I29" s="185">
        <f t="shared" si="1"/>
        <v>0</v>
      </c>
      <c r="J29" s="185">
        <f t="shared" si="2"/>
        <v>0</v>
      </c>
      <c r="K29" s="185">
        <f t="shared" si="3"/>
        <v>0</v>
      </c>
      <c r="L29" s="185">
        <f t="shared" si="4"/>
        <v>0</v>
      </c>
      <c r="M29" s="185">
        <f t="shared" si="5"/>
        <v>0</v>
      </c>
      <c r="N29" s="185"/>
      <c r="O29" s="185"/>
      <c r="P29" s="185"/>
      <c r="Q29" s="185"/>
      <c r="R29" s="185"/>
    </row>
    <row r="30" spans="1:18">
      <c r="A30" s="178">
        <f>'TEST MARKS '!A31</f>
        <v>22</v>
      </c>
      <c r="B30" s="207" t="str">
        <f>'TEST MARKS '!B31</f>
        <v>DINESH KUMAR K</v>
      </c>
      <c r="C30" s="208" t="str">
        <f>'TEST MARKS '!C31</f>
        <v>1SG15ME030</v>
      </c>
      <c r="D30" s="209">
        <f>'TEST MARKS '!I31</f>
        <v>0</v>
      </c>
      <c r="E30" s="209">
        <f>'TEST MARKS '!J31</f>
        <v>0</v>
      </c>
      <c r="F30" s="209">
        <f>'TEST MARKS '!K31</f>
        <v>0</v>
      </c>
      <c r="G30" s="209">
        <f>'TEST MARKS '!L31</f>
        <v>0</v>
      </c>
      <c r="H30" s="209">
        <f>'TEST MARKS '!M31</f>
        <v>0</v>
      </c>
      <c r="I30" s="185">
        <f t="shared" si="1"/>
        <v>0</v>
      </c>
      <c r="J30" s="185">
        <f t="shared" si="2"/>
        <v>0</v>
      </c>
      <c r="K30" s="185">
        <f t="shared" si="3"/>
        <v>0</v>
      </c>
      <c r="L30" s="185">
        <f t="shared" si="4"/>
        <v>0</v>
      </c>
      <c r="M30" s="185">
        <f t="shared" si="5"/>
        <v>0</v>
      </c>
      <c r="N30" s="185"/>
      <c r="O30" s="185"/>
      <c r="P30" s="185"/>
      <c r="Q30" s="185"/>
      <c r="R30" s="185"/>
    </row>
    <row r="31" spans="1:18">
      <c r="A31" s="178">
        <f>'TEST MARKS '!A32</f>
        <v>23</v>
      </c>
      <c r="B31" s="207" t="str">
        <f>'TEST MARKS '!B32</f>
        <v>DIVYA C N</v>
      </c>
      <c r="C31" s="208" t="str">
        <f>'TEST MARKS '!C32</f>
        <v>1SG15ME031</v>
      </c>
      <c r="D31" s="209">
        <f>'TEST MARKS '!I32</f>
        <v>0</v>
      </c>
      <c r="E31" s="209">
        <f>'TEST MARKS '!J32</f>
        <v>0</v>
      </c>
      <c r="F31" s="209">
        <f>'TEST MARKS '!K32</f>
        <v>0</v>
      </c>
      <c r="G31" s="209">
        <f>'TEST MARKS '!L32</f>
        <v>0</v>
      </c>
      <c r="H31" s="209">
        <f>'TEST MARKS '!M32</f>
        <v>0</v>
      </c>
      <c r="I31" s="185">
        <f t="shared" si="1"/>
        <v>0</v>
      </c>
      <c r="J31" s="185">
        <f t="shared" si="2"/>
        <v>0</v>
      </c>
      <c r="K31" s="185">
        <f t="shared" si="3"/>
        <v>0</v>
      </c>
      <c r="L31" s="185">
        <f t="shared" si="4"/>
        <v>0</v>
      </c>
      <c r="M31" s="185">
        <f t="shared" si="5"/>
        <v>0</v>
      </c>
      <c r="N31" s="185"/>
      <c r="O31" s="185"/>
      <c r="P31" s="185"/>
      <c r="Q31" s="185"/>
      <c r="R31" s="185"/>
    </row>
    <row r="32" spans="1:18">
      <c r="A32" s="178">
        <f>'TEST MARKS '!A33</f>
        <v>24</v>
      </c>
      <c r="B32" s="207" t="str">
        <f>'TEST MARKS '!B33</f>
        <v>GAGAN M</v>
      </c>
      <c r="C32" s="208" t="str">
        <f>'TEST MARKS '!C33</f>
        <v>1SG15ME032</v>
      </c>
      <c r="D32" s="209">
        <f>'TEST MARKS '!I33</f>
        <v>0</v>
      </c>
      <c r="E32" s="209">
        <f>'TEST MARKS '!J33</f>
        <v>0</v>
      </c>
      <c r="F32" s="209">
        <f>'TEST MARKS '!K33</f>
        <v>0</v>
      </c>
      <c r="G32" s="209">
        <f>'TEST MARKS '!L33</f>
        <v>0</v>
      </c>
      <c r="H32" s="209">
        <f>'TEST MARKS '!M33</f>
        <v>0</v>
      </c>
      <c r="I32" s="185">
        <f t="shared" si="1"/>
        <v>0</v>
      </c>
      <c r="J32" s="185">
        <f t="shared" si="2"/>
        <v>0</v>
      </c>
      <c r="K32" s="185">
        <f t="shared" si="3"/>
        <v>0</v>
      </c>
      <c r="L32" s="185">
        <f t="shared" si="4"/>
        <v>0</v>
      </c>
      <c r="M32" s="185">
        <f t="shared" si="5"/>
        <v>0</v>
      </c>
      <c r="N32" s="185"/>
      <c r="O32" s="185"/>
      <c r="P32" s="185"/>
      <c r="Q32" s="185"/>
      <c r="R32" s="185"/>
    </row>
    <row r="33" spans="1:18">
      <c r="A33" s="178">
        <f>'TEST MARKS '!A34</f>
        <v>25</v>
      </c>
      <c r="B33" s="207" t="str">
        <f>'TEST MARKS '!B34</f>
        <v>GALVIN IGNATIUS MENEZES</v>
      </c>
      <c r="C33" s="208" t="str">
        <f>'TEST MARKS '!C34</f>
        <v>1SG15ME033</v>
      </c>
      <c r="D33" s="209">
        <f>'TEST MARKS '!I34</f>
        <v>0</v>
      </c>
      <c r="E33" s="209">
        <f>'TEST MARKS '!J34</f>
        <v>0</v>
      </c>
      <c r="F33" s="209">
        <f>'TEST MARKS '!K34</f>
        <v>0</v>
      </c>
      <c r="G33" s="209">
        <f>'TEST MARKS '!L34</f>
        <v>0</v>
      </c>
      <c r="H33" s="209">
        <f>'TEST MARKS '!M34</f>
        <v>0</v>
      </c>
      <c r="I33" s="185">
        <f t="shared" si="1"/>
        <v>0</v>
      </c>
      <c r="J33" s="185">
        <f t="shared" si="2"/>
        <v>0</v>
      </c>
      <c r="K33" s="185">
        <f t="shared" si="3"/>
        <v>0</v>
      </c>
      <c r="L33" s="185">
        <f t="shared" si="4"/>
        <v>0</v>
      </c>
      <c r="M33" s="185">
        <f t="shared" si="5"/>
        <v>0</v>
      </c>
      <c r="N33" s="185"/>
      <c r="O33" s="185"/>
      <c r="P33" s="185"/>
      <c r="Q33" s="185"/>
      <c r="R33" s="185"/>
    </row>
    <row r="34" spans="1:18" ht="31.5">
      <c r="A34" s="178">
        <f>'TEST MARKS '!A35</f>
        <v>26</v>
      </c>
      <c r="B34" s="207" t="str">
        <f>'TEST MARKS '!B35</f>
        <v>GYANENDRA KUMAR GUPTA</v>
      </c>
      <c r="C34" s="208" t="str">
        <f>'TEST MARKS '!C35</f>
        <v>1SG15ME034</v>
      </c>
      <c r="D34" s="209">
        <f>'TEST MARKS '!I35</f>
        <v>0</v>
      </c>
      <c r="E34" s="209">
        <f>'TEST MARKS '!J35</f>
        <v>0</v>
      </c>
      <c r="F34" s="209">
        <f>'TEST MARKS '!K35</f>
        <v>0</v>
      </c>
      <c r="G34" s="209">
        <f>'TEST MARKS '!L35</f>
        <v>0</v>
      </c>
      <c r="H34" s="209">
        <f>'TEST MARKS '!M35</f>
        <v>0</v>
      </c>
      <c r="I34" s="185">
        <f t="shared" si="1"/>
        <v>0</v>
      </c>
      <c r="J34" s="185">
        <f t="shared" si="2"/>
        <v>0</v>
      </c>
      <c r="K34" s="185">
        <f t="shared" si="3"/>
        <v>0</v>
      </c>
      <c r="L34" s="185">
        <f t="shared" si="4"/>
        <v>0</v>
      </c>
      <c r="M34" s="185">
        <f t="shared" si="5"/>
        <v>0</v>
      </c>
      <c r="N34" s="185"/>
      <c r="O34" s="185"/>
      <c r="P34" s="185"/>
      <c r="Q34" s="185"/>
      <c r="R34" s="185"/>
    </row>
    <row r="35" spans="1:18">
      <c r="A35" s="178">
        <f>'TEST MARKS '!A36</f>
        <v>27</v>
      </c>
      <c r="B35" s="207" t="str">
        <f>'TEST MARKS '!B36</f>
        <v>HIMANSHU</v>
      </c>
      <c r="C35" s="208" t="str">
        <f>'TEST MARKS '!C36</f>
        <v>1SG15ME038</v>
      </c>
      <c r="D35" s="209">
        <f>'TEST MARKS '!I36</f>
        <v>0</v>
      </c>
      <c r="E35" s="209">
        <f>'TEST MARKS '!J36</f>
        <v>0</v>
      </c>
      <c r="F35" s="209">
        <f>'TEST MARKS '!K36</f>
        <v>0</v>
      </c>
      <c r="G35" s="209">
        <f>'TEST MARKS '!L36</f>
        <v>0</v>
      </c>
      <c r="H35" s="209">
        <f>'TEST MARKS '!M36</f>
        <v>0</v>
      </c>
      <c r="I35" s="185">
        <f t="shared" si="1"/>
        <v>0</v>
      </c>
      <c r="J35" s="185">
        <f t="shared" si="2"/>
        <v>0</v>
      </c>
      <c r="K35" s="185">
        <f t="shared" si="3"/>
        <v>0</v>
      </c>
      <c r="L35" s="185">
        <f t="shared" si="4"/>
        <v>0</v>
      </c>
      <c r="M35" s="185">
        <f t="shared" si="5"/>
        <v>0</v>
      </c>
      <c r="N35" s="185"/>
      <c r="O35" s="185"/>
      <c r="P35" s="185"/>
      <c r="Q35" s="185"/>
      <c r="R35" s="185"/>
    </row>
    <row r="36" spans="1:18">
      <c r="A36" s="178">
        <f>'TEST MARKS '!A37</f>
        <v>28</v>
      </c>
      <c r="B36" s="207" t="str">
        <f>'TEST MARKS '!B37</f>
        <v>JANARDHAN K N</v>
      </c>
      <c r="C36" s="208" t="str">
        <f>'TEST MARKS '!C37</f>
        <v>1SG15ME042</v>
      </c>
      <c r="D36" s="209">
        <f>'TEST MARKS '!I37</f>
        <v>0</v>
      </c>
      <c r="E36" s="209">
        <f>'TEST MARKS '!J37</f>
        <v>0</v>
      </c>
      <c r="F36" s="209">
        <f>'TEST MARKS '!K37</f>
        <v>0</v>
      </c>
      <c r="G36" s="209">
        <f>'TEST MARKS '!L37</f>
        <v>0</v>
      </c>
      <c r="H36" s="209">
        <f>'TEST MARKS '!M37</f>
        <v>0</v>
      </c>
      <c r="I36" s="185">
        <f t="shared" si="1"/>
        <v>0</v>
      </c>
      <c r="J36" s="185">
        <f t="shared" si="2"/>
        <v>0</v>
      </c>
      <c r="K36" s="185">
        <f t="shared" si="3"/>
        <v>0</v>
      </c>
      <c r="L36" s="185">
        <f t="shared" si="4"/>
        <v>0</v>
      </c>
      <c r="M36" s="185">
        <f t="shared" si="5"/>
        <v>0</v>
      </c>
      <c r="N36" s="185"/>
      <c r="O36" s="185"/>
      <c r="P36" s="185"/>
      <c r="Q36" s="185"/>
      <c r="R36" s="185"/>
    </row>
    <row r="37" spans="1:18">
      <c r="A37" s="178">
        <f>'TEST MARKS '!A38</f>
        <v>29</v>
      </c>
      <c r="B37" s="207" t="str">
        <f>'TEST MARKS '!B38</f>
        <v>JOHN PATRICK .G</v>
      </c>
      <c r="C37" s="208" t="str">
        <f>'TEST MARKS '!C38</f>
        <v>1SG15ME043</v>
      </c>
      <c r="D37" s="209">
        <f>'TEST MARKS '!I38</f>
        <v>0</v>
      </c>
      <c r="E37" s="209">
        <f>'TEST MARKS '!J38</f>
        <v>0</v>
      </c>
      <c r="F37" s="209">
        <f>'TEST MARKS '!K38</f>
        <v>0</v>
      </c>
      <c r="G37" s="209">
        <f>'TEST MARKS '!L38</f>
        <v>0</v>
      </c>
      <c r="H37" s="209">
        <f>'TEST MARKS '!M38</f>
        <v>0</v>
      </c>
      <c r="I37" s="185">
        <f t="shared" si="1"/>
        <v>0</v>
      </c>
      <c r="J37" s="185">
        <f t="shared" si="2"/>
        <v>0</v>
      </c>
      <c r="K37" s="185">
        <f t="shared" si="3"/>
        <v>0</v>
      </c>
      <c r="L37" s="185">
        <f t="shared" si="4"/>
        <v>0</v>
      </c>
      <c r="M37" s="185">
        <f t="shared" si="5"/>
        <v>0</v>
      </c>
      <c r="N37" s="185"/>
      <c r="O37" s="185"/>
      <c r="P37" s="185"/>
      <c r="Q37" s="185"/>
      <c r="R37" s="185"/>
    </row>
    <row r="38" spans="1:18">
      <c r="A38" s="178">
        <f>'TEST MARKS '!A39</f>
        <v>30</v>
      </c>
      <c r="B38" s="207" t="str">
        <f>'TEST MARKS '!B39</f>
        <v>KISHAN SHARMA</v>
      </c>
      <c r="C38" s="208" t="str">
        <f>'TEST MARKS '!C39</f>
        <v>1SG15ME044</v>
      </c>
      <c r="D38" s="209">
        <f>'TEST MARKS '!I39</f>
        <v>0</v>
      </c>
      <c r="E38" s="209">
        <f>'TEST MARKS '!J39</f>
        <v>0</v>
      </c>
      <c r="F38" s="209">
        <f>'TEST MARKS '!K39</f>
        <v>0</v>
      </c>
      <c r="G38" s="209">
        <f>'TEST MARKS '!L39</f>
        <v>0</v>
      </c>
      <c r="H38" s="209">
        <f>'TEST MARKS '!M39</f>
        <v>0</v>
      </c>
      <c r="I38" s="185">
        <f t="shared" si="1"/>
        <v>0</v>
      </c>
      <c r="J38" s="185">
        <f t="shared" si="2"/>
        <v>0</v>
      </c>
      <c r="K38" s="185">
        <f t="shared" si="3"/>
        <v>0</v>
      </c>
      <c r="L38" s="185">
        <f t="shared" si="4"/>
        <v>0</v>
      </c>
      <c r="M38" s="185">
        <f t="shared" si="5"/>
        <v>0</v>
      </c>
      <c r="N38" s="185"/>
      <c r="O38" s="185"/>
      <c r="P38" s="185"/>
      <c r="Q38" s="185"/>
      <c r="R38" s="185"/>
    </row>
    <row r="39" spans="1:18">
      <c r="A39" s="178">
        <f>'TEST MARKS '!A40</f>
        <v>31</v>
      </c>
      <c r="B39" s="207" t="str">
        <f>'TEST MARKS '!B40</f>
        <v>KUMAR P G</v>
      </c>
      <c r="C39" s="208" t="str">
        <f>'TEST MARKS '!C40</f>
        <v>1SG15ME046</v>
      </c>
      <c r="D39" s="209">
        <f>'TEST MARKS '!I40</f>
        <v>0</v>
      </c>
      <c r="E39" s="209">
        <f>'TEST MARKS '!J40</f>
        <v>0</v>
      </c>
      <c r="F39" s="209">
        <f>'TEST MARKS '!K40</f>
        <v>0</v>
      </c>
      <c r="G39" s="209">
        <f>'TEST MARKS '!L40</f>
        <v>0</v>
      </c>
      <c r="H39" s="209">
        <f>'TEST MARKS '!M40</f>
        <v>0</v>
      </c>
      <c r="I39" s="185">
        <f t="shared" si="1"/>
        <v>0</v>
      </c>
      <c r="J39" s="185">
        <f t="shared" si="2"/>
        <v>0</v>
      </c>
      <c r="K39" s="185">
        <f t="shared" si="3"/>
        <v>0</v>
      </c>
      <c r="L39" s="185">
        <f t="shared" si="4"/>
        <v>0</v>
      </c>
      <c r="M39" s="185">
        <f t="shared" si="5"/>
        <v>0</v>
      </c>
      <c r="N39" s="185"/>
      <c r="O39" s="185"/>
      <c r="P39" s="185"/>
      <c r="Q39" s="185"/>
      <c r="R39" s="185"/>
    </row>
    <row r="40" spans="1:18">
      <c r="A40" s="178">
        <f>'TEST MARKS '!A41</f>
        <v>32</v>
      </c>
      <c r="B40" s="207" t="str">
        <f>'TEST MARKS '!B41</f>
        <v>KUMAR ROHAN</v>
      </c>
      <c r="C40" s="208" t="str">
        <f>'TEST MARKS '!C41</f>
        <v>1SG15ME047</v>
      </c>
      <c r="D40" s="209">
        <f>'TEST MARKS '!I41</f>
        <v>0</v>
      </c>
      <c r="E40" s="209">
        <f>'TEST MARKS '!J41</f>
        <v>0</v>
      </c>
      <c r="F40" s="209">
        <f>'TEST MARKS '!K41</f>
        <v>0</v>
      </c>
      <c r="G40" s="209">
        <f>'TEST MARKS '!L41</f>
        <v>0</v>
      </c>
      <c r="H40" s="209">
        <f>'TEST MARKS '!M41</f>
        <v>0</v>
      </c>
      <c r="I40" s="185">
        <f t="shared" si="1"/>
        <v>0</v>
      </c>
      <c r="J40" s="185">
        <f t="shared" si="2"/>
        <v>0</v>
      </c>
      <c r="K40" s="185">
        <f t="shared" si="3"/>
        <v>0</v>
      </c>
      <c r="L40" s="185">
        <f t="shared" si="4"/>
        <v>0</v>
      </c>
      <c r="M40" s="185">
        <f t="shared" si="5"/>
        <v>0</v>
      </c>
      <c r="N40" s="185"/>
      <c r="O40" s="185"/>
      <c r="P40" s="185"/>
      <c r="Q40" s="185"/>
      <c r="R40" s="185"/>
    </row>
    <row r="41" spans="1:18">
      <c r="A41" s="178">
        <f>'TEST MARKS '!A42</f>
        <v>33</v>
      </c>
      <c r="B41" s="207" t="str">
        <f>'TEST MARKS '!B42</f>
        <v>K.SAISOMASEKHAR</v>
      </c>
      <c r="C41" s="208" t="str">
        <f>'TEST MARKS '!C42</f>
        <v>1SG15ME048</v>
      </c>
      <c r="D41" s="209">
        <f>'TEST MARKS '!I42</f>
        <v>0</v>
      </c>
      <c r="E41" s="209">
        <f>'TEST MARKS '!J42</f>
        <v>0</v>
      </c>
      <c r="F41" s="209">
        <f>'TEST MARKS '!K42</f>
        <v>0</v>
      </c>
      <c r="G41" s="209">
        <f>'TEST MARKS '!L42</f>
        <v>0</v>
      </c>
      <c r="H41" s="209">
        <f>'TEST MARKS '!M42</f>
        <v>0</v>
      </c>
      <c r="I41" s="185">
        <f t="shared" si="1"/>
        <v>0</v>
      </c>
      <c r="J41" s="185">
        <f t="shared" si="2"/>
        <v>0</v>
      </c>
      <c r="K41" s="185">
        <f t="shared" si="3"/>
        <v>0</v>
      </c>
      <c r="L41" s="185">
        <f t="shared" si="4"/>
        <v>0</v>
      </c>
      <c r="M41" s="185">
        <f t="shared" si="5"/>
        <v>0</v>
      </c>
      <c r="N41" s="185"/>
      <c r="O41" s="185"/>
      <c r="P41" s="185"/>
      <c r="Q41" s="185"/>
      <c r="R41" s="185"/>
    </row>
    <row r="42" spans="1:18">
      <c r="A42" s="178">
        <f>'TEST MARKS '!A43</f>
        <v>34</v>
      </c>
      <c r="B42" s="207" t="str">
        <f>'TEST MARKS '!B43</f>
        <v>KUSHAL S</v>
      </c>
      <c r="C42" s="208" t="str">
        <f>'TEST MARKS '!C43</f>
        <v>1SG15ME049</v>
      </c>
      <c r="D42" s="209">
        <f>'TEST MARKS '!I43</f>
        <v>0</v>
      </c>
      <c r="E42" s="209">
        <f>'TEST MARKS '!J43</f>
        <v>0</v>
      </c>
      <c r="F42" s="209">
        <f>'TEST MARKS '!K43</f>
        <v>0</v>
      </c>
      <c r="G42" s="209">
        <f>'TEST MARKS '!L43</f>
        <v>0</v>
      </c>
      <c r="H42" s="209">
        <f>'TEST MARKS '!M43</f>
        <v>0</v>
      </c>
      <c r="I42" s="185">
        <f t="shared" si="1"/>
        <v>0</v>
      </c>
      <c r="J42" s="185">
        <f t="shared" si="2"/>
        <v>0</v>
      </c>
      <c r="K42" s="185">
        <f t="shared" si="3"/>
        <v>0</v>
      </c>
      <c r="L42" s="185">
        <f t="shared" si="4"/>
        <v>0</v>
      </c>
      <c r="M42" s="185">
        <f t="shared" si="5"/>
        <v>0</v>
      </c>
      <c r="N42" s="185"/>
      <c r="O42" s="185"/>
      <c r="P42" s="185"/>
      <c r="Q42" s="185"/>
      <c r="R42" s="185"/>
    </row>
    <row r="43" spans="1:18" ht="18" customHeight="1">
      <c r="A43" s="178">
        <f>'TEST MARKS '!A44</f>
        <v>35</v>
      </c>
      <c r="B43" s="207" t="str">
        <f>'TEST MARKS '!B44</f>
        <v>LIKITH P S</v>
      </c>
      <c r="C43" s="208" t="str">
        <f>'TEST MARKS '!C44</f>
        <v>1SG15ME050</v>
      </c>
      <c r="D43" s="209">
        <f>'TEST MARKS '!I44</f>
        <v>0</v>
      </c>
      <c r="E43" s="209">
        <f>'TEST MARKS '!J44</f>
        <v>0</v>
      </c>
      <c r="F43" s="209">
        <f>'TEST MARKS '!K44</f>
        <v>0</v>
      </c>
      <c r="G43" s="209">
        <f>'TEST MARKS '!L44</f>
        <v>0</v>
      </c>
      <c r="H43" s="209">
        <f>'TEST MARKS '!M44</f>
        <v>0</v>
      </c>
      <c r="I43" s="185">
        <f t="shared" si="1"/>
        <v>0</v>
      </c>
      <c r="J43" s="185">
        <f t="shared" si="2"/>
        <v>0</v>
      </c>
      <c r="K43" s="185">
        <f t="shared" si="3"/>
        <v>0</v>
      </c>
      <c r="L43" s="185">
        <f t="shared" si="4"/>
        <v>0</v>
      </c>
      <c r="M43" s="185">
        <f t="shared" si="5"/>
        <v>0</v>
      </c>
      <c r="N43" s="185"/>
      <c r="O43" s="185"/>
      <c r="P43" s="185"/>
      <c r="Q43" s="185"/>
      <c r="R43" s="185"/>
    </row>
    <row r="44" spans="1:18">
      <c r="A44" s="178">
        <f>'TEST MARKS '!A45</f>
        <v>36</v>
      </c>
      <c r="B44" s="207" t="str">
        <f>'TEST MARKS '!B45</f>
        <v>MADAN KUMAR L</v>
      </c>
      <c r="C44" s="208" t="str">
        <f>'TEST MARKS '!C45</f>
        <v>1SG15ME052</v>
      </c>
      <c r="D44" s="209">
        <f>'TEST MARKS '!I45</f>
        <v>0</v>
      </c>
      <c r="E44" s="209">
        <f>'TEST MARKS '!J45</f>
        <v>0</v>
      </c>
      <c r="F44" s="209">
        <f>'TEST MARKS '!K45</f>
        <v>0</v>
      </c>
      <c r="G44" s="209">
        <f>'TEST MARKS '!L45</f>
        <v>0</v>
      </c>
      <c r="H44" s="209">
        <f>'TEST MARKS '!M45</f>
        <v>0</v>
      </c>
      <c r="I44" s="185">
        <f t="shared" si="1"/>
        <v>0</v>
      </c>
      <c r="J44" s="185">
        <f t="shared" si="2"/>
        <v>0</v>
      </c>
      <c r="K44" s="185">
        <f t="shared" si="3"/>
        <v>0</v>
      </c>
      <c r="L44" s="185">
        <f t="shared" si="4"/>
        <v>0</v>
      </c>
      <c r="M44" s="185">
        <f t="shared" si="5"/>
        <v>0</v>
      </c>
      <c r="N44" s="185"/>
      <c r="O44" s="185"/>
      <c r="P44" s="185"/>
      <c r="Q44" s="185"/>
      <c r="R44" s="185"/>
    </row>
    <row r="45" spans="1:18">
      <c r="A45" s="178">
        <f>'TEST MARKS '!A46</f>
        <v>37</v>
      </c>
      <c r="B45" s="207" t="str">
        <f>'TEST MARKS '!B46</f>
        <v>MANJUNATH M</v>
      </c>
      <c r="C45" s="208" t="str">
        <f>'TEST MARKS '!C46</f>
        <v>1SG15ME053</v>
      </c>
      <c r="D45" s="209">
        <f>'TEST MARKS '!I46</f>
        <v>0</v>
      </c>
      <c r="E45" s="209">
        <f>'TEST MARKS '!J46</f>
        <v>0</v>
      </c>
      <c r="F45" s="209">
        <f>'TEST MARKS '!K46</f>
        <v>0</v>
      </c>
      <c r="G45" s="209">
        <f>'TEST MARKS '!L46</f>
        <v>0</v>
      </c>
      <c r="H45" s="209">
        <f>'TEST MARKS '!M46</f>
        <v>0</v>
      </c>
      <c r="I45" s="185">
        <f t="shared" si="1"/>
        <v>0</v>
      </c>
      <c r="J45" s="185">
        <f t="shared" si="2"/>
        <v>0</v>
      </c>
      <c r="K45" s="185">
        <f t="shared" si="3"/>
        <v>0</v>
      </c>
      <c r="L45" s="185">
        <f t="shared" si="4"/>
        <v>0</v>
      </c>
      <c r="M45" s="185">
        <f t="shared" si="5"/>
        <v>0</v>
      </c>
      <c r="N45" s="185"/>
      <c r="O45" s="185"/>
      <c r="P45" s="185"/>
      <c r="Q45" s="185"/>
      <c r="R45" s="185"/>
    </row>
    <row r="46" spans="1:18">
      <c r="A46" s="178">
        <f>'TEST MARKS '!A47</f>
        <v>38</v>
      </c>
      <c r="B46" s="207" t="str">
        <f>'TEST MARKS '!B47</f>
        <v>MD REHAN NASIM</v>
      </c>
      <c r="C46" s="208" t="str">
        <f>'TEST MARKS '!C47</f>
        <v>1SG15ME054</v>
      </c>
      <c r="D46" s="209">
        <f>'TEST MARKS '!I47</f>
        <v>0</v>
      </c>
      <c r="E46" s="209">
        <f>'TEST MARKS '!J47</f>
        <v>0</v>
      </c>
      <c r="F46" s="209">
        <f>'TEST MARKS '!K47</f>
        <v>0</v>
      </c>
      <c r="G46" s="209">
        <f>'TEST MARKS '!L47</f>
        <v>0</v>
      </c>
      <c r="H46" s="209">
        <f>'TEST MARKS '!M47</f>
        <v>0</v>
      </c>
      <c r="I46" s="185">
        <f t="shared" si="1"/>
        <v>0</v>
      </c>
      <c r="J46" s="185">
        <f t="shared" si="2"/>
        <v>0</v>
      </c>
      <c r="K46" s="185">
        <f t="shared" si="3"/>
        <v>0</v>
      </c>
      <c r="L46" s="185">
        <f t="shared" si="4"/>
        <v>0</v>
      </c>
      <c r="M46" s="185">
        <f t="shared" si="5"/>
        <v>0</v>
      </c>
      <c r="N46" s="185"/>
      <c r="O46" s="185"/>
      <c r="P46" s="185"/>
      <c r="Q46" s="185"/>
      <c r="R46" s="185"/>
    </row>
    <row r="47" spans="1:18">
      <c r="A47" s="178">
        <f>'TEST MARKS '!A48</f>
        <v>39</v>
      </c>
      <c r="B47" s="207" t="str">
        <f>'TEST MARKS '!B48</f>
        <v>MITHUN RAGHUNANDAN</v>
      </c>
      <c r="C47" s="208" t="str">
        <f>'TEST MARKS '!C48</f>
        <v>1SG15ME055</v>
      </c>
      <c r="D47" s="209">
        <f>'TEST MARKS '!I48</f>
        <v>0</v>
      </c>
      <c r="E47" s="209">
        <f>'TEST MARKS '!J48</f>
        <v>0</v>
      </c>
      <c r="F47" s="209">
        <f>'TEST MARKS '!K48</f>
        <v>0</v>
      </c>
      <c r="G47" s="209">
        <f>'TEST MARKS '!L48</f>
        <v>0</v>
      </c>
      <c r="H47" s="209">
        <f>'TEST MARKS '!M48</f>
        <v>0</v>
      </c>
      <c r="I47" s="185">
        <f t="shared" si="1"/>
        <v>0</v>
      </c>
      <c r="J47" s="185">
        <f t="shared" si="2"/>
        <v>0</v>
      </c>
      <c r="K47" s="185">
        <f t="shared" si="3"/>
        <v>0</v>
      </c>
      <c r="L47" s="185">
        <f t="shared" si="4"/>
        <v>0</v>
      </c>
      <c r="M47" s="185">
        <f t="shared" si="5"/>
        <v>0</v>
      </c>
      <c r="N47" s="185"/>
      <c r="O47" s="185"/>
      <c r="P47" s="185"/>
      <c r="Q47" s="185"/>
      <c r="R47" s="185"/>
    </row>
    <row r="48" spans="1:18">
      <c r="A48" s="178">
        <f>'TEST MARKS '!A49</f>
        <v>40</v>
      </c>
      <c r="B48" s="207" t="str">
        <f>'TEST MARKS '!B49</f>
        <v>DHANUSH N</v>
      </c>
      <c r="C48" s="208" t="str">
        <f>'TEST MARKS '!C49</f>
        <v>1SG15ME057</v>
      </c>
      <c r="D48" s="209">
        <f>'TEST MARKS '!I49</f>
        <v>0</v>
      </c>
      <c r="E48" s="209">
        <f>'TEST MARKS '!J49</f>
        <v>0</v>
      </c>
      <c r="F48" s="209">
        <f>'TEST MARKS '!K49</f>
        <v>0</v>
      </c>
      <c r="G48" s="209">
        <f>'TEST MARKS '!L49</f>
        <v>0</v>
      </c>
      <c r="H48" s="209">
        <f>'TEST MARKS '!M49</f>
        <v>0</v>
      </c>
      <c r="I48" s="185">
        <f t="shared" si="1"/>
        <v>0</v>
      </c>
      <c r="J48" s="185">
        <f t="shared" si="2"/>
        <v>0</v>
      </c>
      <c r="K48" s="185">
        <f t="shared" si="3"/>
        <v>0</v>
      </c>
      <c r="L48" s="185">
        <f t="shared" si="4"/>
        <v>0</v>
      </c>
      <c r="M48" s="185">
        <f t="shared" si="5"/>
        <v>0</v>
      </c>
      <c r="N48" s="185"/>
      <c r="O48" s="185"/>
      <c r="P48" s="185"/>
      <c r="Q48" s="185"/>
      <c r="R48" s="185"/>
    </row>
    <row r="49" spans="1:18">
      <c r="A49" s="178">
        <f>'TEST MARKS '!A50</f>
        <v>41</v>
      </c>
      <c r="B49" s="207" t="str">
        <f>'TEST MARKS '!B50</f>
        <v>NAGARJUN S TAKKALAKI</v>
      </c>
      <c r="C49" s="208" t="str">
        <f>'TEST MARKS '!C50</f>
        <v>1SG15ME058</v>
      </c>
      <c r="D49" s="209">
        <f>'TEST MARKS '!I50</f>
        <v>0</v>
      </c>
      <c r="E49" s="209">
        <f>'TEST MARKS '!J50</f>
        <v>0</v>
      </c>
      <c r="F49" s="209">
        <f>'TEST MARKS '!K50</f>
        <v>0</v>
      </c>
      <c r="G49" s="209">
        <f>'TEST MARKS '!L50</f>
        <v>0</v>
      </c>
      <c r="H49" s="209">
        <f>'TEST MARKS '!M50</f>
        <v>0</v>
      </c>
      <c r="I49" s="185">
        <f t="shared" si="1"/>
        <v>0</v>
      </c>
      <c r="J49" s="185">
        <f t="shared" si="2"/>
        <v>0</v>
      </c>
      <c r="K49" s="185">
        <f t="shared" si="3"/>
        <v>0</v>
      </c>
      <c r="L49" s="185">
        <f t="shared" si="4"/>
        <v>0</v>
      </c>
      <c r="M49" s="185">
        <f t="shared" si="5"/>
        <v>0</v>
      </c>
      <c r="N49" s="185"/>
      <c r="O49" s="185"/>
      <c r="P49" s="185"/>
      <c r="Q49" s="185"/>
      <c r="R49" s="185"/>
    </row>
    <row r="50" spans="1:18">
      <c r="A50" s="178">
        <f>'TEST MARKS '!A51</f>
        <v>42</v>
      </c>
      <c r="B50" s="207" t="str">
        <f>'TEST MARKS '!B51</f>
        <v>NAGARJUN M</v>
      </c>
      <c r="C50" s="208" t="str">
        <f>'TEST MARKS '!C51</f>
        <v>1SG15ME059</v>
      </c>
      <c r="D50" s="209">
        <f>'TEST MARKS '!I51</f>
        <v>0</v>
      </c>
      <c r="E50" s="209">
        <f>'TEST MARKS '!J51</f>
        <v>0</v>
      </c>
      <c r="F50" s="209">
        <f>'TEST MARKS '!K51</f>
        <v>0</v>
      </c>
      <c r="G50" s="209">
        <f>'TEST MARKS '!L51</f>
        <v>0</v>
      </c>
      <c r="H50" s="209">
        <f>'TEST MARKS '!M51</f>
        <v>0</v>
      </c>
      <c r="I50" s="185">
        <f t="shared" si="1"/>
        <v>0</v>
      </c>
      <c r="J50" s="185">
        <f t="shared" si="2"/>
        <v>0</v>
      </c>
      <c r="K50" s="185">
        <f t="shared" si="3"/>
        <v>0</v>
      </c>
      <c r="L50" s="185">
        <f t="shared" si="4"/>
        <v>0</v>
      </c>
      <c r="M50" s="185">
        <f t="shared" si="5"/>
        <v>0</v>
      </c>
      <c r="N50" s="185"/>
      <c r="O50" s="185"/>
      <c r="P50" s="185"/>
      <c r="Q50" s="185"/>
      <c r="R50" s="185"/>
    </row>
    <row r="51" spans="1:18">
      <c r="A51" s="178">
        <f>'TEST MARKS '!A52</f>
        <v>43</v>
      </c>
      <c r="B51" s="207" t="str">
        <f>'TEST MARKS '!B52</f>
        <v>NISCHITH A G</v>
      </c>
      <c r="C51" s="208" t="str">
        <f>'TEST MARKS '!C52</f>
        <v>1SG15ME060</v>
      </c>
      <c r="D51" s="209">
        <f>'TEST MARKS '!I52</f>
        <v>0</v>
      </c>
      <c r="E51" s="209">
        <f>'TEST MARKS '!J52</f>
        <v>0</v>
      </c>
      <c r="F51" s="209">
        <f>'TEST MARKS '!K52</f>
        <v>0</v>
      </c>
      <c r="G51" s="209">
        <f>'TEST MARKS '!L52</f>
        <v>0</v>
      </c>
      <c r="H51" s="209">
        <f>'TEST MARKS '!M52</f>
        <v>0</v>
      </c>
      <c r="I51" s="185">
        <f t="shared" si="1"/>
        <v>0</v>
      </c>
      <c r="J51" s="185">
        <f t="shared" si="2"/>
        <v>0</v>
      </c>
      <c r="K51" s="185">
        <f t="shared" si="3"/>
        <v>0</v>
      </c>
      <c r="L51" s="185">
        <f t="shared" si="4"/>
        <v>0</v>
      </c>
      <c r="M51" s="185">
        <f t="shared" si="5"/>
        <v>0</v>
      </c>
      <c r="N51" s="185"/>
      <c r="O51" s="185"/>
      <c r="P51" s="185"/>
      <c r="Q51" s="185"/>
      <c r="R51" s="185"/>
    </row>
    <row r="52" spans="1:18">
      <c r="A52" s="178">
        <f>'TEST MARKS '!A53</f>
        <v>44</v>
      </c>
      <c r="B52" s="207" t="str">
        <f>'TEST MARKS '!B53</f>
        <v>KURUBA NITHEESH KUMAR</v>
      </c>
      <c r="C52" s="208" t="str">
        <f>'TEST MARKS '!C53</f>
        <v>1SG15ME061</v>
      </c>
      <c r="D52" s="209">
        <f>'TEST MARKS '!I53</f>
        <v>0</v>
      </c>
      <c r="E52" s="209">
        <f>'TEST MARKS '!J53</f>
        <v>0</v>
      </c>
      <c r="F52" s="209">
        <f>'TEST MARKS '!K53</f>
        <v>0</v>
      </c>
      <c r="G52" s="209">
        <f>'TEST MARKS '!L53</f>
        <v>0</v>
      </c>
      <c r="H52" s="209">
        <f>'TEST MARKS '!M53</f>
        <v>0</v>
      </c>
      <c r="I52" s="185">
        <f t="shared" si="1"/>
        <v>0</v>
      </c>
      <c r="J52" s="185">
        <f t="shared" si="2"/>
        <v>0</v>
      </c>
      <c r="K52" s="185">
        <f t="shared" si="3"/>
        <v>0</v>
      </c>
      <c r="L52" s="185">
        <f t="shared" si="4"/>
        <v>0</v>
      </c>
      <c r="M52" s="185">
        <f t="shared" si="5"/>
        <v>0</v>
      </c>
      <c r="N52" s="185"/>
      <c r="O52" s="185"/>
      <c r="P52" s="185"/>
      <c r="Q52" s="185"/>
      <c r="R52" s="185"/>
    </row>
    <row r="53" spans="1:18">
      <c r="A53" s="178">
        <f>'TEST MARKS '!A54</f>
        <v>45</v>
      </c>
      <c r="B53" s="207" t="str">
        <f>'TEST MARKS '!B54</f>
        <v>PAWAN C</v>
      </c>
      <c r="C53" s="208" t="str">
        <f>'TEST MARKS '!C54</f>
        <v>1SG15ME064</v>
      </c>
      <c r="D53" s="209">
        <f>'TEST MARKS '!I54</f>
        <v>0</v>
      </c>
      <c r="E53" s="209">
        <f>'TEST MARKS '!J54</f>
        <v>0</v>
      </c>
      <c r="F53" s="209">
        <f>'TEST MARKS '!K54</f>
        <v>0</v>
      </c>
      <c r="G53" s="209">
        <f>'TEST MARKS '!L54</f>
        <v>0</v>
      </c>
      <c r="H53" s="209">
        <f>'TEST MARKS '!M54</f>
        <v>0</v>
      </c>
      <c r="I53" s="185">
        <f t="shared" si="1"/>
        <v>0</v>
      </c>
      <c r="J53" s="185">
        <f t="shared" si="2"/>
        <v>0</v>
      </c>
      <c r="K53" s="185">
        <f t="shared" si="3"/>
        <v>0</v>
      </c>
      <c r="L53" s="185">
        <f t="shared" si="4"/>
        <v>0</v>
      </c>
      <c r="M53" s="185">
        <f t="shared" si="5"/>
        <v>0</v>
      </c>
      <c r="N53" s="185"/>
      <c r="O53" s="185"/>
      <c r="P53" s="185"/>
      <c r="Q53" s="185"/>
      <c r="R53" s="185"/>
    </row>
    <row r="54" spans="1:18">
      <c r="A54" s="178">
        <f>'TEST MARKS '!A55</f>
        <v>46</v>
      </c>
      <c r="B54" s="207" t="str">
        <f>'TEST MARKS '!B55</f>
        <v>PRADEEP B N</v>
      </c>
      <c r="C54" s="208" t="str">
        <f>'TEST MARKS '!C55</f>
        <v>1SG15ME066</v>
      </c>
      <c r="D54" s="209">
        <f>'TEST MARKS '!I55</f>
        <v>0</v>
      </c>
      <c r="E54" s="209">
        <f>'TEST MARKS '!J55</f>
        <v>0</v>
      </c>
      <c r="F54" s="209">
        <f>'TEST MARKS '!K55</f>
        <v>0</v>
      </c>
      <c r="G54" s="209">
        <f>'TEST MARKS '!L55</f>
        <v>0</v>
      </c>
      <c r="H54" s="209">
        <f>'TEST MARKS '!M55</f>
        <v>0</v>
      </c>
      <c r="I54" s="185">
        <f t="shared" si="1"/>
        <v>0</v>
      </c>
      <c r="J54" s="185">
        <f t="shared" si="2"/>
        <v>0</v>
      </c>
      <c r="K54" s="185">
        <f t="shared" si="3"/>
        <v>0</v>
      </c>
      <c r="L54" s="185">
        <f t="shared" si="4"/>
        <v>0</v>
      </c>
      <c r="M54" s="185">
        <f t="shared" si="5"/>
        <v>0</v>
      </c>
      <c r="N54" s="185"/>
      <c r="O54" s="185"/>
      <c r="P54" s="185"/>
      <c r="Q54" s="185"/>
      <c r="R54" s="185"/>
    </row>
    <row r="55" spans="1:18">
      <c r="A55" s="178">
        <f>'TEST MARKS '!A56</f>
        <v>47</v>
      </c>
      <c r="B55" s="207" t="str">
        <f>'TEST MARKS '!B56</f>
        <v>PRATHEEK S</v>
      </c>
      <c r="C55" s="208" t="str">
        <f>'TEST MARKS '!C56</f>
        <v>1SG15ME067</v>
      </c>
      <c r="D55" s="209">
        <f>'TEST MARKS '!I56</f>
        <v>0</v>
      </c>
      <c r="E55" s="209">
        <f>'TEST MARKS '!J56</f>
        <v>0</v>
      </c>
      <c r="F55" s="209">
        <f>'TEST MARKS '!K56</f>
        <v>0</v>
      </c>
      <c r="G55" s="209">
        <f>'TEST MARKS '!L56</f>
        <v>0</v>
      </c>
      <c r="H55" s="209">
        <f>'TEST MARKS '!M56</f>
        <v>0</v>
      </c>
      <c r="I55" s="185">
        <f t="shared" si="1"/>
        <v>0</v>
      </c>
      <c r="J55" s="185">
        <f t="shared" si="2"/>
        <v>0</v>
      </c>
      <c r="K55" s="185">
        <f t="shared" si="3"/>
        <v>0</v>
      </c>
      <c r="L55" s="185">
        <f t="shared" si="4"/>
        <v>0</v>
      </c>
      <c r="M55" s="185">
        <f t="shared" si="5"/>
        <v>0</v>
      </c>
      <c r="N55" s="185"/>
      <c r="O55" s="185"/>
      <c r="P55" s="185"/>
      <c r="Q55" s="185"/>
      <c r="R55" s="185"/>
    </row>
    <row r="56" spans="1:18" s="25" customFormat="1">
      <c r="A56" s="178">
        <f>'TEST MARKS '!A57</f>
        <v>48</v>
      </c>
      <c r="B56" s="207" t="str">
        <f>'TEST MARKS '!B57</f>
        <v>PRAVEEN.S</v>
      </c>
      <c r="C56" s="208" t="str">
        <f>'TEST MARKS '!C57</f>
        <v>1SG15ME068</v>
      </c>
      <c r="D56" s="209">
        <f>'TEST MARKS '!I57</f>
        <v>0</v>
      </c>
      <c r="E56" s="209">
        <f>'TEST MARKS '!J57</f>
        <v>0</v>
      </c>
      <c r="F56" s="209">
        <f>'TEST MARKS '!K57</f>
        <v>0</v>
      </c>
      <c r="G56" s="209">
        <f>'TEST MARKS '!L57</f>
        <v>0</v>
      </c>
      <c r="H56" s="209">
        <f>'TEST MARKS '!M57</f>
        <v>0</v>
      </c>
      <c r="I56" s="185">
        <f t="shared" si="1"/>
        <v>0</v>
      </c>
      <c r="J56" s="185">
        <f t="shared" si="2"/>
        <v>0</v>
      </c>
      <c r="K56" s="185">
        <f t="shared" si="3"/>
        <v>0</v>
      </c>
      <c r="L56" s="185">
        <f t="shared" si="4"/>
        <v>0</v>
      </c>
      <c r="M56" s="185">
        <f t="shared" si="5"/>
        <v>0</v>
      </c>
      <c r="N56" s="185"/>
      <c r="O56" s="185"/>
      <c r="P56" s="185"/>
      <c r="Q56" s="185"/>
      <c r="R56" s="185"/>
    </row>
    <row r="57" spans="1:18" s="25" customFormat="1">
      <c r="A57" s="178">
        <f>'TEST MARKS '!A58</f>
        <v>49</v>
      </c>
      <c r="B57" s="207" t="str">
        <f>'TEST MARKS '!B58</f>
        <v>RAGHAVA SURYA.M</v>
      </c>
      <c r="C57" s="208" t="str">
        <f>'TEST MARKS '!C58</f>
        <v>1SG15ME071</v>
      </c>
      <c r="D57" s="209">
        <f>'TEST MARKS '!I58</f>
        <v>0</v>
      </c>
      <c r="E57" s="209">
        <f>'TEST MARKS '!J58</f>
        <v>0</v>
      </c>
      <c r="F57" s="209">
        <f>'TEST MARKS '!K58</f>
        <v>0</v>
      </c>
      <c r="G57" s="209">
        <f>'TEST MARKS '!L58</f>
        <v>0</v>
      </c>
      <c r="H57" s="209">
        <f>'TEST MARKS '!M58</f>
        <v>0</v>
      </c>
      <c r="I57" s="185">
        <f t="shared" si="1"/>
        <v>0</v>
      </c>
      <c r="J57" s="185">
        <f t="shared" si="2"/>
        <v>0</v>
      </c>
      <c r="K57" s="185">
        <f t="shared" si="3"/>
        <v>0</v>
      </c>
      <c r="L57" s="185">
        <f t="shared" si="4"/>
        <v>0</v>
      </c>
      <c r="M57" s="185">
        <f t="shared" si="5"/>
        <v>0</v>
      </c>
      <c r="N57" s="185"/>
      <c r="O57" s="185"/>
      <c r="P57" s="185"/>
      <c r="Q57" s="185"/>
      <c r="R57" s="185"/>
    </row>
    <row r="58" spans="1:18" s="25" customFormat="1">
      <c r="A58" s="178">
        <f>'TEST MARKS '!A59</f>
        <v>50</v>
      </c>
      <c r="B58" s="207" t="str">
        <f>'TEST MARKS '!B59</f>
        <v>RAHUL N DIXIT</v>
      </c>
      <c r="C58" s="208" t="str">
        <f>'TEST MARKS '!C59</f>
        <v>1SG15ME072</v>
      </c>
      <c r="D58" s="209">
        <f>'TEST MARKS '!I59</f>
        <v>0</v>
      </c>
      <c r="E58" s="209">
        <f>'TEST MARKS '!J59</f>
        <v>0</v>
      </c>
      <c r="F58" s="209">
        <f>'TEST MARKS '!K59</f>
        <v>0</v>
      </c>
      <c r="G58" s="209">
        <f>'TEST MARKS '!L59</f>
        <v>0</v>
      </c>
      <c r="H58" s="209">
        <f>'TEST MARKS '!M59</f>
        <v>0</v>
      </c>
      <c r="I58" s="185">
        <f t="shared" si="1"/>
        <v>0</v>
      </c>
      <c r="J58" s="185">
        <f t="shared" si="2"/>
        <v>0</v>
      </c>
      <c r="K58" s="185">
        <f t="shared" si="3"/>
        <v>0</v>
      </c>
      <c r="L58" s="185">
        <f t="shared" si="4"/>
        <v>0</v>
      </c>
      <c r="M58" s="185">
        <f t="shared" si="5"/>
        <v>0</v>
      </c>
      <c r="N58" s="185"/>
      <c r="O58" s="185"/>
      <c r="P58" s="185"/>
      <c r="Q58" s="185"/>
      <c r="R58" s="185"/>
    </row>
    <row r="59" spans="1:18" s="25" customFormat="1">
      <c r="A59" s="178">
        <f>'TEST MARKS '!A60</f>
        <v>51</v>
      </c>
      <c r="B59" s="207" t="str">
        <f>'TEST MARKS '!B60</f>
        <v>RAHUL V</v>
      </c>
      <c r="C59" s="208" t="str">
        <f>'TEST MARKS '!C60</f>
        <v>1SG15ME073</v>
      </c>
      <c r="D59" s="209">
        <f>'TEST MARKS '!I60</f>
        <v>0</v>
      </c>
      <c r="E59" s="209">
        <f>'TEST MARKS '!J60</f>
        <v>0</v>
      </c>
      <c r="F59" s="209">
        <f>'TEST MARKS '!K60</f>
        <v>0</v>
      </c>
      <c r="G59" s="209">
        <f>'TEST MARKS '!L60</f>
        <v>0</v>
      </c>
      <c r="H59" s="209">
        <f>'TEST MARKS '!M60</f>
        <v>0</v>
      </c>
      <c r="I59" s="185">
        <f t="shared" si="1"/>
        <v>0</v>
      </c>
      <c r="J59" s="185">
        <f t="shared" si="2"/>
        <v>0</v>
      </c>
      <c r="K59" s="185">
        <f t="shared" si="3"/>
        <v>0</v>
      </c>
      <c r="L59" s="185">
        <f t="shared" si="4"/>
        <v>0</v>
      </c>
      <c r="M59" s="185">
        <f t="shared" si="5"/>
        <v>0</v>
      </c>
      <c r="N59" s="185"/>
      <c r="O59" s="185"/>
      <c r="P59" s="185"/>
      <c r="Q59" s="185"/>
      <c r="R59" s="185"/>
    </row>
    <row r="60" spans="1:18" s="25" customFormat="1">
      <c r="A60" s="178">
        <f>'TEST MARKS '!A61</f>
        <v>52</v>
      </c>
      <c r="B60" s="207" t="str">
        <f>'TEST MARKS '!B61</f>
        <v>RAJATH G MOODITHAYA</v>
      </c>
      <c r="C60" s="208" t="str">
        <f>'TEST MARKS '!C61</f>
        <v>1SG15ME074</v>
      </c>
      <c r="D60" s="209">
        <f>'TEST MARKS '!I61</f>
        <v>0</v>
      </c>
      <c r="E60" s="209">
        <f>'TEST MARKS '!J61</f>
        <v>0</v>
      </c>
      <c r="F60" s="209">
        <f>'TEST MARKS '!K61</f>
        <v>0</v>
      </c>
      <c r="G60" s="209">
        <f>'TEST MARKS '!L61</f>
        <v>0</v>
      </c>
      <c r="H60" s="209">
        <f>'TEST MARKS '!M61</f>
        <v>0</v>
      </c>
      <c r="I60" s="185">
        <f t="shared" si="1"/>
        <v>0</v>
      </c>
      <c r="J60" s="185">
        <f t="shared" si="2"/>
        <v>0</v>
      </c>
      <c r="K60" s="185">
        <f t="shared" si="3"/>
        <v>0</v>
      </c>
      <c r="L60" s="185">
        <f t="shared" si="4"/>
        <v>0</v>
      </c>
      <c r="M60" s="185">
        <f t="shared" si="5"/>
        <v>0</v>
      </c>
      <c r="N60" s="185"/>
      <c r="O60" s="185"/>
      <c r="P60" s="185"/>
      <c r="Q60" s="185"/>
      <c r="R60" s="185"/>
    </row>
    <row r="61" spans="1:18">
      <c r="A61" s="178">
        <f>'TEST MARKS '!A62</f>
        <v>53</v>
      </c>
      <c r="B61" s="207" t="str">
        <f>'TEST MARKS '!B62</f>
        <v>RAMESH P</v>
      </c>
      <c r="C61" s="208" t="str">
        <f>'TEST MARKS '!C62</f>
        <v>1SG15ME076</v>
      </c>
      <c r="D61" s="209">
        <f>'TEST MARKS '!I62</f>
        <v>0</v>
      </c>
      <c r="E61" s="209">
        <f>'TEST MARKS '!J62</f>
        <v>0</v>
      </c>
      <c r="F61" s="209">
        <f>'TEST MARKS '!K62</f>
        <v>0</v>
      </c>
      <c r="G61" s="209">
        <f>'TEST MARKS '!L62</f>
        <v>0</v>
      </c>
      <c r="H61" s="209">
        <f>'TEST MARKS '!M62</f>
        <v>0</v>
      </c>
      <c r="I61" s="185">
        <f t="shared" si="1"/>
        <v>0</v>
      </c>
      <c r="J61" s="185">
        <f t="shared" si="2"/>
        <v>0</v>
      </c>
      <c r="K61" s="185">
        <f t="shared" si="3"/>
        <v>0</v>
      </c>
      <c r="L61" s="185">
        <f t="shared" si="4"/>
        <v>0</v>
      </c>
      <c r="M61" s="185">
        <f t="shared" si="5"/>
        <v>0</v>
      </c>
      <c r="N61" s="185"/>
      <c r="O61" s="185"/>
      <c r="P61" s="185"/>
      <c r="Q61" s="185"/>
      <c r="R61" s="185"/>
    </row>
    <row r="62" spans="1:18" ht="31.5">
      <c r="A62" s="178">
        <f>'TEST MARKS '!A63</f>
        <v>54</v>
      </c>
      <c r="B62" s="207" t="str">
        <f>'TEST MARKS '!B63</f>
        <v>RAVI KUDLAPPA CHELUWADI</v>
      </c>
      <c r="C62" s="208" t="str">
        <f>'TEST MARKS '!C63</f>
        <v>1SG15ME077</v>
      </c>
      <c r="D62" s="209">
        <f>'TEST MARKS '!I63</f>
        <v>0</v>
      </c>
      <c r="E62" s="209">
        <f>'TEST MARKS '!J63</f>
        <v>0</v>
      </c>
      <c r="F62" s="209">
        <f>'TEST MARKS '!K63</f>
        <v>0</v>
      </c>
      <c r="G62" s="209">
        <f>'TEST MARKS '!L63</f>
        <v>0</v>
      </c>
      <c r="H62" s="209">
        <f>'TEST MARKS '!M63</f>
        <v>0</v>
      </c>
      <c r="I62" s="185">
        <f t="shared" si="1"/>
        <v>0</v>
      </c>
      <c r="J62" s="185">
        <f t="shared" si="2"/>
        <v>0</v>
      </c>
      <c r="K62" s="185">
        <f t="shared" si="3"/>
        <v>0</v>
      </c>
      <c r="L62" s="185">
        <f t="shared" si="4"/>
        <v>0</v>
      </c>
      <c r="M62" s="185">
        <f t="shared" si="5"/>
        <v>0</v>
      </c>
      <c r="N62" s="185"/>
      <c r="O62" s="185"/>
      <c r="P62" s="185"/>
      <c r="Q62" s="185"/>
      <c r="R62" s="185"/>
    </row>
    <row r="63" spans="1:18">
      <c r="A63" s="178">
        <f>'TEST MARKS '!A64</f>
        <v>55</v>
      </c>
      <c r="B63" s="207" t="str">
        <f>'TEST MARKS '!B64</f>
        <v>CHANDRUCHUD S</v>
      </c>
      <c r="C63" s="208" t="str">
        <f>'TEST MARKS '!C64</f>
        <v>1SG14ME025</v>
      </c>
      <c r="D63" s="209">
        <f>'TEST MARKS '!I64</f>
        <v>0</v>
      </c>
      <c r="E63" s="209">
        <f>'TEST MARKS '!J64</f>
        <v>0</v>
      </c>
      <c r="F63" s="209">
        <f>'TEST MARKS '!K64</f>
        <v>0</v>
      </c>
      <c r="G63" s="209">
        <f>'TEST MARKS '!L64</f>
        <v>0</v>
      </c>
      <c r="H63" s="209">
        <f>'TEST MARKS '!M64</f>
        <v>0</v>
      </c>
      <c r="I63" s="185">
        <f t="shared" si="1"/>
        <v>0</v>
      </c>
      <c r="J63" s="185">
        <f t="shared" si="2"/>
        <v>0</v>
      </c>
      <c r="K63" s="185">
        <f t="shared" si="3"/>
        <v>0</v>
      </c>
      <c r="L63" s="185">
        <f t="shared" si="4"/>
        <v>0</v>
      </c>
      <c r="M63" s="185">
        <f t="shared" si="5"/>
        <v>0</v>
      </c>
      <c r="N63" s="185"/>
      <c r="O63" s="185"/>
      <c r="P63" s="185"/>
      <c r="Q63" s="185"/>
      <c r="R63" s="185"/>
    </row>
    <row r="64" spans="1:18">
      <c r="A64" s="178">
        <f>'TEST MARKS '!A65</f>
        <v>56</v>
      </c>
      <c r="B64" s="207" t="str">
        <f>'TEST MARKS '!B65</f>
        <v>JAIWANTH G C</v>
      </c>
      <c r="C64" s="208" t="str">
        <f>'TEST MARKS '!C65</f>
        <v>1SG14ME039</v>
      </c>
      <c r="D64" s="209">
        <f>'TEST MARKS '!I65</f>
        <v>0</v>
      </c>
      <c r="E64" s="209">
        <f>'TEST MARKS '!J65</f>
        <v>0</v>
      </c>
      <c r="F64" s="209">
        <f>'TEST MARKS '!K65</f>
        <v>0</v>
      </c>
      <c r="G64" s="209">
        <f>'TEST MARKS '!L65</f>
        <v>0</v>
      </c>
      <c r="H64" s="209">
        <f>'TEST MARKS '!M65</f>
        <v>0</v>
      </c>
      <c r="I64" s="185">
        <f t="shared" si="1"/>
        <v>0</v>
      </c>
      <c r="J64" s="185">
        <f t="shared" si="2"/>
        <v>0</v>
      </c>
      <c r="K64" s="185">
        <f t="shared" si="3"/>
        <v>0</v>
      </c>
      <c r="L64" s="185">
        <f t="shared" si="4"/>
        <v>0</v>
      </c>
      <c r="M64" s="185">
        <f t="shared" si="5"/>
        <v>0</v>
      </c>
      <c r="N64" s="185"/>
      <c r="O64" s="185"/>
      <c r="P64" s="185"/>
      <c r="Q64" s="185"/>
      <c r="R64" s="185"/>
    </row>
    <row r="65" spans="1:19">
      <c r="A65" s="178">
        <f>'TEST MARKS '!A66</f>
        <v>57</v>
      </c>
      <c r="B65" s="207" t="str">
        <f>'TEST MARKS '!B66</f>
        <v>RAVISHANKAR .G</v>
      </c>
      <c r="C65" s="208" t="str">
        <f>'TEST MARKS '!C66</f>
        <v>1SG15ME078</v>
      </c>
      <c r="D65" s="209">
        <f>'TEST MARKS '!I66</f>
        <v>0</v>
      </c>
      <c r="E65" s="209">
        <f>'TEST MARKS '!J66</f>
        <v>0</v>
      </c>
      <c r="F65" s="209">
        <f>'TEST MARKS '!K66</f>
        <v>0</v>
      </c>
      <c r="G65" s="209">
        <f>'TEST MARKS '!L66</f>
        <v>0</v>
      </c>
      <c r="H65" s="209">
        <f>'TEST MARKS '!M66</f>
        <v>0</v>
      </c>
      <c r="I65" s="185">
        <f t="shared" si="1"/>
        <v>0</v>
      </c>
      <c r="J65" s="185">
        <f t="shared" si="2"/>
        <v>0</v>
      </c>
      <c r="K65" s="185">
        <f t="shared" si="3"/>
        <v>0</v>
      </c>
      <c r="L65" s="185">
        <f t="shared" si="4"/>
        <v>0</v>
      </c>
      <c r="M65" s="185">
        <f t="shared" si="5"/>
        <v>0</v>
      </c>
      <c r="N65" s="185"/>
      <c r="O65" s="185"/>
      <c r="P65" s="185"/>
      <c r="Q65" s="185"/>
      <c r="R65" s="185"/>
    </row>
    <row r="66" spans="1:19">
      <c r="A66" s="178">
        <f>'TEST MARKS '!A67</f>
        <v>58</v>
      </c>
      <c r="B66" s="207" t="str">
        <f>'TEST MARKS '!B67</f>
        <v>ROHAN A</v>
      </c>
      <c r="C66" s="208" t="str">
        <f>'TEST MARKS '!C67</f>
        <v>1SG15ME079</v>
      </c>
      <c r="D66" s="209">
        <f>'TEST MARKS '!I67</f>
        <v>0</v>
      </c>
      <c r="E66" s="209">
        <f>'TEST MARKS '!J67</f>
        <v>0</v>
      </c>
      <c r="F66" s="209">
        <f>'TEST MARKS '!K67</f>
        <v>0</v>
      </c>
      <c r="G66" s="209">
        <f>'TEST MARKS '!L67</f>
        <v>0</v>
      </c>
      <c r="H66" s="209">
        <f>'TEST MARKS '!M67</f>
        <v>0</v>
      </c>
      <c r="I66" s="185">
        <f t="shared" si="1"/>
        <v>0</v>
      </c>
      <c r="J66" s="185">
        <f t="shared" si="2"/>
        <v>0</v>
      </c>
      <c r="K66" s="185">
        <f t="shared" si="3"/>
        <v>0</v>
      </c>
      <c r="L66" s="185">
        <f t="shared" si="4"/>
        <v>0</v>
      </c>
      <c r="M66" s="185">
        <f t="shared" si="5"/>
        <v>0</v>
      </c>
      <c r="N66" s="185"/>
      <c r="O66" s="185"/>
      <c r="P66" s="185"/>
      <c r="Q66" s="185"/>
      <c r="R66" s="185"/>
    </row>
    <row r="67" spans="1:19">
      <c r="A67" s="178">
        <f>'TEST MARKS '!A68</f>
        <v>59</v>
      </c>
      <c r="B67" s="207" t="str">
        <f>'TEST MARKS '!B68</f>
        <v>S HANUMANTHA REDDY</v>
      </c>
      <c r="C67" s="208" t="str">
        <f>'TEST MARKS '!C68</f>
        <v>1SG15ME080</v>
      </c>
      <c r="D67" s="209">
        <f>'TEST MARKS '!I68</f>
        <v>0</v>
      </c>
      <c r="E67" s="209">
        <f>'TEST MARKS '!J68</f>
        <v>0</v>
      </c>
      <c r="F67" s="209">
        <f>'TEST MARKS '!K68</f>
        <v>0</v>
      </c>
      <c r="G67" s="209">
        <f>'TEST MARKS '!L68</f>
        <v>0</v>
      </c>
      <c r="H67" s="209">
        <f>'TEST MARKS '!M68</f>
        <v>0</v>
      </c>
      <c r="I67" s="185">
        <f t="shared" si="1"/>
        <v>0</v>
      </c>
      <c r="J67" s="185">
        <f t="shared" si="2"/>
        <v>0</v>
      </c>
      <c r="K67" s="185">
        <f t="shared" si="3"/>
        <v>0</v>
      </c>
      <c r="L67" s="185">
        <f t="shared" si="4"/>
        <v>0</v>
      </c>
      <c r="M67" s="185">
        <f t="shared" si="5"/>
        <v>0</v>
      </c>
      <c r="N67" s="185"/>
      <c r="O67" s="185"/>
      <c r="P67" s="185"/>
      <c r="Q67" s="185"/>
      <c r="R67" s="185"/>
    </row>
    <row r="68" spans="1:19" ht="31.5">
      <c r="A68" s="178">
        <f>'TEST MARKS '!A69</f>
        <v>60</v>
      </c>
      <c r="B68" s="207" t="str">
        <f>'TEST MARKS '!B69</f>
        <v>SADANANDA LAXMINARAYAN HEGDE</v>
      </c>
      <c r="C68" s="208" t="str">
        <f>'TEST MARKS '!C69</f>
        <v>1SG15ME081</v>
      </c>
      <c r="D68" s="209">
        <f>'TEST MARKS '!I69</f>
        <v>0</v>
      </c>
      <c r="E68" s="209">
        <f>'TEST MARKS '!J69</f>
        <v>0</v>
      </c>
      <c r="F68" s="209">
        <f>'TEST MARKS '!K69</f>
        <v>0</v>
      </c>
      <c r="G68" s="209">
        <f>'TEST MARKS '!L69</f>
        <v>0</v>
      </c>
      <c r="H68" s="209">
        <f>'TEST MARKS '!M69</f>
        <v>0</v>
      </c>
      <c r="I68" s="185">
        <f t="shared" si="1"/>
        <v>0</v>
      </c>
      <c r="J68" s="185">
        <f t="shared" si="2"/>
        <v>0</v>
      </c>
      <c r="K68" s="185">
        <f t="shared" si="3"/>
        <v>0</v>
      </c>
      <c r="L68" s="185">
        <f t="shared" si="4"/>
        <v>0</v>
      </c>
      <c r="M68" s="185">
        <f t="shared" si="5"/>
        <v>0</v>
      </c>
      <c r="N68" s="185"/>
      <c r="O68" s="185"/>
      <c r="P68" s="185"/>
      <c r="Q68" s="185"/>
      <c r="R68" s="185"/>
    </row>
    <row r="69" spans="1:19">
      <c r="A69" s="178">
        <f>'TEST MARKS '!A70</f>
        <v>61</v>
      </c>
      <c r="B69" s="207" t="str">
        <f>'TEST MARKS '!B70</f>
        <v>SAKSHAM KANTHAK</v>
      </c>
      <c r="C69" s="208" t="str">
        <f>'TEST MARKS '!C70</f>
        <v>1SG15ME082</v>
      </c>
      <c r="D69" s="209">
        <f>'TEST MARKS '!I70</f>
        <v>0</v>
      </c>
      <c r="E69" s="209">
        <f>'TEST MARKS '!J70</f>
        <v>0</v>
      </c>
      <c r="F69" s="209">
        <f>'TEST MARKS '!K70</f>
        <v>0</v>
      </c>
      <c r="G69" s="209">
        <f>'TEST MARKS '!L70</f>
        <v>0</v>
      </c>
      <c r="H69" s="209">
        <f>'TEST MARKS '!M70</f>
        <v>0</v>
      </c>
      <c r="I69" s="185">
        <f t="shared" si="1"/>
        <v>0</v>
      </c>
      <c r="J69" s="185">
        <f t="shared" si="2"/>
        <v>0</v>
      </c>
      <c r="K69" s="185">
        <f t="shared" si="3"/>
        <v>0</v>
      </c>
      <c r="L69" s="185">
        <f t="shared" si="4"/>
        <v>0</v>
      </c>
      <c r="M69" s="185">
        <f t="shared" si="5"/>
        <v>0</v>
      </c>
      <c r="N69" s="185"/>
      <c r="O69" s="185"/>
      <c r="P69" s="185"/>
      <c r="Q69" s="185"/>
      <c r="R69" s="185"/>
    </row>
    <row r="70" spans="1:19">
      <c r="A70" s="178">
        <f>'TEST MARKS '!A71</f>
        <v>62</v>
      </c>
      <c r="B70" s="207" t="str">
        <f>'TEST MARKS '!B71</f>
        <v>SANTHOSHA</v>
      </c>
      <c r="C70" s="208" t="str">
        <f>'TEST MARKS '!C71</f>
        <v>1SG15ME083</v>
      </c>
      <c r="D70" s="209">
        <f>'TEST MARKS '!I71</f>
        <v>0</v>
      </c>
      <c r="E70" s="209">
        <f>'TEST MARKS '!J71</f>
        <v>0</v>
      </c>
      <c r="F70" s="209">
        <f>'TEST MARKS '!K71</f>
        <v>0</v>
      </c>
      <c r="G70" s="209">
        <f>'TEST MARKS '!L71</f>
        <v>0</v>
      </c>
      <c r="H70" s="209">
        <f>'TEST MARKS '!M71</f>
        <v>0</v>
      </c>
      <c r="I70" s="185">
        <f t="shared" si="1"/>
        <v>0</v>
      </c>
      <c r="J70" s="185">
        <f t="shared" si="2"/>
        <v>0</v>
      </c>
      <c r="K70" s="185">
        <f t="shared" si="3"/>
        <v>0</v>
      </c>
      <c r="L70" s="185">
        <f t="shared" si="4"/>
        <v>0</v>
      </c>
      <c r="M70" s="185">
        <f t="shared" si="5"/>
        <v>0</v>
      </c>
      <c r="N70" s="185"/>
      <c r="O70" s="185"/>
      <c r="P70" s="185"/>
      <c r="Q70" s="185"/>
      <c r="R70" s="185"/>
    </row>
    <row r="71" spans="1:19">
      <c r="A71" s="178">
        <f>'TEST MARKS '!A72</f>
        <v>63</v>
      </c>
      <c r="B71" s="207" t="str">
        <f>'TEST MARKS '!B72</f>
        <v>SAURABH RAJESH PARAVE</v>
      </c>
      <c r="C71" s="208" t="str">
        <f>'TEST MARKS '!C72</f>
        <v>1SG15ME084</v>
      </c>
      <c r="D71" s="209">
        <f>'TEST MARKS '!I72</f>
        <v>0</v>
      </c>
      <c r="E71" s="209">
        <f>'TEST MARKS '!J72</f>
        <v>0</v>
      </c>
      <c r="F71" s="209">
        <f>'TEST MARKS '!K72</f>
        <v>0</v>
      </c>
      <c r="G71" s="209">
        <f>'TEST MARKS '!L72</f>
        <v>0</v>
      </c>
      <c r="H71" s="209">
        <f>'TEST MARKS '!M72</f>
        <v>0</v>
      </c>
      <c r="I71" s="185">
        <f t="shared" si="1"/>
        <v>0</v>
      </c>
      <c r="J71" s="185">
        <f t="shared" si="2"/>
        <v>0</v>
      </c>
      <c r="K71" s="185">
        <f t="shared" si="3"/>
        <v>0</v>
      </c>
      <c r="L71" s="185">
        <f t="shared" si="4"/>
        <v>0</v>
      </c>
      <c r="M71" s="185">
        <f t="shared" si="5"/>
        <v>0</v>
      </c>
      <c r="N71" s="185"/>
      <c r="O71" s="185"/>
      <c r="P71" s="185"/>
      <c r="Q71" s="185"/>
      <c r="R71" s="185"/>
    </row>
    <row r="72" spans="1:19">
      <c r="A72" s="178">
        <f>'TEST MARKS '!A73</f>
        <v>64</v>
      </c>
      <c r="B72" s="207" t="str">
        <f>'TEST MARKS '!B73</f>
        <v>SHARATH.A.R</v>
      </c>
      <c r="C72" s="208" t="str">
        <f>'TEST MARKS '!C73</f>
        <v>1SG15ME089</v>
      </c>
      <c r="D72" s="209">
        <f>'TEST MARKS '!I73</f>
        <v>0</v>
      </c>
      <c r="E72" s="209">
        <f>'TEST MARKS '!J73</f>
        <v>0</v>
      </c>
      <c r="F72" s="209">
        <f>'TEST MARKS '!K73</f>
        <v>0</v>
      </c>
      <c r="G72" s="209">
        <f>'TEST MARKS '!L73</f>
        <v>0</v>
      </c>
      <c r="H72" s="209">
        <f>'TEST MARKS '!M73</f>
        <v>0</v>
      </c>
      <c r="I72" s="185">
        <f t="shared" si="1"/>
        <v>0</v>
      </c>
      <c r="J72" s="185">
        <f t="shared" si="2"/>
        <v>0</v>
      </c>
      <c r="K72" s="185">
        <f t="shared" si="3"/>
        <v>0</v>
      </c>
      <c r="L72" s="185">
        <f t="shared" si="4"/>
        <v>0</v>
      </c>
      <c r="M72" s="185">
        <f t="shared" si="5"/>
        <v>0</v>
      </c>
      <c r="N72" s="185"/>
      <c r="O72" s="185"/>
      <c r="P72" s="185"/>
      <c r="Q72" s="185"/>
      <c r="R72" s="185"/>
    </row>
    <row r="73" spans="1:19">
      <c r="A73" s="178">
        <f>'TEST MARKS '!A74</f>
        <v>65</v>
      </c>
      <c r="B73" s="207" t="str">
        <f>'TEST MARKS '!B74</f>
        <v>SHASHANK H PRASAD</v>
      </c>
      <c r="C73" s="208" t="str">
        <f>'TEST MARKS '!C74</f>
        <v>1SG15ME091</v>
      </c>
      <c r="D73" s="209">
        <f>'TEST MARKS '!I74</f>
        <v>0</v>
      </c>
      <c r="E73" s="209">
        <f>'TEST MARKS '!J74</f>
        <v>0</v>
      </c>
      <c r="F73" s="209">
        <f>'TEST MARKS '!K74</f>
        <v>0</v>
      </c>
      <c r="G73" s="209">
        <f>'TEST MARKS '!L74</f>
        <v>0</v>
      </c>
      <c r="H73" s="209">
        <f>'TEST MARKS '!M74</f>
        <v>0</v>
      </c>
      <c r="I73" s="185">
        <f t="shared" si="1"/>
        <v>0</v>
      </c>
      <c r="J73" s="185">
        <f t="shared" si="2"/>
        <v>0</v>
      </c>
      <c r="K73" s="185">
        <f t="shared" si="3"/>
        <v>0</v>
      </c>
      <c r="L73" s="185">
        <f t="shared" si="4"/>
        <v>0</v>
      </c>
      <c r="M73" s="185">
        <f t="shared" si="5"/>
        <v>0</v>
      </c>
      <c r="N73" s="185"/>
      <c r="O73" s="185"/>
      <c r="P73" s="185"/>
      <c r="Q73" s="185"/>
      <c r="R73" s="185"/>
    </row>
    <row r="74" spans="1:19">
      <c r="A74" s="178">
        <f>'TEST MARKS '!A75</f>
        <v>66</v>
      </c>
      <c r="B74" s="207" t="str">
        <f>'TEST MARKS '!B75</f>
        <v>SHUBHAM MAJHI</v>
      </c>
      <c r="C74" s="208" t="str">
        <f>'TEST MARKS '!C75</f>
        <v>1SG15ME092</v>
      </c>
      <c r="D74" s="209">
        <f>'TEST MARKS '!I75</f>
        <v>0</v>
      </c>
      <c r="E74" s="209">
        <f>'TEST MARKS '!J75</f>
        <v>0</v>
      </c>
      <c r="F74" s="209">
        <f>'TEST MARKS '!K75</f>
        <v>0</v>
      </c>
      <c r="G74" s="209">
        <f>'TEST MARKS '!L75</f>
        <v>0</v>
      </c>
      <c r="H74" s="209">
        <f>'TEST MARKS '!M75</f>
        <v>0</v>
      </c>
      <c r="I74" s="185">
        <f t="shared" ref="I74:I137" si="6">D74/5*100</f>
        <v>0</v>
      </c>
      <c r="J74" s="185">
        <f t="shared" ref="J74:J137" si="7">E74/5*100</f>
        <v>0</v>
      </c>
      <c r="K74" s="185">
        <f t="shared" ref="K74:K137" si="8">F74/5*100</f>
        <v>0</v>
      </c>
      <c r="L74" s="185">
        <f t="shared" ref="L74:L137" si="9">G74/5*100</f>
        <v>0</v>
      </c>
      <c r="M74" s="185">
        <f t="shared" ref="M74:M137" si="10">H74/5*100</f>
        <v>0</v>
      </c>
      <c r="N74" s="185"/>
      <c r="O74" s="185"/>
      <c r="P74" s="185"/>
      <c r="Q74" s="185"/>
      <c r="R74" s="185"/>
    </row>
    <row r="75" spans="1:19">
      <c r="A75" s="181">
        <v>67</v>
      </c>
      <c r="B75" s="207" t="str">
        <f>'TEST MARKS '!B76</f>
        <v>SRIDHAR N S</v>
      </c>
      <c r="C75" s="208" t="str">
        <f>'TEST MARKS '!C76</f>
        <v>1SG15ME094</v>
      </c>
      <c r="D75" s="209">
        <f>'TEST MARKS '!I76</f>
        <v>0</v>
      </c>
      <c r="E75" s="209">
        <f>'TEST MARKS '!J76</f>
        <v>0</v>
      </c>
      <c r="F75" s="209">
        <f>'TEST MARKS '!K76</f>
        <v>0</v>
      </c>
      <c r="G75" s="209">
        <f>'TEST MARKS '!L76</f>
        <v>0</v>
      </c>
      <c r="H75" s="209">
        <f>'TEST MARKS '!M76</f>
        <v>0</v>
      </c>
      <c r="I75" s="185">
        <f t="shared" si="6"/>
        <v>0</v>
      </c>
      <c r="J75" s="185">
        <f t="shared" si="7"/>
        <v>0</v>
      </c>
      <c r="K75" s="185">
        <f t="shared" si="8"/>
        <v>0</v>
      </c>
      <c r="L75" s="185">
        <f t="shared" si="9"/>
        <v>0</v>
      </c>
      <c r="M75" s="185">
        <f t="shared" si="10"/>
        <v>0</v>
      </c>
      <c r="N75" s="185"/>
      <c r="O75" s="185"/>
      <c r="P75" s="185"/>
      <c r="Q75" s="185"/>
      <c r="R75" s="185"/>
    </row>
    <row r="76" spans="1:19">
      <c r="A76" s="181">
        <v>68</v>
      </c>
      <c r="B76" s="207" t="str">
        <f>'TEST MARKS '!B77</f>
        <v>SUKRUTH C</v>
      </c>
      <c r="C76" s="208" t="str">
        <f>'TEST MARKS '!C77</f>
        <v>1SG15ME095</v>
      </c>
      <c r="D76" s="209">
        <f>'TEST MARKS '!I77</f>
        <v>0</v>
      </c>
      <c r="E76" s="209">
        <f>'TEST MARKS '!J77</f>
        <v>0</v>
      </c>
      <c r="F76" s="209">
        <f>'TEST MARKS '!K77</f>
        <v>0</v>
      </c>
      <c r="G76" s="209">
        <f>'TEST MARKS '!L77</f>
        <v>0</v>
      </c>
      <c r="H76" s="209">
        <f>'TEST MARKS '!M77</f>
        <v>0</v>
      </c>
      <c r="I76" s="185">
        <f t="shared" si="6"/>
        <v>0</v>
      </c>
      <c r="J76" s="185">
        <f t="shared" si="7"/>
        <v>0</v>
      </c>
      <c r="K76" s="185">
        <f t="shared" si="8"/>
        <v>0</v>
      </c>
      <c r="L76" s="185">
        <f t="shared" si="9"/>
        <v>0</v>
      </c>
      <c r="M76" s="185">
        <f t="shared" si="10"/>
        <v>0</v>
      </c>
      <c r="N76" s="185"/>
      <c r="O76" s="185"/>
      <c r="P76" s="185"/>
      <c r="Q76" s="185"/>
      <c r="R76" s="185"/>
    </row>
    <row r="77" spans="1:19">
      <c r="A77" s="181">
        <v>69</v>
      </c>
      <c r="B77" s="207" t="str">
        <f>'TEST MARKS '!B78</f>
        <v>SUKRUTH K</v>
      </c>
      <c r="C77" s="208" t="str">
        <f>'TEST MARKS '!C78</f>
        <v>1SG15ME096</v>
      </c>
      <c r="D77" s="209">
        <f>'TEST MARKS '!I78</f>
        <v>0</v>
      </c>
      <c r="E77" s="209">
        <f>'TEST MARKS '!J78</f>
        <v>0</v>
      </c>
      <c r="F77" s="209">
        <f>'TEST MARKS '!K78</f>
        <v>0</v>
      </c>
      <c r="G77" s="209">
        <f>'TEST MARKS '!L78</f>
        <v>0</v>
      </c>
      <c r="H77" s="209">
        <f>'TEST MARKS '!M78</f>
        <v>0</v>
      </c>
      <c r="I77" s="185">
        <f t="shared" si="6"/>
        <v>0</v>
      </c>
      <c r="J77" s="185">
        <f t="shared" si="7"/>
        <v>0</v>
      </c>
      <c r="K77" s="185">
        <f t="shared" si="8"/>
        <v>0</v>
      </c>
      <c r="L77" s="185">
        <f t="shared" si="9"/>
        <v>0</v>
      </c>
      <c r="M77" s="185">
        <f t="shared" si="10"/>
        <v>0</v>
      </c>
      <c r="N77" s="185"/>
      <c r="O77" s="185"/>
      <c r="P77" s="185"/>
      <c r="Q77" s="185"/>
      <c r="R77" s="185"/>
    </row>
    <row r="78" spans="1:19">
      <c r="A78" s="181">
        <v>70</v>
      </c>
      <c r="B78" s="207" t="str">
        <f>'TEST MARKS '!B79</f>
        <v>SUMUKH G K</v>
      </c>
      <c r="C78" s="208" t="str">
        <f>'TEST MARKS '!C79</f>
        <v>1SG15ME098</v>
      </c>
      <c r="D78" s="209">
        <f>'TEST MARKS '!I79</f>
        <v>0</v>
      </c>
      <c r="E78" s="209">
        <f>'TEST MARKS '!J79</f>
        <v>0</v>
      </c>
      <c r="F78" s="209">
        <f>'TEST MARKS '!K79</f>
        <v>0</v>
      </c>
      <c r="G78" s="209">
        <f>'TEST MARKS '!L79</f>
        <v>0</v>
      </c>
      <c r="H78" s="209">
        <f>'TEST MARKS '!M79</f>
        <v>0</v>
      </c>
      <c r="I78" s="185">
        <f t="shared" si="6"/>
        <v>0</v>
      </c>
      <c r="J78" s="185">
        <f t="shared" si="7"/>
        <v>0</v>
      </c>
      <c r="K78" s="185">
        <f t="shared" si="8"/>
        <v>0</v>
      </c>
      <c r="L78" s="185">
        <f t="shared" si="9"/>
        <v>0</v>
      </c>
      <c r="M78" s="185">
        <f t="shared" si="10"/>
        <v>0</v>
      </c>
      <c r="N78" s="185"/>
      <c r="O78" s="185"/>
      <c r="P78" s="185"/>
      <c r="Q78" s="185"/>
      <c r="R78" s="210"/>
      <c r="S78" s="211"/>
    </row>
    <row r="79" spans="1:19">
      <c r="A79" s="181">
        <v>71</v>
      </c>
      <c r="B79" s="207" t="str">
        <f>'TEST MARKS '!B80</f>
        <v>SYED ABEED</v>
      </c>
      <c r="C79" s="208" t="str">
        <f>'TEST MARKS '!C80</f>
        <v>1SG15ME099</v>
      </c>
      <c r="D79" s="209">
        <f>'TEST MARKS '!I80</f>
        <v>0</v>
      </c>
      <c r="E79" s="209">
        <f>'TEST MARKS '!J80</f>
        <v>0</v>
      </c>
      <c r="F79" s="209">
        <f>'TEST MARKS '!K80</f>
        <v>0</v>
      </c>
      <c r="G79" s="209">
        <f>'TEST MARKS '!L80</f>
        <v>0</v>
      </c>
      <c r="H79" s="209">
        <f>'TEST MARKS '!M80</f>
        <v>0</v>
      </c>
      <c r="I79" s="185">
        <f t="shared" si="6"/>
        <v>0</v>
      </c>
      <c r="J79" s="185">
        <f t="shared" si="7"/>
        <v>0</v>
      </c>
      <c r="K79" s="185">
        <f t="shared" si="8"/>
        <v>0</v>
      </c>
      <c r="L79" s="185">
        <f t="shared" si="9"/>
        <v>0</v>
      </c>
      <c r="M79" s="185">
        <f t="shared" si="10"/>
        <v>0</v>
      </c>
      <c r="N79" s="185"/>
      <c r="O79" s="185"/>
      <c r="P79" s="185"/>
      <c r="Q79" s="185"/>
      <c r="R79" s="210"/>
      <c r="S79" s="185"/>
    </row>
    <row r="80" spans="1:19">
      <c r="A80" s="181">
        <v>72</v>
      </c>
      <c r="B80" s="207" t="str">
        <f>'TEST MARKS '!B81</f>
        <v>VIGNESH K M</v>
      </c>
      <c r="C80" s="208" t="str">
        <f>'TEST MARKS '!C81</f>
        <v>1SG15ME101</v>
      </c>
      <c r="D80" s="209">
        <f>'TEST MARKS '!I81</f>
        <v>0</v>
      </c>
      <c r="E80" s="209">
        <f>'TEST MARKS '!J81</f>
        <v>0</v>
      </c>
      <c r="F80" s="209">
        <f>'TEST MARKS '!K81</f>
        <v>0</v>
      </c>
      <c r="G80" s="209">
        <f>'TEST MARKS '!L81</f>
        <v>0</v>
      </c>
      <c r="H80" s="209">
        <f>'TEST MARKS '!M81</f>
        <v>0</v>
      </c>
      <c r="I80" s="185">
        <f t="shared" si="6"/>
        <v>0</v>
      </c>
      <c r="J80" s="185">
        <f t="shared" si="7"/>
        <v>0</v>
      </c>
      <c r="K80" s="185">
        <f t="shared" si="8"/>
        <v>0</v>
      </c>
      <c r="L80" s="185">
        <f t="shared" si="9"/>
        <v>0</v>
      </c>
      <c r="M80" s="185">
        <f t="shared" si="10"/>
        <v>0</v>
      </c>
      <c r="N80" s="185"/>
      <c r="O80" s="185"/>
      <c r="P80" s="185"/>
      <c r="Q80" s="185"/>
      <c r="R80" s="210"/>
      <c r="S80" s="185"/>
    </row>
    <row r="81" spans="1:19">
      <c r="A81" s="181">
        <v>73</v>
      </c>
      <c r="B81" s="207" t="str">
        <f>'TEST MARKS '!B82</f>
        <v>VINEET KUMAR</v>
      </c>
      <c r="C81" s="208" t="str">
        <f>'TEST MARKS '!C82</f>
        <v>1SG15ME102</v>
      </c>
      <c r="D81" s="209">
        <f>'TEST MARKS '!I82</f>
        <v>0</v>
      </c>
      <c r="E81" s="209">
        <f>'TEST MARKS '!J82</f>
        <v>0</v>
      </c>
      <c r="F81" s="209">
        <f>'TEST MARKS '!K82</f>
        <v>0</v>
      </c>
      <c r="G81" s="209">
        <f>'TEST MARKS '!L82</f>
        <v>0</v>
      </c>
      <c r="H81" s="209">
        <f>'TEST MARKS '!M82</f>
        <v>0</v>
      </c>
      <c r="I81" s="185">
        <f t="shared" si="6"/>
        <v>0</v>
      </c>
      <c r="J81" s="185">
        <f t="shared" si="7"/>
        <v>0</v>
      </c>
      <c r="K81" s="185">
        <f t="shared" si="8"/>
        <v>0</v>
      </c>
      <c r="L81" s="185">
        <f t="shared" si="9"/>
        <v>0</v>
      </c>
      <c r="M81" s="185">
        <f t="shared" si="10"/>
        <v>0</v>
      </c>
      <c r="N81" s="185"/>
      <c r="O81" s="185"/>
      <c r="P81" s="185"/>
      <c r="Q81" s="185"/>
      <c r="R81" s="210"/>
      <c r="S81" s="185"/>
    </row>
    <row r="82" spans="1:19">
      <c r="A82" s="181">
        <v>74</v>
      </c>
      <c r="B82" s="207" t="str">
        <f>'TEST MARKS '!B83</f>
        <v>YOGESH GOWDA H</v>
      </c>
      <c r="C82" s="208" t="str">
        <f>'TEST MARKS '!C83</f>
        <v>1SG15ME104</v>
      </c>
      <c r="D82" s="209">
        <f>'TEST MARKS '!I83</f>
        <v>0</v>
      </c>
      <c r="E82" s="209">
        <f>'TEST MARKS '!J83</f>
        <v>0</v>
      </c>
      <c r="F82" s="209">
        <f>'TEST MARKS '!K83</f>
        <v>0</v>
      </c>
      <c r="G82" s="209">
        <f>'TEST MARKS '!L83</f>
        <v>0</v>
      </c>
      <c r="H82" s="209">
        <f>'TEST MARKS '!M83</f>
        <v>0</v>
      </c>
      <c r="I82" s="185">
        <f t="shared" si="6"/>
        <v>0</v>
      </c>
      <c r="J82" s="185">
        <f t="shared" si="7"/>
        <v>0</v>
      </c>
      <c r="K82" s="185">
        <f t="shared" si="8"/>
        <v>0</v>
      </c>
      <c r="L82" s="185">
        <f t="shared" si="9"/>
        <v>0</v>
      </c>
      <c r="M82" s="185">
        <f t="shared" si="10"/>
        <v>0</v>
      </c>
      <c r="N82" s="185"/>
      <c r="O82" s="185"/>
      <c r="P82" s="185"/>
      <c r="Q82" s="185"/>
      <c r="R82" s="210"/>
      <c r="S82" s="185"/>
    </row>
    <row r="83" spans="1:19">
      <c r="A83" s="181">
        <v>75</v>
      </c>
      <c r="B83" s="207" t="str">
        <f>'TEST MARKS '!B84</f>
        <v>YOGESH B</v>
      </c>
      <c r="C83" s="208" t="str">
        <f>'TEST MARKS '!C84</f>
        <v>1SG15ME105</v>
      </c>
      <c r="D83" s="209">
        <f>'TEST MARKS '!I84</f>
        <v>0</v>
      </c>
      <c r="E83" s="209">
        <f>'TEST MARKS '!J84</f>
        <v>0</v>
      </c>
      <c r="F83" s="209">
        <f>'TEST MARKS '!K84</f>
        <v>0</v>
      </c>
      <c r="G83" s="209">
        <f>'TEST MARKS '!L84</f>
        <v>0</v>
      </c>
      <c r="H83" s="209">
        <f>'TEST MARKS '!M84</f>
        <v>0</v>
      </c>
      <c r="I83" s="185">
        <f t="shared" si="6"/>
        <v>0</v>
      </c>
      <c r="J83" s="185">
        <f t="shared" si="7"/>
        <v>0</v>
      </c>
      <c r="K83" s="185">
        <f t="shared" si="8"/>
        <v>0</v>
      </c>
      <c r="L83" s="185">
        <f t="shared" si="9"/>
        <v>0</v>
      </c>
      <c r="M83" s="185">
        <f t="shared" si="10"/>
        <v>0</v>
      </c>
      <c r="N83" s="185"/>
      <c r="O83" s="185"/>
      <c r="P83" s="185"/>
      <c r="Q83" s="185"/>
      <c r="R83" s="210"/>
      <c r="S83" s="185"/>
    </row>
    <row r="84" spans="1:19">
      <c r="A84" s="181">
        <v>76</v>
      </c>
      <c r="B84" s="207" t="str">
        <f>'TEST MARKS '!B85</f>
        <v>AKSHAY S R</v>
      </c>
      <c r="C84" s="208" t="str">
        <f>'TEST MARKS '!C85</f>
        <v>1SG16ME400</v>
      </c>
      <c r="D84" s="209">
        <f>'TEST MARKS '!I85</f>
        <v>0</v>
      </c>
      <c r="E84" s="209">
        <f>'TEST MARKS '!J85</f>
        <v>0</v>
      </c>
      <c r="F84" s="209">
        <f>'TEST MARKS '!K85</f>
        <v>0</v>
      </c>
      <c r="G84" s="209">
        <f>'TEST MARKS '!L85</f>
        <v>0</v>
      </c>
      <c r="H84" s="209">
        <f>'TEST MARKS '!M85</f>
        <v>0</v>
      </c>
      <c r="I84" s="185">
        <f t="shared" si="6"/>
        <v>0</v>
      </c>
      <c r="J84" s="185">
        <f t="shared" si="7"/>
        <v>0</v>
      </c>
      <c r="K84" s="185">
        <f t="shared" si="8"/>
        <v>0</v>
      </c>
      <c r="L84" s="185">
        <f t="shared" si="9"/>
        <v>0</v>
      </c>
      <c r="M84" s="185">
        <f t="shared" si="10"/>
        <v>0</v>
      </c>
      <c r="N84" s="185"/>
      <c r="O84" s="185"/>
      <c r="P84" s="185"/>
      <c r="Q84" s="185"/>
      <c r="R84" s="210"/>
      <c r="S84" s="185"/>
    </row>
    <row r="85" spans="1:19">
      <c r="A85" s="181">
        <v>77</v>
      </c>
      <c r="B85" s="207" t="str">
        <f>'TEST MARKS '!B86</f>
        <v>CHETAN GOWDA H S</v>
      </c>
      <c r="C85" s="208" t="str">
        <f>'TEST MARKS '!C86</f>
        <v>1SG16ME402</v>
      </c>
      <c r="D85" s="209">
        <f>'TEST MARKS '!I86</f>
        <v>0</v>
      </c>
      <c r="E85" s="209">
        <f>'TEST MARKS '!J86</f>
        <v>0</v>
      </c>
      <c r="F85" s="209">
        <f>'TEST MARKS '!K86</f>
        <v>0</v>
      </c>
      <c r="G85" s="209">
        <f>'TEST MARKS '!L86</f>
        <v>0</v>
      </c>
      <c r="H85" s="209">
        <f>'TEST MARKS '!M86</f>
        <v>0</v>
      </c>
      <c r="I85" s="185">
        <f t="shared" si="6"/>
        <v>0</v>
      </c>
      <c r="J85" s="185">
        <f t="shared" si="7"/>
        <v>0</v>
      </c>
      <c r="K85" s="185">
        <f t="shared" si="8"/>
        <v>0</v>
      </c>
      <c r="L85" s="185">
        <f t="shared" si="9"/>
        <v>0</v>
      </c>
      <c r="M85" s="185">
        <f t="shared" si="10"/>
        <v>0</v>
      </c>
      <c r="N85" s="185"/>
      <c r="O85" s="185"/>
      <c r="P85" s="185"/>
      <c r="Q85" s="185"/>
      <c r="R85" s="210"/>
      <c r="S85" s="185"/>
    </row>
    <row r="86" spans="1:19">
      <c r="A86" s="181">
        <v>78</v>
      </c>
      <c r="B86" s="207" t="str">
        <f>'TEST MARKS '!B87</f>
        <v>DARSHAN M E</v>
      </c>
      <c r="C86" s="208" t="str">
        <f>'TEST MARKS '!C87</f>
        <v>1SG16ME404</v>
      </c>
      <c r="D86" s="209">
        <f>'TEST MARKS '!I87</f>
        <v>0</v>
      </c>
      <c r="E86" s="209">
        <f>'TEST MARKS '!J87</f>
        <v>0</v>
      </c>
      <c r="F86" s="209">
        <f>'TEST MARKS '!K87</f>
        <v>0</v>
      </c>
      <c r="G86" s="209">
        <f>'TEST MARKS '!L87</f>
        <v>0</v>
      </c>
      <c r="H86" s="209">
        <f>'TEST MARKS '!M87</f>
        <v>0</v>
      </c>
      <c r="I86" s="185">
        <f t="shared" si="6"/>
        <v>0</v>
      </c>
      <c r="J86" s="185">
        <f t="shared" si="7"/>
        <v>0</v>
      </c>
      <c r="K86" s="185">
        <f t="shared" si="8"/>
        <v>0</v>
      </c>
      <c r="L86" s="185">
        <f t="shared" si="9"/>
        <v>0</v>
      </c>
      <c r="M86" s="185">
        <f t="shared" si="10"/>
        <v>0</v>
      </c>
      <c r="N86" s="185"/>
      <c r="O86" s="185"/>
      <c r="P86" s="185"/>
      <c r="Q86" s="185"/>
      <c r="R86" s="210"/>
      <c r="S86" s="185"/>
    </row>
    <row r="87" spans="1:19">
      <c r="A87" s="181">
        <v>79</v>
      </c>
      <c r="B87" s="207" t="str">
        <f>'TEST MARKS '!B88</f>
        <v>DARSHAN V V</v>
      </c>
      <c r="C87" s="208" t="str">
        <f>'TEST MARKS '!C88</f>
        <v>1SG16ME405</v>
      </c>
      <c r="D87" s="209">
        <f>'TEST MARKS '!I88</f>
        <v>0</v>
      </c>
      <c r="E87" s="209">
        <f>'TEST MARKS '!J88</f>
        <v>0</v>
      </c>
      <c r="F87" s="209">
        <f>'TEST MARKS '!K88</f>
        <v>0</v>
      </c>
      <c r="G87" s="209">
        <f>'TEST MARKS '!L88</f>
        <v>0</v>
      </c>
      <c r="H87" s="209">
        <f>'TEST MARKS '!M88</f>
        <v>0</v>
      </c>
      <c r="I87" s="185">
        <f t="shared" si="6"/>
        <v>0</v>
      </c>
      <c r="J87" s="185">
        <f t="shared" si="7"/>
        <v>0</v>
      </c>
      <c r="K87" s="185">
        <f t="shared" si="8"/>
        <v>0</v>
      </c>
      <c r="L87" s="185">
        <f t="shared" si="9"/>
        <v>0</v>
      </c>
      <c r="M87" s="185">
        <f t="shared" si="10"/>
        <v>0</v>
      </c>
      <c r="N87" s="185"/>
      <c r="O87" s="185"/>
      <c r="P87" s="185"/>
      <c r="Q87" s="185"/>
      <c r="R87" s="210"/>
      <c r="S87" s="185"/>
    </row>
    <row r="88" spans="1:19">
      <c r="A88" s="181">
        <v>80</v>
      </c>
      <c r="B88" s="207" t="str">
        <f>'TEST MARKS '!B89</f>
        <v>HALASWAMY C M</v>
      </c>
      <c r="C88" s="208" t="str">
        <f>'TEST MARKS '!C89</f>
        <v>1SG16ME407</v>
      </c>
      <c r="D88" s="209">
        <f>'TEST MARKS '!I89</f>
        <v>0</v>
      </c>
      <c r="E88" s="209">
        <f>'TEST MARKS '!J89</f>
        <v>0</v>
      </c>
      <c r="F88" s="209">
        <f>'TEST MARKS '!K89</f>
        <v>0</v>
      </c>
      <c r="G88" s="209">
        <f>'TEST MARKS '!L89</f>
        <v>0</v>
      </c>
      <c r="H88" s="209">
        <f>'TEST MARKS '!M89</f>
        <v>0</v>
      </c>
      <c r="I88" s="185">
        <f t="shared" si="6"/>
        <v>0</v>
      </c>
      <c r="J88" s="185">
        <f t="shared" si="7"/>
        <v>0</v>
      </c>
      <c r="K88" s="185">
        <f t="shared" si="8"/>
        <v>0</v>
      </c>
      <c r="L88" s="185">
        <f t="shared" si="9"/>
        <v>0</v>
      </c>
      <c r="M88" s="185">
        <f t="shared" si="10"/>
        <v>0</v>
      </c>
      <c r="N88" s="185"/>
      <c r="O88" s="185"/>
      <c r="P88" s="185"/>
      <c r="Q88" s="185"/>
      <c r="R88" s="210"/>
      <c r="S88" s="185"/>
    </row>
    <row r="89" spans="1:19">
      <c r="A89" s="181">
        <v>81</v>
      </c>
      <c r="B89" s="207" t="str">
        <f>'TEST MARKS '!B90</f>
        <v>HEMANTH KUMAR T</v>
      </c>
      <c r="C89" s="208" t="str">
        <f>'TEST MARKS '!C90</f>
        <v>1SG16ME408</v>
      </c>
      <c r="D89" s="209">
        <f>'TEST MARKS '!I90</f>
        <v>0</v>
      </c>
      <c r="E89" s="209">
        <f>'TEST MARKS '!J90</f>
        <v>0</v>
      </c>
      <c r="F89" s="209">
        <f>'TEST MARKS '!K90</f>
        <v>0</v>
      </c>
      <c r="G89" s="209">
        <f>'TEST MARKS '!L90</f>
        <v>0</v>
      </c>
      <c r="H89" s="209">
        <f>'TEST MARKS '!M90</f>
        <v>0</v>
      </c>
      <c r="I89" s="185">
        <f t="shared" si="6"/>
        <v>0</v>
      </c>
      <c r="J89" s="185">
        <f t="shared" si="7"/>
        <v>0</v>
      </c>
      <c r="K89" s="185">
        <f t="shared" si="8"/>
        <v>0</v>
      </c>
      <c r="L89" s="185">
        <f t="shared" si="9"/>
        <v>0</v>
      </c>
      <c r="M89" s="185">
        <f t="shared" si="10"/>
        <v>0</v>
      </c>
      <c r="N89" s="185"/>
      <c r="O89" s="185"/>
      <c r="P89" s="185"/>
      <c r="Q89" s="185"/>
      <c r="R89" s="210"/>
      <c r="S89" s="185"/>
    </row>
    <row r="90" spans="1:19">
      <c r="A90" s="181">
        <v>82</v>
      </c>
      <c r="B90" s="207" t="str">
        <f>'TEST MARKS '!B91</f>
        <v>HEMANTH L</v>
      </c>
      <c r="C90" s="208" t="str">
        <f>'TEST MARKS '!C91</f>
        <v>1SG16ME409</v>
      </c>
      <c r="D90" s="209">
        <f>'TEST MARKS '!I91</f>
        <v>0</v>
      </c>
      <c r="E90" s="209">
        <f>'TEST MARKS '!J91</f>
        <v>0</v>
      </c>
      <c r="F90" s="209">
        <f>'TEST MARKS '!K91</f>
        <v>0</v>
      </c>
      <c r="G90" s="209">
        <f>'TEST MARKS '!L91</f>
        <v>0</v>
      </c>
      <c r="H90" s="209">
        <f>'TEST MARKS '!M91</f>
        <v>0</v>
      </c>
      <c r="I90" s="185">
        <f t="shared" si="6"/>
        <v>0</v>
      </c>
      <c r="J90" s="185">
        <f t="shared" si="7"/>
        <v>0</v>
      </c>
      <c r="K90" s="185">
        <f t="shared" si="8"/>
        <v>0</v>
      </c>
      <c r="L90" s="185">
        <f t="shared" si="9"/>
        <v>0</v>
      </c>
      <c r="M90" s="185">
        <f t="shared" si="10"/>
        <v>0</v>
      </c>
      <c r="N90" s="185"/>
      <c r="O90" s="185"/>
      <c r="P90" s="185"/>
      <c r="Q90" s="185"/>
      <c r="R90" s="210"/>
      <c r="S90" s="185"/>
    </row>
    <row r="91" spans="1:19">
      <c r="A91" s="181">
        <v>83</v>
      </c>
      <c r="B91" s="207" t="str">
        <f>'TEST MARKS '!B92</f>
        <v>JAI KRISHNA J</v>
      </c>
      <c r="C91" s="208" t="str">
        <f>'TEST MARKS '!C92</f>
        <v>1SG16ME410</v>
      </c>
      <c r="D91" s="209">
        <f>'TEST MARKS '!I92</f>
        <v>0</v>
      </c>
      <c r="E91" s="209">
        <f>'TEST MARKS '!J92</f>
        <v>0</v>
      </c>
      <c r="F91" s="209">
        <f>'TEST MARKS '!K92</f>
        <v>0</v>
      </c>
      <c r="G91" s="209">
        <f>'TEST MARKS '!L92</f>
        <v>0</v>
      </c>
      <c r="H91" s="209">
        <f>'TEST MARKS '!M92</f>
        <v>0</v>
      </c>
      <c r="I91" s="185">
        <f t="shared" si="6"/>
        <v>0</v>
      </c>
      <c r="J91" s="185">
        <f t="shared" si="7"/>
        <v>0</v>
      </c>
      <c r="K91" s="185">
        <f t="shared" si="8"/>
        <v>0</v>
      </c>
      <c r="L91" s="185">
        <f t="shared" si="9"/>
        <v>0</v>
      </c>
      <c r="M91" s="185">
        <f t="shared" si="10"/>
        <v>0</v>
      </c>
      <c r="N91" s="185"/>
      <c r="O91" s="185"/>
      <c r="P91" s="185"/>
      <c r="Q91" s="185"/>
      <c r="R91" s="210"/>
      <c r="S91" s="185"/>
    </row>
    <row r="92" spans="1:19">
      <c r="A92" s="181">
        <v>84</v>
      </c>
      <c r="B92" s="207" t="str">
        <f>'TEST MARKS '!B93</f>
        <v>KESHAVAPRASHANTH S</v>
      </c>
      <c r="C92" s="208" t="str">
        <f>'TEST MARKS '!C93</f>
        <v>1SG16ME411</v>
      </c>
      <c r="D92" s="209">
        <f>'TEST MARKS '!I93</f>
        <v>0</v>
      </c>
      <c r="E92" s="209">
        <f>'TEST MARKS '!J93</f>
        <v>0</v>
      </c>
      <c r="F92" s="209">
        <f>'TEST MARKS '!K93</f>
        <v>0</v>
      </c>
      <c r="G92" s="209">
        <f>'TEST MARKS '!L93</f>
        <v>0</v>
      </c>
      <c r="H92" s="209">
        <f>'TEST MARKS '!M93</f>
        <v>0</v>
      </c>
      <c r="I92" s="185">
        <f t="shared" si="6"/>
        <v>0</v>
      </c>
      <c r="J92" s="185">
        <f t="shared" si="7"/>
        <v>0</v>
      </c>
      <c r="K92" s="185">
        <f t="shared" si="8"/>
        <v>0</v>
      </c>
      <c r="L92" s="185">
        <f t="shared" si="9"/>
        <v>0</v>
      </c>
      <c r="M92" s="185">
        <f t="shared" si="10"/>
        <v>0</v>
      </c>
      <c r="N92" s="185"/>
      <c r="O92" s="185"/>
      <c r="P92" s="185"/>
      <c r="Q92" s="185"/>
      <c r="R92" s="210"/>
      <c r="S92" s="185"/>
    </row>
    <row r="93" spans="1:19">
      <c r="A93" s="181">
        <v>85</v>
      </c>
      <c r="B93" s="207" t="str">
        <f>'TEST MARKS '!B94</f>
        <v>LOKESH M S</v>
      </c>
      <c r="C93" s="208" t="str">
        <f>'TEST MARKS '!C94</f>
        <v>1SG16ME412</v>
      </c>
      <c r="D93" s="209">
        <f>'TEST MARKS '!I94</f>
        <v>0</v>
      </c>
      <c r="E93" s="209">
        <f>'TEST MARKS '!J94</f>
        <v>0</v>
      </c>
      <c r="F93" s="209">
        <f>'TEST MARKS '!K94</f>
        <v>0</v>
      </c>
      <c r="G93" s="209">
        <f>'TEST MARKS '!L94</f>
        <v>0</v>
      </c>
      <c r="H93" s="209">
        <f>'TEST MARKS '!M94</f>
        <v>0</v>
      </c>
      <c r="I93" s="185">
        <f t="shared" si="6"/>
        <v>0</v>
      </c>
      <c r="J93" s="185">
        <f t="shared" si="7"/>
        <v>0</v>
      </c>
      <c r="K93" s="185">
        <f t="shared" si="8"/>
        <v>0</v>
      </c>
      <c r="L93" s="185">
        <f t="shared" si="9"/>
        <v>0</v>
      </c>
      <c r="M93" s="185">
        <f t="shared" si="10"/>
        <v>0</v>
      </c>
      <c r="N93" s="185"/>
      <c r="O93" s="185"/>
      <c r="P93" s="185"/>
      <c r="Q93" s="185"/>
      <c r="R93" s="210"/>
      <c r="S93" s="185"/>
    </row>
    <row r="94" spans="1:19">
      <c r="A94" s="181">
        <v>86</v>
      </c>
      <c r="B94" s="207" t="str">
        <f>'TEST MARKS '!B95</f>
        <v>MADHU D B</v>
      </c>
      <c r="C94" s="208" t="str">
        <f>'TEST MARKS '!C95</f>
        <v>1SG16ME413</v>
      </c>
      <c r="D94" s="209">
        <f>'TEST MARKS '!I95</f>
        <v>0</v>
      </c>
      <c r="E94" s="209">
        <f>'TEST MARKS '!J95</f>
        <v>0</v>
      </c>
      <c r="F94" s="209">
        <f>'TEST MARKS '!K95</f>
        <v>0</v>
      </c>
      <c r="G94" s="209">
        <f>'TEST MARKS '!L95</f>
        <v>0</v>
      </c>
      <c r="H94" s="209">
        <f>'TEST MARKS '!M95</f>
        <v>0</v>
      </c>
      <c r="I94" s="185">
        <f t="shared" si="6"/>
        <v>0</v>
      </c>
      <c r="J94" s="185">
        <f t="shared" si="7"/>
        <v>0</v>
      </c>
      <c r="K94" s="185">
        <f t="shared" si="8"/>
        <v>0</v>
      </c>
      <c r="L94" s="185">
        <f t="shared" si="9"/>
        <v>0</v>
      </c>
      <c r="M94" s="185">
        <f t="shared" si="10"/>
        <v>0</v>
      </c>
      <c r="N94" s="185"/>
      <c r="O94" s="185"/>
      <c r="P94" s="185"/>
      <c r="Q94" s="185"/>
      <c r="R94" s="210"/>
      <c r="S94" s="185"/>
    </row>
    <row r="95" spans="1:19">
      <c r="A95" s="181">
        <v>87</v>
      </c>
      <c r="B95" s="207" t="str">
        <f>'TEST MARKS '!B96</f>
        <v>MAHESH G K</v>
      </c>
      <c r="C95" s="208" t="str">
        <f>'TEST MARKS '!C96</f>
        <v>1SG16ME415</v>
      </c>
      <c r="D95" s="209">
        <f>'TEST MARKS '!I96</f>
        <v>0</v>
      </c>
      <c r="E95" s="209">
        <f>'TEST MARKS '!J96</f>
        <v>0</v>
      </c>
      <c r="F95" s="209">
        <f>'TEST MARKS '!K96</f>
        <v>0</v>
      </c>
      <c r="G95" s="209">
        <f>'TEST MARKS '!L96</f>
        <v>0</v>
      </c>
      <c r="H95" s="209">
        <f>'TEST MARKS '!M96</f>
        <v>0</v>
      </c>
      <c r="I95" s="185">
        <f t="shared" si="6"/>
        <v>0</v>
      </c>
      <c r="J95" s="185">
        <f t="shared" si="7"/>
        <v>0</v>
      </c>
      <c r="K95" s="185">
        <f t="shared" si="8"/>
        <v>0</v>
      </c>
      <c r="L95" s="185">
        <f t="shared" si="9"/>
        <v>0</v>
      </c>
      <c r="M95" s="185">
        <f t="shared" si="10"/>
        <v>0</v>
      </c>
      <c r="N95" s="185"/>
      <c r="O95" s="185"/>
      <c r="P95" s="185"/>
      <c r="Q95" s="185"/>
      <c r="R95" s="210"/>
      <c r="S95" s="185"/>
    </row>
    <row r="96" spans="1:19">
      <c r="A96" s="181">
        <v>88</v>
      </c>
      <c r="B96" s="207" t="str">
        <f>'TEST MARKS '!B97</f>
        <v>MANISH RAO S</v>
      </c>
      <c r="C96" s="208" t="str">
        <f>'TEST MARKS '!C97</f>
        <v>1SG16ME416</v>
      </c>
      <c r="D96" s="209">
        <f>'TEST MARKS '!I97</f>
        <v>0</v>
      </c>
      <c r="E96" s="209">
        <f>'TEST MARKS '!J97</f>
        <v>0</v>
      </c>
      <c r="F96" s="209">
        <f>'TEST MARKS '!K97</f>
        <v>0</v>
      </c>
      <c r="G96" s="209">
        <f>'TEST MARKS '!L97</f>
        <v>0</v>
      </c>
      <c r="H96" s="209">
        <f>'TEST MARKS '!M97</f>
        <v>0</v>
      </c>
      <c r="I96" s="185">
        <f t="shared" si="6"/>
        <v>0</v>
      </c>
      <c r="J96" s="185">
        <f t="shared" si="7"/>
        <v>0</v>
      </c>
      <c r="K96" s="185">
        <f t="shared" si="8"/>
        <v>0</v>
      </c>
      <c r="L96" s="185">
        <f t="shared" si="9"/>
        <v>0</v>
      </c>
      <c r="M96" s="185">
        <f t="shared" si="10"/>
        <v>0</v>
      </c>
      <c r="N96" s="185"/>
      <c r="O96" s="185"/>
      <c r="P96" s="185"/>
      <c r="Q96" s="185"/>
      <c r="R96" s="210"/>
      <c r="S96" s="185"/>
    </row>
    <row r="97" spans="1:19">
      <c r="A97" s="181">
        <v>89</v>
      </c>
      <c r="B97" s="207" t="str">
        <f>'TEST MARKS '!B98</f>
        <v>MANJUNATH A NILUGAL</v>
      </c>
      <c r="C97" s="208" t="str">
        <f>'TEST MARKS '!C98</f>
        <v>1SG16ME417</v>
      </c>
      <c r="D97" s="209">
        <f>'TEST MARKS '!I98</f>
        <v>0</v>
      </c>
      <c r="E97" s="209">
        <f>'TEST MARKS '!J98</f>
        <v>0</v>
      </c>
      <c r="F97" s="209">
        <f>'TEST MARKS '!K98</f>
        <v>0</v>
      </c>
      <c r="G97" s="209">
        <f>'TEST MARKS '!L98</f>
        <v>0</v>
      </c>
      <c r="H97" s="209">
        <f>'TEST MARKS '!M98</f>
        <v>0</v>
      </c>
      <c r="I97" s="185">
        <f t="shared" si="6"/>
        <v>0</v>
      </c>
      <c r="J97" s="185">
        <f t="shared" si="7"/>
        <v>0</v>
      </c>
      <c r="K97" s="185">
        <f t="shared" si="8"/>
        <v>0</v>
      </c>
      <c r="L97" s="185">
        <f t="shared" si="9"/>
        <v>0</v>
      </c>
      <c r="M97" s="185">
        <f t="shared" si="10"/>
        <v>0</v>
      </c>
      <c r="N97" s="185"/>
      <c r="O97" s="185"/>
      <c r="P97" s="185"/>
      <c r="Q97" s="185"/>
      <c r="R97" s="210"/>
      <c r="S97" s="185"/>
    </row>
    <row r="98" spans="1:19">
      <c r="A98" s="181">
        <v>90</v>
      </c>
      <c r="B98" s="207" t="str">
        <f>'TEST MARKS '!B99</f>
        <v>MANJUNATH B G</v>
      </c>
      <c r="C98" s="208" t="str">
        <f>'TEST MARKS '!C99</f>
        <v>1SG16ME418</v>
      </c>
      <c r="D98" s="209">
        <f>'TEST MARKS '!I99</f>
        <v>0</v>
      </c>
      <c r="E98" s="209">
        <f>'TEST MARKS '!J99</f>
        <v>0</v>
      </c>
      <c r="F98" s="209">
        <f>'TEST MARKS '!K99</f>
        <v>0</v>
      </c>
      <c r="G98" s="209">
        <f>'TEST MARKS '!L99</f>
        <v>0</v>
      </c>
      <c r="H98" s="209">
        <f>'TEST MARKS '!M99</f>
        <v>0</v>
      </c>
      <c r="I98" s="185">
        <f t="shared" si="6"/>
        <v>0</v>
      </c>
      <c r="J98" s="185">
        <f t="shared" si="7"/>
        <v>0</v>
      </c>
      <c r="K98" s="185">
        <f t="shared" si="8"/>
        <v>0</v>
      </c>
      <c r="L98" s="185">
        <f t="shared" si="9"/>
        <v>0</v>
      </c>
      <c r="M98" s="185">
        <f t="shared" si="10"/>
        <v>0</v>
      </c>
      <c r="N98" s="185"/>
      <c r="O98" s="185"/>
      <c r="P98" s="185"/>
      <c r="Q98" s="185"/>
      <c r="R98" s="210"/>
      <c r="S98" s="185"/>
    </row>
    <row r="99" spans="1:19">
      <c r="A99" s="181">
        <v>91</v>
      </c>
      <c r="B99" s="207" t="str">
        <f>'TEST MARKS '!B100</f>
        <v>MANOJ KUMAR J</v>
      </c>
      <c r="C99" s="208" t="str">
        <f>'TEST MARKS '!C100</f>
        <v>1SG16ME420</v>
      </c>
      <c r="D99" s="209">
        <f>'TEST MARKS '!I100</f>
        <v>0</v>
      </c>
      <c r="E99" s="209">
        <f>'TEST MARKS '!J100</f>
        <v>0</v>
      </c>
      <c r="F99" s="209">
        <f>'TEST MARKS '!K100</f>
        <v>0</v>
      </c>
      <c r="G99" s="209">
        <f>'TEST MARKS '!L100</f>
        <v>0</v>
      </c>
      <c r="H99" s="209">
        <f>'TEST MARKS '!M100</f>
        <v>0</v>
      </c>
      <c r="I99" s="185">
        <f t="shared" si="6"/>
        <v>0</v>
      </c>
      <c r="J99" s="185">
        <f t="shared" si="7"/>
        <v>0</v>
      </c>
      <c r="K99" s="185">
        <f t="shared" si="8"/>
        <v>0</v>
      </c>
      <c r="L99" s="185">
        <f t="shared" si="9"/>
        <v>0</v>
      </c>
      <c r="M99" s="185">
        <f t="shared" si="10"/>
        <v>0</v>
      </c>
      <c r="N99" s="185"/>
      <c r="O99" s="185"/>
      <c r="P99" s="185"/>
      <c r="Q99" s="185"/>
      <c r="R99" s="210"/>
      <c r="S99" s="185"/>
    </row>
    <row r="100" spans="1:19">
      <c r="A100" s="181">
        <v>92</v>
      </c>
      <c r="B100" s="207" t="str">
        <f>'TEST MARKS '!B101</f>
        <v>MOUNESH</v>
      </c>
      <c r="C100" s="208" t="str">
        <f>'TEST MARKS '!C101</f>
        <v>1SG16ME421</v>
      </c>
      <c r="D100" s="209">
        <f>'TEST MARKS '!I101</f>
        <v>0</v>
      </c>
      <c r="E100" s="209">
        <f>'TEST MARKS '!J101</f>
        <v>0</v>
      </c>
      <c r="F100" s="209">
        <f>'TEST MARKS '!K101</f>
        <v>0</v>
      </c>
      <c r="G100" s="209">
        <f>'TEST MARKS '!L101</f>
        <v>0</v>
      </c>
      <c r="H100" s="209">
        <f>'TEST MARKS '!M101</f>
        <v>0</v>
      </c>
      <c r="I100" s="185">
        <f t="shared" si="6"/>
        <v>0</v>
      </c>
      <c r="J100" s="185">
        <f t="shared" si="7"/>
        <v>0</v>
      </c>
      <c r="K100" s="185">
        <f t="shared" si="8"/>
        <v>0</v>
      </c>
      <c r="L100" s="185">
        <f t="shared" si="9"/>
        <v>0</v>
      </c>
      <c r="M100" s="185">
        <f t="shared" si="10"/>
        <v>0</v>
      </c>
      <c r="N100" s="185"/>
      <c r="O100" s="185"/>
      <c r="P100" s="185"/>
      <c r="Q100" s="185"/>
      <c r="R100" s="210"/>
      <c r="S100" s="185"/>
    </row>
    <row r="101" spans="1:19">
      <c r="A101" s="181">
        <v>93</v>
      </c>
      <c r="B101" s="207" t="str">
        <f>'TEST MARKS '!B102</f>
        <v>P K MUSTAFA</v>
      </c>
      <c r="C101" s="208" t="str">
        <f>'TEST MARKS '!C102</f>
        <v>1SG16ME422</v>
      </c>
      <c r="D101" s="209">
        <f>'TEST MARKS '!I102</f>
        <v>0</v>
      </c>
      <c r="E101" s="209">
        <f>'TEST MARKS '!J102</f>
        <v>0</v>
      </c>
      <c r="F101" s="209">
        <f>'TEST MARKS '!K102</f>
        <v>0</v>
      </c>
      <c r="G101" s="209">
        <f>'TEST MARKS '!L102</f>
        <v>0</v>
      </c>
      <c r="H101" s="209">
        <f>'TEST MARKS '!M102</f>
        <v>0</v>
      </c>
      <c r="I101" s="185">
        <f t="shared" si="6"/>
        <v>0</v>
      </c>
      <c r="J101" s="185">
        <f t="shared" si="7"/>
        <v>0</v>
      </c>
      <c r="K101" s="185">
        <f t="shared" si="8"/>
        <v>0</v>
      </c>
      <c r="L101" s="185">
        <f t="shared" si="9"/>
        <v>0</v>
      </c>
      <c r="M101" s="185">
        <f t="shared" si="10"/>
        <v>0</v>
      </c>
      <c r="N101" s="185"/>
      <c r="O101" s="185"/>
      <c r="P101" s="185"/>
      <c r="Q101" s="185"/>
      <c r="R101" s="210"/>
      <c r="S101" s="185"/>
    </row>
    <row r="102" spans="1:19">
      <c r="A102" s="181">
        <v>94</v>
      </c>
      <c r="B102" s="207" t="str">
        <f>'TEST MARKS '!B103</f>
        <v>NAGARAJ BHAT</v>
      </c>
      <c r="C102" s="208" t="str">
        <f>'TEST MARKS '!C103</f>
        <v>1SG16ME423</v>
      </c>
      <c r="D102" s="209">
        <f>'TEST MARKS '!I103</f>
        <v>0</v>
      </c>
      <c r="E102" s="209">
        <f>'TEST MARKS '!J103</f>
        <v>0</v>
      </c>
      <c r="F102" s="209">
        <f>'TEST MARKS '!K103</f>
        <v>0</v>
      </c>
      <c r="G102" s="209">
        <f>'TEST MARKS '!L103</f>
        <v>0</v>
      </c>
      <c r="H102" s="209">
        <f>'TEST MARKS '!M103</f>
        <v>0</v>
      </c>
      <c r="I102" s="185">
        <f t="shared" si="6"/>
        <v>0</v>
      </c>
      <c r="J102" s="185">
        <f t="shared" si="7"/>
        <v>0</v>
      </c>
      <c r="K102" s="185">
        <f t="shared" si="8"/>
        <v>0</v>
      </c>
      <c r="L102" s="185">
        <f t="shared" si="9"/>
        <v>0</v>
      </c>
      <c r="M102" s="185">
        <f t="shared" si="10"/>
        <v>0</v>
      </c>
      <c r="N102" s="185"/>
      <c r="O102" s="185"/>
      <c r="P102" s="185"/>
      <c r="Q102" s="185"/>
      <c r="R102" s="210"/>
      <c r="S102" s="185"/>
    </row>
    <row r="103" spans="1:19">
      <c r="A103" s="181">
        <v>95</v>
      </c>
      <c r="B103" s="207" t="str">
        <f>'TEST MARKS '!B104</f>
        <v>NIVEDITHA SHREE N</v>
      </c>
      <c r="C103" s="208" t="str">
        <f>'TEST MARKS '!C104</f>
        <v>1SG16ME424</v>
      </c>
      <c r="D103" s="209">
        <f>'TEST MARKS '!I104</f>
        <v>0</v>
      </c>
      <c r="E103" s="209">
        <f>'TEST MARKS '!J104</f>
        <v>0</v>
      </c>
      <c r="F103" s="209">
        <f>'TEST MARKS '!K104</f>
        <v>0</v>
      </c>
      <c r="G103" s="209">
        <f>'TEST MARKS '!L104</f>
        <v>0</v>
      </c>
      <c r="H103" s="209">
        <f>'TEST MARKS '!M104</f>
        <v>0</v>
      </c>
      <c r="I103" s="185">
        <f t="shared" si="6"/>
        <v>0</v>
      </c>
      <c r="J103" s="185">
        <f t="shared" si="7"/>
        <v>0</v>
      </c>
      <c r="K103" s="185">
        <f t="shared" si="8"/>
        <v>0</v>
      </c>
      <c r="L103" s="185">
        <f t="shared" si="9"/>
        <v>0</v>
      </c>
      <c r="M103" s="185">
        <f t="shared" si="10"/>
        <v>0</v>
      </c>
      <c r="N103" s="185"/>
      <c r="O103" s="185"/>
      <c r="P103" s="185"/>
      <c r="Q103" s="185"/>
      <c r="R103" s="210"/>
      <c r="S103" s="185"/>
    </row>
    <row r="104" spans="1:19">
      <c r="A104" s="181">
        <v>96</v>
      </c>
      <c r="B104" s="207" t="str">
        <f>'TEST MARKS '!B105</f>
        <v>POORVIK S</v>
      </c>
      <c r="C104" s="208" t="str">
        <f>'TEST MARKS '!C105</f>
        <v>1SG16ME426</v>
      </c>
      <c r="D104" s="209">
        <f>'TEST MARKS '!I105</f>
        <v>0</v>
      </c>
      <c r="E104" s="209">
        <f>'TEST MARKS '!J105</f>
        <v>0</v>
      </c>
      <c r="F104" s="209">
        <f>'TEST MARKS '!K105</f>
        <v>0</v>
      </c>
      <c r="G104" s="209">
        <f>'TEST MARKS '!L105</f>
        <v>0</v>
      </c>
      <c r="H104" s="209">
        <f>'TEST MARKS '!M105</f>
        <v>0</v>
      </c>
      <c r="I104" s="185">
        <f t="shared" si="6"/>
        <v>0</v>
      </c>
      <c r="J104" s="185">
        <f t="shared" si="7"/>
        <v>0</v>
      </c>
      <c r="K104" s="185">
        <f t="shared" si="8"/>
        <v>0</v>
      </c>
      <c r="L104" s="185">
        <f t="shared" si="9"/>
        <v>0</v>
      </c>
      <c r="M104" s="185">
        <f t="shared" si="10"/>
        <v>0</v>
      </c>
      <c r="N104" s="185"/>
      <c r="O104" s="185"/>
      <c r="P104" s="185"/>
      <c r="Q104" s="185"/>
      <c r="R104" s="210"/>
      <c r="S104" s="185"/>
    </row>
    <row r="105" spans="1:19">
      <c r="A105" s="181">
        <v>97</v>
      </c>
      <c r="B105" s="207" t="str">
        <f>'TEST MARKS '!B106</f>
        <v>PRASHANTH KUMAR V</v>
      </c>
      <c r="C105" s="208" t="str">
        <f>'TEST MARKS '!C106</f>
        <v>1SG16ME427</v>
      </c>
      <c r="D105" s="209">
        <f>'TEST MARKS '!I106</f>
        <v>0</v>
      </c>
      <c r="E105" s="209">
        <f>'TEST MARKS '!J106</f>
        <v>0</v>
      </c>
      <c r="F105" s="209">
        <f>'TEST MARKS '!K106</f>
        <v>0</v>
      </c>
      <c r="G105" s="209">
        <f>'TEST MARKS '!L106</f>
        <v>0</v>
      </c>
      <c r="H105" s="209">
        <f>'TEST MARKS '!M106</f>
        <v>0</v>
      </c>
      <c r="I105" s="185">
        <f t="shared" si="6"/>
        <v>0</v>
      </c>
      <c r="J105" s="185">
        <f t="shared" si="7"/>
        <v>0</v>
      </c>
      <c r="K105" s="185">
        <f t="shared" si="8"/>
        <v>0</v>
      </c>
      <c r="L105" s="185">
        <f t="shared" si="9"/>
        <v>0</v>
      </c>
      <c r="M105" s="185">
        <f t="shared" si="10"/>
        <v>0</v>
      </c>
      <c r="N105" s="185"/>
      <c r="O105" s="185"/>
      <c r="P105" s="185"/>
      <c r="Q105" s="185"/>
      <c r="R105" s="210"/>
      <c r="S105" s="185"/>
    </row>
    <row r="106" spans="1:19">
      <c r="A106" s="181">
        <v>98</v>
      </c>
      <c r="B106" s="207" t="str">
        <f>'TEST MARKS '!B107</f>
        <v>PRAVEEN N S</v>
      </c>
      <c r="C106" s="208" t="str">
        <f>'TEST MARKS '!C107</f>
        <v>1SG16ME428</v>
      </c>
      <c r="D106" s="209">
        <f>'TEST MARKS '!I107</f>
        <v>0</v>
      </c>
      <c r="E106" s="209">
        <f>'TEST MARKS '!J107</f>
        <v>0</v>
      </c>
      <c r="F106" s="209">
        <f>'TEST MARKS '!K107</f>
        <v>0</v>
      </c>
      <c r="G106" s="209">
        <f>'TEST MARKS '!L107</f>
        <v>0</v>
      </c>
      <c r="H106" s="209">
        <f>'TEST MARKS '!M107</f>
        <v>0</v>
      </c>
      <c r="I106" s="185">
        <f t="shared" si="6"/>
        <v>0</v>
      </c>
      <c r="J106" s="185">
        <f t="shared" si="7"/>
        <v>0</v>
      </c>
      <c r="K106" s="185">
        <f t="shared" si="8"/>
        <v>0</v>
      </c>
      <c r="L106" s="185">
        <f t="shared" si="9"/>
        <v>0</v>
      </c>
      <c r="M106" s="185">
        <f t="shared" si="10"/>
        <v>0</v>
      </c>
      <c r="N106" s="185"/>
      <c r="O106" s="185"/>
      <c r="P106" s="185"/>
      <c r="Q106" s="185"/>
      <c r="R106" s="210"/>
      <c r="S106" s="185"/>
    </row>
    <row r="107" spans="1:19">
      <c r="A107" s="181">
        <v>99</v>
      </c>
      <c r="B107" s="207" t="str">
        <f>'TEST MARKS '!B108</f>
        <v>PUNITH A N</v>
      </c>
      <c r="C107" s="208" t="str">
        <f>'TEST MARKS '!C108</f>
        <v>1SG16ME429</v>
      </c>
      <c r="D107" s="209">
        <f>'TEST MARKS '!I108</f>
        <v>0</v>
      </c>
      <c r="E107" s="209">
        <f>'TEST MARKS '!J108</f>
        <v>0</v>
      </c>
      <c r="F107" s="209">
        <f>'TEST MARKS '!K108</f>
        <v>0</v>
      </c>
      <c r="G107" s="209">
        <f>'TEST MARKS '!L108</f>
        <v>0</v>
      </c>
      <c r="H107" s="209">
        <f>'TEST MARKS '!M108</f>
        <v>0</v>
      </c>
      <c r="I107" s="185">
        <f t="shared" si="6"/>
        <v>0</v>
      </c>
      <c r="J107" s="185">
        <f t="shared" si="7"/>
        <v>0</v>
      </c>
      <c r="K107" s="185">
        <f t="shared" si="8"/>
        <v>0</v>
      </c>
      <c r="L107" s="185">
        <f t="shared" si="9"/>
        <v>0</v>
      </c>
      <c r="M107" s="185">
        <f t="shared" si="10"/>
        <v>0</v>
      </c>
      <c r="N107" s="185"/>
      <c r="O107" s="185"/>
      <c r="P107" s="185"/>
      <c r="Q107" s="185"/>
      <c r="R107" s="210"/>
      <c r="S107" s="185"/>
    </row>
    <row r="108" spans="1:19">
      <c r="A108" s="181">
        <v>100</v>
      </c>
      <c r="B108" s="207" t="str">
        <f>'TEST MARKS '!B109</f>
        <v>SANDEEP R P</v>
      </c>
      <c r="C108" s="208" t="str">
        <f>'TEST MARKS '!C109</f>
        <v>1SG16ME430</v>
      </c>
      <c r="D108" s="209">
        <f>'TEST MARKS '!I109</f>
        <v>0</v>
      </c>
      <c r="E108" s="209">
        <f>'TEST MARKS '!J109</f>
        <v>0</v>
      </c>
      <c r="F108" s="209">
        <f>'TEST MARKS '!K109</f>
        <v>0</v>
      </c>
      <c r="G108" s="209">
        <f>'TEST MARKS '!L109</f>
        <v>0</v>
      </c>
      <c r="H108" s="209">
        <f>'TEST MARKS '!M109</f>
        <v>0</v>
      </c>
      <c r="I108" s="185">
        <f t="shared" si="6"/>
        <v>0</v>
      </c>
      <c r="J108" s="185">
        <f t="shared" si="7"/>
        <v>0</v>
      </c>
      <c r="K108" s="185">
        <f t="shared" si="8"/>
        <v>0</v>
      </c>
      <c r="L108" s="185">
        <f t="shared" si="9"/>
        <v>0</v>
      </c>
      <c r="M108" s="185">
        <f t="shared" si="10"/>
        <v>0</v>
      </c>
      <c r="N108" s="185"/>
      <c r="O108" s="185"/>
      <c r="P108" s="185"/>
      <c r="Q108" s="185"/>
      <c r="R108" s="210"/>
      <c r="S108" s="185"/>
    </row>
    <row r="109" spans="1:19">
      <c r="A109" s="181">
        <v>101</v>
      </c>
      <c r="B109" s="207" t="str">
        <f>'TEST MARKS '!B110</f>
        <v>RAJESHA K H</v>
      </c>
      <c r="C109" s="208" t="str">
        <f>'TEST MARKS '!C110</f>
        <v>1SG16ME431</v>
      </c>
      <c r="D109" s="209">
        <f>'TEST MARKS '!I110</f>
        <v>0</v>
      </c>
      <c r="E109" s="209">
        <f>'TEST MARKS '!J110</f>
        <v>0</v>
      </c>
      <c r="F109" s="209">
        <f>'TEST MARKS '!K110</f>
        <v>0</v>
      </c>
      <c r="G109" s="209">
        <f>'TEST MARKS '!L110</f>
        <v>0</v>
      </c>
      <c r="H109" s="209">
        <f>'TEST MARKS '!M110</f>
        <v>0</v>
      </c>
      <c r="I109" s="185">
        <f t="shared" si="6"/>
        <v>0</v>
      </c>
      <c r="J109" s="185">
        <f t="shared" si="7"/>
        <v>0</v>
      </c>
      <c r="K109" s="185">
        <f t="shared" si="8"/>
        <v>0</v>
      </c>
      <c r="L109" s="185">
        <f t="shared" si="9"/>
        <v>0</v>
      </c>
      <c r="M109" s="185">
        <f t="shared" si="10"/>
        <v>0</v>
      </c>
      <c r="N109" s="185"/>
      <c r="O109" s="185"/>
      <c r="P109" s="185"/>
      <c r="Q109" s="185"/>
      <c r="R109" s="210"/>
      <c r="S109" s="185"/>
    </row>
    <row r="110" spans="1:19">
      <c r="A110" s="181">
        <v>102</v>
      </c>
      <c r="B110" s="207" t="str">
        <f>'TEST MARKS '!B111</f>
        <v>RAKESH KUMAR</v>
      </c>
      <c r="C110" s="208" t="str">
        <f>'TEST MARKS '!C111</f>
        <v>1SG16ME432</v>
      </c>
      <c r="D110" s="209">
        <f>'TEST MARKS '!I111</f>
        <v>0</v>
      </c>
      <c r="E110" s="209">
        <f>'TEST MARKS '!J111</f>
        <v>0</v>
      </c>
      <c r="F110" s="209">
        <f>'TEST MARKS '!K111</f>
        <v>0</v>
      </c>
      <c r="G110" s="209">
        <f>'TEST MARKS '!L111</f>
        <v>0</v>
      </c>
      <c r="H110" s="209">
        <f>'TEST MARKS '!M111</f>
        <v>0</v>
      </c>
      <c r="I110" s="185">
        <f t="shared" si="6"/>
        <v>0</v>
      </c>
      <c r="J110" s="185">
        <f t="shared" si="7"/>
        <v>0</v>
      </c>
      <c r="K110" s="185">
        <f t="shared" si="8"/>
        <v>0</v>
      </c>
      <c r="L110" s="185">
        <f t="shared" si="9"/>
        <v>0</v>
      </c>
      <c r="M110" s="185">
        <f t="shared" si="10"/>
        <v>0</v>
      </c>
      <c r="N110" s="185"/>
      <c r="O110" s="185"/>
      <c r="P110" s="185"/>
      <c r="Q110" s="185"/>
      <c r="R110" s="210"/>
      <c r="S110" s="185"/>
    </row>
    <row r="111" spans="1:19">
      <c r="A111" s="181">
        <v>103</v>
      </c>
      <c r="B111" s="207" t="str">
        <f>'TEST MARKS '!B112</f>
        <v>RAKSHITH K L</v>
      </c>
      <c r="C111" s="208" t="str">
        <f>'TEST MARKS '!C112</f>
        <v>1SG16ME433</v>
      </c>
      <c r="D111" s="209">
        <f>'TEST MARKS '!I112</f>
        <v>0</v>
      </c>
      <c r="E111" s="209">
        <f>'TEST MARKS '!J112</f>
        <v>0</v>
      </c>
      <c r="F111" s="209">
        <f>'TEST MARKS '!K112</f>
        <v>0</v>
      </c>
      <c r="G111" s="209">
        <f>'TEST MARKS '!L112</f>
        <v>0</v>
      </c>
      <c r="H111" s="209">
        <f>'TEST MARKS '!M112</f>
        <v>0</v>
      </c>
      <c r="I111" s="185">
        <f t="shared" si="6"/>
        <v>0</v>
      </c>
      <c r="J111" s="185">
        <f t="shared" si="7"/>
        <v>0</v>
      </c>
      <c r="K111" s="185">
        <f t="shared" si="8"/>
        <v>0</v>
      </c>
      <c r="L111" s="185">
        <f t="shared" si="9"/>
        <v>0</v>
      </c>
      <c r="M111" s="185">
        <f t="shared" si="10"/>
        <v>0</v>
      </c>
      <c r="N111" s="185"/>
      <c r="O111" s="185"/>
      <c r="P111" s="185"/>
      <c r="Q111" s="185"/>
      <c r="R111" s="210"/>
      <c r="S111" s="185"/>
    </row>
    <row r="112" spans="1:19">
      <c r="A112" s="181">
        <v>104</v>
      </c>
      <c r="B112" s="207" t="str">
        <f>'TEST MARKS '!B113</f>
        <v>ROHITH J</v>
      </c>
      <c r="C112" s="208" t="str">
        <f>'TEST MARKS '!C113</f>
        <v>1SG16ME434</v>
      </c>
      <c r="D112" s="209">
        <f>'TEST MARKS '!I113</f>
        <v>0</v>
      </c>
      <c r="E112" s="209">
        <f>'TEST MARKS '!J113</f>
        <v>0</v>
      </c>
      <c r="F112" s="209">
        <f>'TEST MARKS '!K113</f>
        <v>0</v>
      </c>
      <c r="G112" s="209">
        <f>'TEST MARKS '!L113</f>
        <v>0</v>
      </c>
      <c r="H112" s="209">
        <f>'TEST MARKS '!M113</f>
        <v>0</v>
      </c>
      <c r="I112" s="185">
        <f t="shared" si="6"/>
        <v>0</v>
      </c>
      <c r="J112" s="185">
        <f t="shared" si="7"/>
        <v>0</v>
      </c>
      <c r="K112" s="185">
        <f t="shared" si="8"/>
        <v>0</v>
      </c>
      <c r="L112" s="185">
        <f t="shared" si="9"/>
        <v>0</v>
      </c>
      <c r="M112" s="185">
        <f t="shared" si="10"/>
        <v>0</v>
      </c>
      <c r="N112" s="185"/>
      <c r="O112" s="185"/>
      <c r="P112" s="185"/>
      <c r="Q112" s="185"/>
      <c r="R112" s="210"/>
      <c r="S112" s="185"/>
    </row>
    <row r="113" spans="1:19">
      <c r="A113" s="181">
        <v>105</v>
      </c>
      <c r="B113" s="207" t="str">
        <f>'TEST MARKS '!B114</f>
        <v>SANATH K S</v>
      </c>
      <c r="C113" s="208" t="str">
        <f>'TEST MARKS '!C114</f>
        <v>1SG16ME436</v>
      </c>
      <c r="D113" s="209">
        <f>'TEST MARKS '!I114</f>
        <v>0</v>
      </c>
      <c r="E113" s="209">
        <f>'TEST MARKS '!J114</f>
        <v>0</v>
      </c>
      <c r="F113" s="209">
        <f>'TEST MARKS '!K114</f>
        <v>0</v>
      </c>
      <c r="G113" s="209">
        <f>'TEST MARKS '!L114</f>
        <v>0</v>
      </c>
      <c r="H113" s="209">
        <f>'TEST MARKS '!M114</f>
        <v>0</v>
      </c>
      <c r="I113" s="185">
        <f t="shared" si="6"/>
        <v>0</v>
      </c>
      <c r="J113" s="185">
        <f t="shared" si="7"/>
        <v>0</v>
      </c>
      <c r="K113" s="185">
        <f t="shared" si="8"/>
        <v>0</v>
      </c>
      <c r="L113" s="185">
        <f t="shared" si="9"/>
        <v>0</v>
      </c>
      <c r="M113" s="185">
        <f t="shared" si="10"/>
        <v>0</v>
      </c>
      <c r="N113" s="185"/>
      <c r="O113" s="185"/>
      <c r="P113" s="185"/>
      <c r="Q113" s="185"/>
      <c r="R113" s="210"/>
      <c r="S113" s="185"/>
    </row>
    <row r="114" spans="1:19">
      <c r="A114" s="181">
        <v>106</v>
      </c>
      <c r="B114" s="207" t="str">
        <f>'TEST MARKS '!B115</f>
        <v>SHARATH C G</v>
      </c>
      <c r="C114" s="208" t="str">
        <f>'TEST MARKS '!C115</f>
        <v>1SG16ME437</v>
      </c>
      <c r="D114" s="209">
        <f>'TEST MARKS '!I115</f>
        <v>0</v>
      </c>
      <c r="E114" s="209">
        <f>'TEST MARKS '!J115</f>
        <v>0</v>
      </c>
      <c r="F114" s="209">
        <f>'TEST MARKS '!K115</f>
        <v>0</v>
      </c>
      <c r="G114" s="209">
        <f>'TEST MARKS '!L115</f>
        <v>0</v>
      </c>
      <c r="H114" s="209">
        <f>'TEST MARKS '!M115</f>
        <v>0</v>
      </c>
      <c r="I114" s="185">
        <f t="shared" si="6"/>
        <v>0</v>
      </c>
      <c r="J114" s="185">
        <f t="shared" si="7"/>
        <v>0</v>
      </c>
      <c r="K114" s="185">
        <f t="shared" si="8"/>
        <v>0</v>
      </c>
      <c r="L114" s="185">
        <f t="shared" si="9"/>
        <v>0</v>
      </c>
      <c r="M114" s="185">
        <f t="shared" si="10"/>
        <v>0</v>
      </c>
      <c r="N114" s="185"/>
      <c r="O114" s="185"/>
      <c r="P114" s="185"/>
      <c r="Q114" s="185"/>
      <c r="R114" s="210"/>
      <c r="S114" s="185"/>
    </row>
    <row r="115" spans="1:19">
      <c r="A115" s="181">
        <v>107</v>
      </c>
      <c r="B115" s="207" t="str">
        <f>'TEST MARKS '!B116</f>
        <v>SHRAVANI S</v>
      </c>
      <c r="C115" s="208" t="str">
        <f>'TEST MARKS '!C116</f>
        <v>1SG16ME438</v>
      </c>
      <c r="D115" s="209">
        <f>'TEST MARKS '!I116</f>
        <v>0</v>
      </c>
      <c r="E115" s="209">
        <f>'TEST MARKS '!J116</f>
        <v>0</v>
      </c>
      <c r="F115" s="209">
        <f>'TEST MARKS '!K116</f>
        <v>0</v>
      </c>
      <c r="G115" s="209">
        <f>'TEST MARKS '!L116</f>
        <v>0</v>
      </c>
      <c r="H115" s="209">
        <f>'TEST MARKS '!M116</f>
        <v>0</v>
      </c>
      <c r="I115" s="185">
        <f t="shared" si="6"/>
        <v>0</v>
      </c>
      <c r="J115" s="185">
        <f t="shared" si="7"/>
        <v>0</v>
      </c>
      <c r="K115" s="185">
        <f t="shared" si="8"/>
        <v>0</v>
      </c>
      <c r="L115" s="185">
        <f t="shared" si="9"/>
        <v>0</v>
      </c>
      <c r="M115" s="185">
        <f t="shared" si="10"/>
        <v>0</v>
      </c>
      <c r="N115" s="185"/>
      <c r="O115" s="185"/>
      <c r="P115" s="185"/>
      <c r="Q115" s="185"/>
      <c r="R115" s="210"/>
      <c r="S115" s="185"/>
    </row>
    <row r="116" spans="1:19">
      <c r="A116" s="181">
        <v>108</v>
      </c>
      <c r="B116" s="207" t="str">
        <f>'TEST MARKS '!B117</f>
        <v>SHREERAM A</v>
      </c>
      <c r="C116" s="208" t="str">
        <f>'TEST MARKS '!C117</f>
        <v>1SG16ME439</v>
      </c>
      <c r="D116" s="209">
        <f>'TEST MARKS '!I117</f>
        <v>0</v>
      </c>
      <c r="E116" s="209">
        <f>'TEST MARKS '!J117</f>
        <v>0</v>
      </c>
      <c r="F116" s="209">
        <f>'TEST MARKS '!K117</f>
        <v>0</v>
      </c>
      <c r="G116" s="209">
        <f>'TEST MARKS '!L117</f>
        <v>0</v>
      </c>
      <c r="H116" s="209">
        <f>'TEST MARKS '!M117</f>
        <v>0</v>
      </c>
      <c r="I116" s="185">
        <f t="shared" si="6"/>
        <v>0</v>
      </c>
      <c r="J116" s="185">
        <f t="shared" si="7"/>
        <v>0</v>
      </c>
      <c r="K116" s="185">
        <f t="shared" si="8"/>
        <v>0</v>
      </c>
      <c r="L116" s="185">
        <f t="shared" si="9"/>
        <v>0</v>
      </c>
      <c r="M116" s="185">
        <f t="shared" si="10"/>
        <v>0</v>
      </c>
      <c r="N116" s="185"/>
      <c r="O116" s="185"/>
      <c r="P116" s="185"/>
      <c r="Q116" s="185"/>
      <c r="R116" s="210"/>
      <c r="S116" s="185"/>
    </row>
    <row r="117" spans="1:19">
      <c r="A117" s="181">
        <v>109</v>
      </c>
      <c r="B117" s="207" t="str">
        <f>'TEST MARKS '!B118</f>
        <v>SHRIDHAR A S</v>
      </c>
      <c r="C117" s="208" t="str">
        <f>'TEST MARKS '!C118</f>
        <v>1SG16ME440</v>
      </c>
      <c r="D117" s="209">
        <f>'TEST MARKS '!I118</f>
        <v>0</v>
      </c>
      <c r="E117" s="209">
        <f>'TEST MARKS '!J118</f>
        <v>0</v>
      </c>
      <c r="F117" s="209">
        <f>'TEST MARKS '!K118</f>
        <v>0</v>
      </c>
      <c r="G117" s="209">
        <f>'TEST MARKS '!L118</f>
        <v>0</v>
      </c>
      <c r="H117" s="209">
        <f>'TEST MARKS '!M118</f>
        <v>0</v>
      </c>
      <c r="I117" s="185">
        <f t="shared" si="6"/>
        <v>0</v>
      </c>
      <c r="J117" s="185">
        <f t="shared" si="7"/>
        <v>0</v>
      </c>
      <c r="K117" s="185">
        <f t="shared" si="8"/>
        <v>0</v>
      </c>
      <c r="L117" s="185">
        <f t="shared" si="9"/>
        <v>0</v>
      </c>
      <c r="M117" s="185">
        <f t="shared" si="10"/>
        <v>0</v>
      </c>
      <c r="N117" s="185"/>
      <c r="O117" s="185"/>
      <c r="P117" s="185"/>
      <c r="Q117" s="185"/>
      <c r="R117" s="210"/>
      <c r="S117" s="185"/>
    </row>
    <row r="118" spans="1:19">
      <c r="A118" s="181">
        <v>110</v>
      </c>
      <c r="B118" s="207" t="str">
        <f>'TEST MARKS '!B119</f>
        <v>VIJAY M R</v>
      </c>
      <c r="C118" s="208" t="str">
        <f>'TEST MARKS '!C119</f>
        <v>1SG16ME442</v>
      </c>
      <c r="D118" s="209">
        <f>'TEST MARKS '!I119</f>
        <v>0</v>
      </c>
      <c r="E118" s="209">
        <f>'TEST MARKS '!J119</f>
        <v>0</v>
      </c>
      <c r="F118" s="209">
        <f>'TEST MARKS '!K119</f>
        <v>0</v>
      </c>
      <c r="G118" s="209">
        <f>'TEST MARKS '!L119</f>
        <v>0</v>
      </c>
      <c r="H118" s="209">
        <f>'TEST MARKS '!M119</f>
        <v>0</v>
      </c>
      <c r="I118" s="185">
        <f t="shared" si="6"/>
        <v>0</v>
      </c>
      <c r="J118" s="185">
        <f t="shared" si="7"/>
        <v>0</v>
      </c>
      <c r="K118" s="185">
        <f t="shared" si="8"/>
        <v>0</v>
      </c>
      <c r="L118" s="185">
        <f t="shared" si="9"/>
        <v>0</v>
      </c>
      <c r="M118" s="185">
        <f t="shared" si="10"/>
        <v>0</v>
      </c>
      <c r="N118" s="185"/>
      <c r="O118" s="185"/>
      <c r="P118" s="185"/>
      <c r="Q118" s="185"/>
      <c r="R118" s="210"/>
      <c r="S118" s="185"/>
    </row>
    <row r="119" spans="1:19">
      <c r="A119" s="181">
        <v>111</v>
      </c>
      <c r="B119" s="207" t="str">
        <f>'TEST MARKS '!B120</f>
        <v>VINAY M</v>
      </c>
      <c r="C119" s="208" t="str">
        <f>'TEST MARKS '!C120</f>
        <v>1SG16ME443</v>
      </c>
      <c r="D119" s="209">
        <f>'TEST MARKS '!I120</f>
        <v>0</v>
      </c>
      <c r="E119" s="209">
        <f>'TEST MARKS '!J120</f>
        <v>0</v>
      </c>
      <c r="F119" s="209">
        <f>'TEST MARKS '!K120</f>
        <v>0</v>
      </c>
      <c r="G119" s="209">
        <f>'TEST MARKS '!L120</f>
        <v>0</v>
      </c>
      <c r="H119" s="209">
        <f>'TEST MARKS '!M120</f>
        <v>0</v>
      </c>
      <c r="I119" s="185">
        <f t="shared" si="6"/>
        <v>0</v>
      </c>
      <c r="J119" s="185">
        <f t="shared" si="7"/>
        <v>0</v>
      </c>
      <c r="K119" s="185">
        <f t="shared" si="8"/>
        <v>0</v>
      </c>
      <c r="L119" s="185">
        <f t="shared" si="9"/>
        <v>0</v>
      </c>
      <c r="M119" s="185">
        <f t="shared" si="10"/>
        <v>0</v>
      </c>
      <c r="N119" s="185"/>
      <c r="O119" s="185"/>
      <c r="P119" s="185"/>
      <c r="Q119" s="185"/>
      <c r="R119" s="210"/>
      <c r="S119" s="185"/>
    </row>
    <row r="120" spans="1:19">
      <c r="A120" s="181">
        <v>112</v>
      </c>
      <c r="B120" s="207" t="str">
        <f>'TEST MARKS '!B121</f>
        <v>YASHAVANTH A S</v>
      </c>
      <c r="C120" s="208" t="str">
        <f>'TEST MARKS '!C121</f>
        <v>1SG16ME444</v>
      </c>
      <c r="D120" s="209">
        <f>'TEST MARKS '!I121</f>
        <v>0</v>
      </c>
      <c r="E120" s="209">
        <f>'TEST MARKS '!J121</f>
        <v>0</v>
      </c>
      <c r="F120" s="209">
        <f>'TEST MARKS '!K121</f>
        <v>0</v>
      </c>
      <c r="G120" s="209">
        <f>'TEST MARKS '!L121</f>
        <v>0</v>
      </c>
      <c r="H120" s="209">
        <f>'TEST MARKS '!M121</f>
        <v>0</v>
      </c>
      <c r="I120" s="185">
        <f t="shared" si="6"/>
        <v>0</v>
      </c>
      <c r="J120" s="185">
        <f t="shared" si="7"/>
        <v>0</v>
      </c>
      <c r="K120" s="185">
        <f t="shared" si="8"/>
        <v>0</v>
      </c>
      <c r="L120" s="185">
        <f t="shared" si="9"/>
        <v>0</v>
      </c>
      <c r="M120" s="185">
        <f t="shared" si="10"/>
        <v>0</v>
      </c>
      <c r="N120" s="185"/>
      <c r="O120" s="185"/>
      <c r="P120" s="185"/>
      <c r="Q120" s="185"/>
      <c r="R120" s="210"/>
      <c r="S120" s="185"/>
    </row>
    <row r="121" spans="1:19">
      <c r="A121" s="181">
        <v>113</v>
      </c>
      <c r="B121" s="207">
        <f>'TEST MARKS '!B122</f>
        <v>0</v>
      </c>
      <c r="C121" s="208">
        <f>'TEST MARKS '!C122</f>
        <v>0</v>
      </c>
      <c r="D121" s="209">
        <f>'TEST MARKS '!I122</f>
        <v>0</v>
      </c>
      <c r="E121" s="209">
        <f>'TEST MARKS '!J122</f>
        <v>0</v>
      </c>
      <c r="F121" s="209">
        <f>'TEST MARKS '!K122</f>
        <v>0</v>
      </c>
      <c r="G121" s="209">
        <f>'TEST MARKS '!L122</f>
        <v>0</v>
      </c>
      <c r="H121" s="209">
        <f>'TEST MARKS '!M122</f>
        <v>0</v>
      </c>
      <c r="I121" s="185">
        <f t="shared" si="6"/>
        <v>0</v>
      </c>
      <c r="J121" s="185">
        <f t="shared" si="7"/>
        <v>0</v>
      </c>
      <c r="K121" s="185">
        <f t="shared" si="8"/>
        <v>0</v>
      </c>
      <c r="L121" s="185">
        <f t="shared" si="9"/>
        <v>0</v>
      </c>
      <c r="M121" s="185">
        <f t="shared" si="10"/>
        <v>0</v>
      </c>
      <c r="N121" s="185"/>
      <c r="O121" s="185"/>
      <c r="P121" s="185"/>
      <c r="Q121" s="185"/>
      <c r="R121" s="210"/>
      <c r="S121" s="185"/>
    </row>
    <row r="122" spans="1:19">
      <c r="A122" s="181">
        <v>114</v>
      </c>
      <c r="B122" s="207">
        <f>'TEST MARKS '!B123</f>
        <v>0</v>
      </c>
      <c r="C122" s="208">
        <f>'TEST MARKS '!C123</f>
        <v>0</v>
      </c>
      <c r="D122" s="209">
        <f>'TEST MARKS '!I123</f>
        <v>0</v>
      </c>
      <c r="E122" s="209">
        <f>'TEST MARKS '!J123</f>
        <v>0</v>
      </c>
      <c r="F122" s="209">
        <f>'TEST MARKS '!K123</f>
        <v>0</v>
      </c>
      <c r="G122" s="209">
        <f>'TEST MARKS '!L123</f>
        <v>0</v>
      </c>
      <c r="H122" s="209">
        <f>'TEST MARKS '!M123</f>
        <v>0</v>
      </c>
      <c r="I122" s="185">
        <f t="shared" si="6"/>
        <v>0</v>
      </c>
      <c r="J122" s="185">
        <f t="shared" si="7"/>
        <v>0</v>
      </c>
      <c r="K122" s="185">
        <f t="shared" si="8"/>
        <v>0</v>
      </c>
      <c r="L122" s="185">
        <f t="shared" si="9"/>
        <v>0</v>
      </c>
      <c r="M122" s="185">
        <f t="shared" si="10"/>
        <v>0</v>
      </c>
      <c r="N122" s="185"/>
      <c r="O122" s="185"/>
      <c r="P122" s="185"/>
      <c r="Q122" s="185"/>
      <c r="R122" s="210"/>
      <c r="S122" s="185"/>
    </row>
    <row r="123" spans="1:19">
      <c r="A123" s="181">
        <v>115</v>
      </c>
      <c r="B123" s="207">
        <f>'TEST MARKS '!B124</f>
        <v>0</v>
      </c>
      <c r="C123" s="208">
        <f>'TEST MARKS '!C124</f>
        <v>0</v>
      </c>
      <c r="D123" s="209">
        <f>'TEST MARKS '!I124</f>
        <v>0</v>
      </c>
      <c r="E123" s="209">
        <f>'TEST MARKS '!J124</f>
        <v>0</v>
      </c>
      <c r="F123" s="209">
        <f>'TEST MARKS '!K124</f>
        <v>0</v>
      </c>
      <c r="G123" s="209">
        <f>'TEST MARKS '!L124</f>
        <v>0</v>
      </c>
      <c r="H123" s="209">
        <f>'TEST MARKS '!M124</f>
        <v>0</v>
      </c>
      <c r="I123" s="185">
        <f t="shared" si="6"/>
        <v>0</v>
      </c>
      <c r="J123" s="185">
        <f t="shared" si="7"/>
        <v>0</v>
      </c>
      <c r="K123" s="185">
        <f t="shared" si="8"/>
        <v>0</v>
      </c>
      <c r="L123" s="185">
        <f t="shared" si="9"/>
        <v>0</v>
      </c>
      <c r="M123" s="185">
        <f t="shared" si="10"/>
        <v>0</v>
      </c>
      <c r="N123" s="185"/>
      <c r="O123" s="185"/>
      <c r="P123" s="185"/>
      <c r="Q123" s="185"/>
      <c r="R123" s="210"/>
      <c r="S123" s="185"/>
    </row>
    <row r="124" spans="1:19">
      <c r="A124" s="181">
        <v>116</v>
      </c>
      <c r="B124" s="207">
        <f>'TEST MARKS '!B125</f>
        <v>0</v>
      </c>
      <c r="C124" s="208">
        <f>'TEST MARKS '!C125</f>
        <v>0</v>
      </c>
      <c r="D124" s="209">
        <f>'TEST MARKS '!I125</f>
        <v>0</v>
      </c>
      <c r="E124" s="209">
        <f>'TEST MARKS '!J125</f>
        <v>0</v>
      </c>
      <c r="F124" s="209">
        <f>'TEST MARKS '!K125</f>
        <v>0</v>
      </c>
      <c r="G124" s="209">
        <f>'TEST MARKS '!L125</f>
        <v>0</v>
      </c>
      <c r="H124" s="209">
        <f>'TEST MARKS '!M125</f>
        <v>0</v>
      </c>
      <c r="I124" s="185">
        <f t="shared" si="6"/>
        <v>0</v>
      </c>
      <c r="J124" s="185">
        <f t="shared" si="7"/>
        <v>0</v>
      </c>
      <c r="K124" s="185">
        <f t="shared" si="8"/>
        <v>0</v>
      </c>
      <c r="L124" s="185">
        <f t="shared" si="9"/>
        <v>0</v>
      </c>
      <c r="M124" s="185">
        <f t="shared" si="10"/>
        <v>0</v>
      </c>
      <c r="N124" s="185"/>
      <c r="O124" s="185"/>
      <c r="P124" s="185"/>
      <c r="Q124" s="185"/>
      <c r="R124" s="210"/>
      <c r="S124" s="185"/>
    </row>
    <row r="125" spans="1:19">
      <c r="A125" s="181">
        <v>117</v>
      </c>
      <c r="B125" s="207">
        <f>'TEST MARKS '!B126</f>
        <v>0</v>
      </c>
      <c r="C125" s="208">
        <f>'TEST MARKS '!C126</f>
        <v>0</v>
      </c>
      <c r="D125" s="209">
        <f>'TEST MARKS '!I126</f>
        <v>0</v>
      </c>
      <c r="E125" s="209">
        <f>'TEST MARKS '!J126</f>
        <v>0</v>
      </c>
      <c r="F125" s="209">
        <f>'TEST MARKS '!K126</f>
        <v>0</v>
      </c>
      <c r="G125" s="209">
        <f>'TEST MARKS '!L126</f>
        <v>0</v>
      </c>
      <c r="H125" s="209">
        <f>'TEST MARKS '!M126</f>
        <v>0</v>
      </c>
      <c r="I125" s="185">
        <f t="shared" si="6"/>
        <v>0</v>
      </c>
      <c r="J125" s="185">
        <f t="shared" si="7"/>
        <v>0</v>
      </c>
      <c r="K125" s="185">
        <f t="shared" si="8"/>
        <v>0</v>
      </c>
      <c r="L125" s="185">
        <f t="shared" si="9"/>
        <v>0</v>
      </c>
      <c r="M125" s="185">
        <f t="shared" si="10"/>
        <v>0</v>
      </c>
      <c r="N125" s="185"/>
      <c r="O125" s="185"/>
      <c r="P125" s="185"/>
      <c r="Q125" s="185"/>
      <c r="R125" s="210"/>
      <c r="S125" s="185"/>
    </row>
    <row r="126" spans="1:19">
      <c r="A126" s="181">
        <v>118</v>
      </c>
      <c r="B126" s="207">
        <f>'TEST MARKS '!B127</f>
        <v>0</v>
      </c>
      <c r="C126" s="208">
        <f>'TEST MARKS '!C127</f>
        <v>0</v>
      </c>
      <c r="D126" s="209">
        <f>'TEST MARKS '!I127</f>
        <v>0</v>
      </c>
      <c r="E126" s="209">
        <f>'TEST MARKS '!J127</f>
        <v>0</v>
      </c>
      <c r="F126" s="209">
        <f>'TEST MARKS '!K127</f>
        <v>0</v>
      </c>
      <c r="G126" s="209">
        <f>'TEST MARKS '!L127</f>
        <v>0</v>
      </c>
      <c r="H126" s="209">
        <f>'TEST MARKS '!M127</f>
        <v>0</v>
      </c>
      <c r="I126" s="185">
        <f t="shared" si="6"/>
        <v>0</v>
      </c>
      <c r="J126" s="185">
        <f t="shared" si="7"/>
        <v>0</v>
      </c>
      <c r="K126" s="185">
        <f t="shared" si="8"/>
        <v>0</v>
      </c>
      <c r="L126" s="185">
        <f t="shared" si="9"/>
        <v>0</v>
      </c>
      <c r="M126" s="185">
        <f t="shared" si="10"/>
        <v>0</v>
      </c>
      <c r="N126" s="185"/>
      <c r="O126" s="185"/>
      <c r="P126" s="185"/>
      <c r="Q126" s="185"/>
      <c r="R126" s="210"/>
      <c r="S126" s="185"/>
    </row>
    <row r="127" spans="1:19">
      <c r="A127" s="181">
        <v>119</v>
      </c>
      <c r="B127" s="207">
        <f>'TEST MARKS '!B128</f>
        <v>0</v>
      </c>
      <c r="C127" s="208">
        <f>'TEST MARKS '!C128</f>
        <v>0</v>
      </c>
      <c r="D127" s="209">
        <f>'TEST MARKS '!I128</f>
        <v>0</v>
      </c>
      <c r="E127" s="209">
        <f>'TEST MARKS '!J128</f>
        <v>0</v>
      </c>
      <c r="F127" s="209">
        <f>'TEST MARKS '!K128</f>
        <v>0</v>
      </c>
      <c r="G127" s="209">
        <f>'TEST MARKS '!L128</f>
        <v>0</v>
      </c>
      <c r="H127" s="209">
        <f>'TEST MARKS '!M128</f>
        <v>0</v>
      </c>
      <c r="I127" s="185">
        <f t="shared" si="6"/>
        <v>0</v>
      </c>
      <c r="J127" s="185">
        <f t="shared" si="7"/>
        <v>0</v>
      </c>
      <c r="K127" s="185">
        <f t="shared" si="8"/>
        <v>0</v>
      </c>
      <c r="L127" s="185">
        <f t="shared" si="9"/>
        <v>0</v>
      </c>
      <c r="M127" s="185">
        <f t="shared" si="10"/>
        <v>0</v>
      </c>
      <c r="N127" s="185"/>
      <c r="O127" s="185"/>
      <c r="P127" s="185"/>
      <c r="Q127" s="185"/>
      <c r="R127" s="210"/>
      <c r="S127" s="185"/>
    </row>
    <row r="128" spans="1:19">
      <c r="A128" s="181">
        <v>120</v>
      </c>
      <c r="B128" s="207">
        <f>'TEST MARKS '!B129</f>
        <v>0</v>
      </c>
      <c r="C128" s="208">
        <f>'TEST MARKS '!C129</f>
        <v>0</v>
      </c>
      <c r="D128" s="209">
        <f>'TEST MARKS '!I129</f>
        <v>0</v>
      </c>
      <c r="E128" s="209">
        <f>'TEST MARKS '!J129</f>
        <v>0</v>
      </c>
      <c r="F128" s="209">
        <f>'TEST MARKS '!K129</f>
        <v>0</v>
      </c>
      <c r="G128" s="209">
        <f>'TEST MARKS '!L129</f>
        <v>0</v>
      </c>
      <c r="H128" s="209">
        <f>'TEST MARKS '!M129</f>
        <v>0</v>
      </c>
      <c r="I128" s="185">
        <f t="shared" si="6"/>
        <v>0</v>
      </c>
      <c r="J128" s="185">
        <f t="shared" si="7"/>
        <v>0</v>
      </c>
      <c r="K128" s="185">
        <f t="shared" si="8"/>
        <v>0</v>
      </c>
      <c r="L128" s="185">
        <f t="shared" si="9"/>
        <v>0</v>
      </c>
      <c r="M128" s="185">
        <f t="shared" si="10"/>
        <v>0</v>
      </c>
      <c r="N128" s="185"/>
      <c r="O128" s="185"/>
      <c r="P128" s="185"/>
      <c r="Q128" s="185"/>
      <c r="R128" s="210"/>
      <c r="S128" s="185"/>
    </row>
    <row r="129" spans="1:19">
      <c r="A129" s="181">
        <v>121</v>
      </c>
      <c r="B129" s="207">
        <f>'TEST MARKS '!B130</f>
        <v>0</v>
      </c>
      <c r="C129" s="208">
        <f>'TEST MARKS '!C130</f>
        <v>0</v>
      </c>
      <c r="D129" s="209">
        <f>'TEST MARKS '!I130</f>
        <v>0</v>
      </c>
      <c r="E129" s="209">
        <f>'TEST MARKS '!J130</f>
        <v>0</v>
      </c>
      <c r="F129" s="209">
        <f>'TEST MARKS '!K130</f>
        <v>0</v>
      </c>
      <c r="G129" s="209">
        <f>'TEST MARKS '!L130</f>
        <v>0</v>
      </c>
      <c r="H129" s="209">
        <f>'TEST MARKS '!M130</f>
        <v>0</v>
      </c>
      <c r="I129" s="185">
        <f t="shared" si="6"/>
        <v>0</v>
      </c>
      <c r="J129" s="185">
        <f t="shared" si="7"/>
        <v>0</v>
      </c>
      <c r="K129" s="185">
        <f t="shared" si="8"/>
        <v>0</v>
      </c>
      <c r="L129" s="185">
        <f t="shared" si="9"/>
        <v>0</v>
      </c>
      <c r="M129" s="185">
        <f t="shared" si="10"/>
        <v>0</v>
      </c>
      <c r="N129" s="185"/>
      <c r="O129" s="185"/>
      <c r="P129" s="185"/>
      <c r="Q129" s="185"/>
      <c r="R129" s="210"/>
      <c r="S129" s="185"/>
    </row>
    <row r="130" spans="1:19">
      <c r="A130" s="181">
        <v>122</v>
      </c>
      <c r="B130" s="207">
        <f>'TEST MARKS '!B131</f>
        <v>0</v>
      </c>
      <c r="C130" s="208">
        <f>'TEST MARKS '!C131</f>
        <v>0</v>
      </c>
      <c r="D130" s="209">
        <f>'TEST MARKS '!I131</f>
        <v>0</v>
      </c>
      <c r="E130" s="209">
        <f>'TEST MARKS '!J131</f>
        <v>0</v>
      </c>
      <c r="F130" s="209">
        <f>'TEST MARKS '!K131</f>
        <v>0</v>
      </c>
      <c r="G130" s="209">
        <f>'TEST MARKS '!L131</f>
        <v>0</v>
      </c>
      <c r="H130" s="209">
        <f>'TEST MARKS '!M131</f>
        <v>0</v>
      </c>
      <c r="I130" s="185">
        <f t="shared" si="6"/>
        <v>0</v>
      </c>
      <c r="J130" s="185">
        <f t="shared" si="7"/>
        <v>0</v>
      </c>
      <c r="K130" s="185">
        <f t="shared" si="8"/>
        <v>0</v>
      </c>
      <c r="L130" s="185">
        <f t="shared" si="9"/>
        <v>0</v>
      </c>
      <c r="M130" s="185">
        <f t="shared" si="10"/>
        <v>0</v>
      </c>
      <c r="N130" s="185"/>
      <c r="O130" s="185"/>
      <c r="P130" s="185"/>
      <c r="Q130" s="185"/>
      <c r="R130" s="210"/>
      <c r="S130" s="185"/>
    </row>
    <row r="131" spans="1:19">
      <c r="A131" s="181">
        <v>123</v>
      </c>
      <c r="B131" s="207">
        <f>'TEST MARKS '!B132</f>
        <v>0</v>
      </c>
      <c r="C131" s="208">
        <f>'TEST MARKS '!C132</f>
        <v>0</v>
      </c>
      <c r="D131" s="209">
        <f>'TEST MARKS '!I132</f>
        <v>0</v>
      </c>
      <c r="E131" s="209">
        <f>'TEST MARKS '!J132</f>
        <v>0</v>
      </c>
      <c r="F131" s="209">
        <f>'TEST MARKS '!K132</f>
        <v>0</v>
      </c>
      <c r="G131" s="209">
        <f>'TEST MARKS '!L132</f>
        <v>0</v>
      </c>
      <c r="H131" s="209">
        <f>'TEST MARKS '!M132</f>
        <v>0</v>
      </c>
      <c r="I131" s="185">
        <f t="shared" si="6"/>
        <v>0</v>
      </c>
      <c r="J131" s="185">
        <f t="shared" si="7"/>
        <v>0</v>
      </c>
      <c r="K131" s="185">
        <f t="shared" si="8"/>
        <v>0</v>
      </c>
      <c r="L131" s="185">
        <f t="shared" si="9"/>
        <v>0</v>
      </c>
      <c r="M131" s="185">
        <f t="shared" si="10"/>
        <v>0</v>
      </c>
      <c r="N131" s="185"/>
      <c r="O131" s="185"/>
      <c r="P131" s="185"/>
      <c r="Q131" s="185"/>
      <c r="R131" s="210"/>
      <c r="S131" s="185"/>
    </row>
    <row r="132" spans="1:19">
      <c r="A132" s="181">
        <v>124</v>
      </c>
      <c r="B132" s="207">
        <f>'TEST MARKS '!B133</f>
        <v>0</v>
      </c>
      <c r="C132" s="208">
        <f>'TEST MARKS '!C133</f>
        <v>0</v>
      </c>
      <c r="D132" s="209">
        <f>'TEST MARKS '!I133</f>
        <v>0</v>
      </c>
      <c r="E132" s="209">
        <f>'TEST MARKS '!J133</f>
        <v>0</v>
      </c>
      <c r="F132" s="209">
        <f>'TEST MARKS '!K133</f>
        <v>0</v>
      </c>
      <c r="G132" s="209">
        <f>'TEST MARKS '!L133</f>
        <v>0</v>
      </c>
      <c r="H132" s="209">
        <f>'TEST MARKS '!M133</f>
        <v>0</v>
      </c>
      <c r="I132" s="185">
        <f t="shared" si="6"/>
        <v>0</v>
      </c>
      <c r="J132" s="185">
        <f t="shared" si="7"/>
        <v>0</v>
      </c>
      <c r="K132" s="185">
        <f t="shared" si="8"/>
        <v>0</v>
      </c>
      <c r="L132" s="185">
        <f t="shared" si="9"/>
        <v>0</v>
      </c>
      <c r="M132" s="185">
        <f t="shared" si="10"/>
        <v>0</v>
      </c>
      <c r="N132" s="185"/>
      <c r="O132" s="185"/>
      <c r="P132" s="185"/>
      <c r="Q132" s="185"/>
      <c r="R132" s="210"/>
      <c r="S132" s="185"/>
    </row>
    <row r="133" spans="1:19">
      <c r="A133" s="181">
        <v>125</v>
      </c>
      <c r="B133" s="207">
        <f>'TEST MARKS '!B134</f>
        <v>0</v>
      </c>
      <c r="C133" s="208">
        <f>'TEST MARKS '!C134</f>
        <v>0</v>
      </c>
      <c r="D133" s="209">
        <f>'TEST MARKS '!I134</f>
        <v>0</v>
      </c>
      <c r="E133" s="209">
        <f>'TEST MARKS '!J134</f>
        <v>0</v>
      </c>
      <c r="F133" s="209">
        <f>'TEST MARKS '!K134</f>
        <v>0</v>
      </c>
      <c r="G133" s="209">
        <f>'TEST MARKS '!L134</f>
        <v>0</v>
      </c>
      <c r="H133" s="209">
        <f>'TEST MARKS '!M134</f>
        <v>0</v>
      </c>
      <c r="I133" s="185">
        <f t="shared" si="6"/>
        <v>0</v>
      </c>
      <c r="J133" s="185">
        <f t="shared" si="7"/>
        <v>0</v>
      </c>
      <c r="K133" s="185">
        <f t="shared" si="8"/>
        <v>0</v>
      </c>
      <c r="L133" s="185">
        <f t="shared" si="9"/>
        <v>0</v>
      </c>
      <c r="M133" s="185">
        <f t="shared" si="10"/>
        <v>0</v>
      </c>
      <c r="N133" s="185"/>
      <c r="O133" s="185"/>
      <c r="P133" s="185"/>
      <c r="Q133" s="185"/>
      <c r="R133" s="210"/>
      <c r="S133" s="185"/>
    </row>
    <row r="134" spans="1:19">
      <c r="A134" s="181">
        <v>126</v>
      </c>
      <c r="B134" s="207">
        <f>'TEST MARKS '!B135</f>
        <v>0</v>
      </c>
      <c r="C134" s="208">
        <f>'TEST MARKS '!C135</f>
        <v>0</v>
      </c>
      <c r="D134" s="209">
        <f>'TEST MARKS '!I135</f>
        <v>0</v>
      </c>
      <c r="E134" s="209">
        <f>'TEST MARKS '!J135</f>
        <v>0</v>
      </c>
      <c r="F134" s="209">
        <f>'TEST MARKS '!K135</f>
        <v>0</v>
      </c>
      <c r="G134" s="209">
        <f>'TEST MARKS '!L135</f>
        <v>0</v>
      </c>
      <c r="H134" s="209">
        <f>'TEST MARKS '!M135</f>
        <v>0</v>
      </c>
      <c r="I134" s="185">
        <f t="shared" si="6"/>
        <v>0</v>
      </c>
      <c r="J134" s="185">
        <f t="shared" si="7"/>
        <v>0</v>
      </c>
      <c r="K134" s="185">
        <f t="shared" si="8"/>
        <v>0</v>
      </c>
      <c r="L134" s="185">
        <f t="shared" si="9"/>
        <v>0</v>
      </c>
      <c r="M134" s="185">
        <f t="shared" si="10"/>
        <v>0</v>
      </c>
      <c r="N134" s="185"/>
      <c r="O134" s="185"/>
      <c r="P134" s="185"/>
      <c r="Q134" s="185"/>
      <c r="R134" s="210"/>
      <c r="S134" s="185"/>
    </row>
    <row r="135" spans="1:19">
      <c r="A135" s="181">
        <v>127</v>
      </c>
      <c r="B135" s="207">
        <f>'TEST MARKS '!B136</f>
        <v>0</v>
      </c>
      <c r="C135" s="208">
        <f>'TEST MARKS '!C136</f>
        <v>0</v>
      </c>
      <c r="D135" s="209">
        <f>'TEST MARKS '!I136</f>
        <v>0</v>
      </c>
      <c r="E135" s="209">
        <f>'TEST MARKS '!J136</f>
        <v>0</v>
      </c>
      <c r="F135" s="209">
        <f>'TEST MARKS '!K136</f>
        <v>0</v>
      </c>
      <c r="G135" s="209">
        <f>'TEST MARKS '!L136</f>
        <v>0</v>
      </c>
      <c r="H135" s="209">
        <f>'TEST MARKS '!M136</f>
        <v>0</v>
      </c>
      <c r="I135" s="185">
        <f t="shared" si="6"/>
        <v>0</v>
      </c>
      <c r="J135" s="185">
        <f t="shared" si="7"/>
        <v>0</v>
      </c>
      <c r="K135" s="185">
        <f t="shared" si="8"/>
        <v>0</v>
      </c>
      <c r="L135" s="185">
        <f t="shared" si="9"/>
        <v>0</v>
      </c>
      <c r="M135" s="185">
        <f t="shared" si="10"/>
        <v>0</v>
      </c>
      <c r="N135" s="185"/>
      <c r="O135" s="185"/>
      <c r="P135" s="185"/>
      <c r="Q135" s="185"/>
      <c r="R135" s="210"/>
      <c r="S135" s="185"/>
    </row>
    <row r="136" spans="1:19">
      <c r="A136" s="181">
        <v>128</v>
      </c>
      <c r="B136" s="207">
        <f>'TEST MARKS '!B137</f>
        <v>0</v>
      </c>
      <c r="C136" s="208">
        <f>'TEST MARKS '!C137</f>
        <v>0</v>
      </c>
      <c r="D136" s="209">
        <f>'TEST MARKS '!I137</f>
        <v>0</v>
      </c>
      <c r="E136" s="209">
        <f>'TEST MARKS '!J137</f>
        <v>0</v>
      </c>
      <c r="F136" s="209">
        <f>'TEST MARKS '!K137</f>
        <v>0</v>
      </c>
      <c r="G136" s="209">
        <f>'TEST MARKS '!L137</f>
        <v>0</v>
      </c>
      <c r="H136" s="209">
        <f>'TEST MARKS '!M137</f>
        <v>0</v>
      </c>
      <c r="I136" s="185">
        <f t="shared" si="6"/>
        <v>0</v>
      </c>
      <c r="J136" s="185">
        <f t="shared" si="7"/>
        <v>0</v>
      </c>
      <c r="K136" s="185">
        <f t="shared" si="8"/>
        <v>0</v>
      </c>
      <c r="L136" s="185">
        <f t="shared" si="9"/>
        <v>0</v>
      </c>
      <c r="M136" s="185">
        <f t="shared" si="10"/>
        <v>0</v>
      </c>
      <c r="N136" s="185"/>
      <c r="O136" s="185"/>
      <c r="P136" s="185"/>
      <c r="Q136" s="185"/>
      <c r="R136" s="210"/>
      <c r="S136" s="185"/>
    </row>
    <row r="137" spans="1:19">
      <c r="A137" s="181">
        <v>129</v>
      </c>
      <c r="B137" s="207">
        <f>'TEST MARKS '!B138</f>
        <v>0</v>
      </c>
      <c r="C137" s="208">
        <f>'TEST MARKS '!C138</f>
        <v>0</v>
      </c>
      <c r="D137" s="209">
        <f>'TEST MARKS '!I138</f>
        <v>0</v>
      </c>
      <c r="E137" s="209">
        <f>'TEST MARKS '!J138</f>
        <v>0</v>
      </c>
      <c r="F137" s="209">
        <f>'TEST MARKS '!K138</f>
        <v>0</v>
      </c>
      <c r="G137" s="209">
        <f>'TEST MARKS '!L138</f>
        <v>0</v>
      </c>
      <c r="H137" s="209">
        <f>'TEST MARKS '!M138</f>
        <v>0</v>
      </c>
      <c r="I137" s="185">
        <f t="shared" si="6"/>
        <v>0</v>
      </c>
      <c r="J137" s="185">
        <f t="shared" si="7"/>
        <v>0</v>
      </c>
      <c r="K137" s="185">
        <f t="shared" si="8"/>
        <v>0</v>
      </c>
      <c r="L137" s="185">
        <f t="shared" si="9"/>
        <v>0</v>
      </c>
      <c r="M137" s="185">
        <f t="shared" si="10"/>
        <v>0</v>
      </c>
      <c r="N137" s="185"/>
      <c r="O137" s="185"/>
      <c r="P137" s="185"/>
      <c r="Q137" s="185"/>
      <c r="R137" s="210"/>
      <c r="S137" s="185"/>
    </row>
    <row r="138" spans="1:19">
      <c r="A138" s="181">
        <v>130</v>
      </c>
      <c r="B138" s="207">
        <f>'TEST MARKS '!B139</f>
        <v>0</v>
      </c>
      <c r="C138" s="208">
        <f>'TEST MARKS '!C139</f>
        <v>0</v>
      </c>
      <c r="D138" s="209">
        <f>'TEST MARKS '!I139</f>
        <v>0</v>
      </c>
      <c r="E138" s="209">
        <f>'TEST MARKS '!J139</f>
        <v>0</v>
      </c>
      <c r="F138" s="209">
        <f>'TEST MARKS '!K139</f>
        <v>0</v>
      </c>
      <c r="G138" s="209">
        <f>'TEST MARKS '!L139</f>
        <v>0</v>
      </c>
      <c r="H138" s="209">
        <f>'TEST MARKS '!M139</f>
        <v>0</v>
      </c>
      <c r="I138" s="185">
        <f t="shared" ref="I138:I152" si="11">D138/5*100</f>
        <v>0</v>
      </c>
      <c r="J138" s="185">
        <f t="shared" ref="J138:J152" si="12">E138/5*100</f>
        <v>0</v>
      </c>
      <c r="K138" s="185">
        <f t="shared" ref="K138:K152" si="13">F138/5*100</f>
        <v>0</v>
      </c>
      <c r="L138" s="185">
        <f t="shared" ref="L138:L152" si="14">G138/5*100</f>
        <v>0</v>
      </c>
      <c r="M138" s="185">
        <f t="shared" ref="M138:M152" si="15">H138/5*100</f>
        <v>0</v>
      </c>
      <c r="N138" s="185"/>
      <c r="O138" s="185"/>
      <c r="P138" s="185"/>
      <c r="Q138" s="185"/>
      <c r="R138" s="210"/>
      <c r="S138" s="185"/>
    </row>
    <row r="139" spans="1:19">
      <c r="A139" s="181">
        <v>131</v>
      </c>
      <c r="B139" s="207">
        <f>'TEST MARKS '!B140</f>
        <v>0</v>
      </c>
      <c r="C139" s="208">
        <f>'TEST MARKS '!C140</f>
        <v>0</v>
      </c>
      <c r="D139" s="209">
        <f>'TEST MARKS '!I140</f>
        <v>0</v>
      </c>
      <c r="E139" s="209">
        <f>'TEST MARKS '!J140</f>
        <v>0</v>
      </c>
      <c r="F139" s="209">
        <f>'TEST MARKS '!K140</f>
        <v>0</v>
      </c>
      <c r="G139" s="209">
        <f>'TEST MARKS '!L140</f>
        <v>0</v>
      </c>
      <c r="H139" s="209">
        <f>'TEST MARKS '!M140</f>
        <v>0</v>
      </c>
      <c r="I139" s="185">
        <f t="shared" si="11"/>
        <v>0</v>
      </c>
      <c r="J139" s="185">
        <f t="shared" si="12"/>
        <v>0</v>
      </c>
      <c r="K139" s="185">
        <f t="shared" si="13"/>
        <v>0</v>
      </c>
      <c r="L139" s="185">
        <f t="shared" si="14"/>
        <v>0</v>
      </c>
      <c r="M139" s="185">
        <f t="shared" si="15"/>
        <v>0</v>
      </c>
      <c r="N139" s="185"/>
      <c r="O139" s="185"/>
      <c r="P139" s="185"/>
      <c r="Q139" s="185"/>
      <c r="R139" s="210"/>
      <c r="S139" s="185"/>
    </row>
    <row r="140" spans="1:19">
      <c r="A140" s="181">
        <v>132</v>
      </c>
      <c r="B140" s="207">
        <f>'TEST MARKS '!B141</f>
        <v>0</v>
      </c>
      <c r="C140" s="208">
        <f>'TEST MARKS '!C141</f>
        <v>0</v>
      </c>
      <c r="D140" s="209">
        <f>'TEST MARKS '!I141</f>
        <v>0</v>
      </c>
      <c r="E140" s="209">
        <f>'TEST MARKS '!J141</f>
        <v>0</v>
      </c>
      <c r="F140" s="209">
        <f>'TEST MARKS '!K141</f>
        <v>0</v>
      </c>
      <c r="G140" s="209">
        <f>'TEST MARKS '!L141</f>
        <v>0</v>
      </c>
      <c r="H140" s="209">
        <f>'TEST MARKS '!M141</f>
        <v>0</v>
      </c>
      <c r="I140" s="185">
        <f t="shared" si="11"/>
        <v>0</v>
      </c>
      <c r="J140" s="185">
        <f t="shared" si="12"/>
        <v>0</v>
      </c>
      <c r="K140" s="185">
        <f t="shared" si="13"/>
        <v>0</v>
      </c>
      <c r="L140" s="185">
        <f t="shared" si="14"/>
        <v>0</v>
      </c>
      <c r="M140" s="185">
        <f t="shared" si="15"/>
        <v>0</v>
      </c>
      <c r="N140" s="185"/>
      <c r="O140" s="185"/>
      <c r="P140" s="185"/>
      <c r="Q140" s="185"/>
      <c r="R140" s="210"/>
      <c r="S140" s="185"/>
    </row>
    <row r="141" spans="1:19">
      <c r="A141" s="181">
        <v>133</v>
      </c>
      <c r="B141" s="207">
        <f>'TEST MARKS '!B142</f>
        <v>0</v>
      </c>
      <c r="C141" s="208">
        <f>'TEST MARKS '!C142</f>
        <v>0</v>
      </c>
      <c r="D141" s="209">
        <f>'TEST MARKS '!I142</f>
        <v>0</v>
      </c>
      <c r="E141" s="209">
        <f>'TEST MARKS '!J142</f>
        <v>0</v>
      </c>
      <c r="F141" s="209">
        <f>'TEST MARKS '!K142</f>
        <v>0</v>
      </c>
      <c r="G141" s="209">
        <f>'TEST MARKS '!L142</f>
        <v>0</v>
      </c>
      <c r="H141" s="209">
        <f>'TEST MARKS '!M142</f>
        <v>0</v>
      </c>
      <c r="I141" s="185">
        <f t="shared" si="11"/>
        <v>0</v>
      </c>
      <c r="J141" s="185">
        <f t="shared" si="12"/>
        <v>0</v>
      </c>
      <c r="K141" s="185">
        <f t="shared" si="13"/>
        <v>0</v>
      </c>
      <c r="L141" s="185">
        <f t="shared" si="14"/>
        <v>0</v>
      </c>
      <c r="M141" s="185">
        <f t="shared" si="15"/>
        <v>0</v>
      </c>
      <c r="N141" s="185"/>
      <c r="O141" s="185"/>
      <c r="P141" s="185"/>
      <c r="Q141" s="185"/>
      <c r="R141" s="210"/>
      <c r="S141" s="185"/>
    </row>
    <row r="142" spans="1:19">
      <c r="A142" s="181">
        <v>134</v>
      </c>
      <c r="B142" s="207">
        <f>'TEST MARKS '!B143</f>
        <v>0</v>
      </c>
      <c r="C142" s="208">
        <f>'TEST MARKS '!C143</f>
        <v>0</v>
      </c>
      <c r="D142" s="209">
        <f>'TEST MARKS '!I143</f>
        <v>0</v>
      </c>
      <c r="E142" s="209">
        <f>'TEST MARKS '!J143</f>
        <v>0</v>
      </c>
      <c r="F142" s="209">
        <f>'TEST MARKS '!K143</f>
        <v>0</v>
      </c>
      <c r="G142" s="209">
        <f>'TEST MARKS '!L143</f>
        <v>0</v>
      </c>
      <c r="H142" s="209">
        <f>'TEST MARKS '!M143</f>
        <v>0</v>
      </c>
      <c r="I142" s="185">
        <f t="shared" si="11"/>
        <v>0</v>
      </c>
      <c r="J142" s="185">
        <f t="shared" si="12"/>
        <v>0</v>
      </c>
      <c r="K142" s="185">
        <f t="shared" si="13"/>
        <v>0</v>
      </c>
      <c r="L142" s="185">
        <f t="shared" si="14"/>
        <v>0</v>
      </c>
      <c r="M142" s="185">
        <f t="shared" si="15"/>
        <v>0</v>
      </c>
      <c r="N142" s="185"/>
      <c r="O142" s="185"/>
      <c r="P142" s="185"/>
      <c r="Q142" s="185"/>
      <c r="R142" s="210"/>
      <c r="S142" s="185"/>
    </row>
    <row r="143" spans="1:19">
      <c r="A143" s="181">
        <v>135</v>
      </c>
      <c r="B143" s="207">
        <f>'TEST MARKS '!B144</f>
        <v>0</v>
      </c>
      <c r="C143" s="208">
        <f>'TEST MARKS '!C144</f>
        <v>0</v>
      </c>
      <c r="D143" s="209">
        <f>'TEST MARKS '!I144</f>
        <v>0</v>
      </c>
      <c r="E143" s="209">
        <f>'TEST MARKS '!J144</f>
        <v>0</v>
      </c>
      <c r="F143" s="209">
        <f>'TEST MARKS '!K144</f>
        <v>0</v>
      </c>
      <c r="G143" s="209">
        <f>'TEST MARKS '!L144</f>
        <v>0</v>
      </c>
      <c r="H143" s="209">
        <f>'TEST MARKS '!M144</f>
        <v>0</v>
      </c>
      <c r="I143" s="185">
        <f t="shared" si="11"/>
        <v>0</v>
      </c>
      <c r="J143" s="185">
        <f t="shared" si="12"/>
        <v>0</v>
      </c>
      <c r="K143" s="185">
        <f t="shared" si="13"/>
        <v>0</v>
      </c>
      <c r="L143" s="185">
        <f t="shared" si="14"/>
        <v>0</v>
      </c>
      <c r="M143" s="185">
        <f t="shared" si="15"/>
        <v>0</v>
      </c>
      <c r="N143" s="185"/>
      <c r="O143" s="185"/>
      <c r="P143" s="185"/>
      <c r="Q143" s="185"/>
      <c r="R143" s="210"/>
      <c r="S143" s="185"/>
    </row>
    <row r="144" spans="1:19">
      <c r="A144" s="181">
        <v>136</v>
      </c>
      <c r="B144" s="207">
        <f>'TEST MARKS '!B145</f>
        <v>0</v>
      </c>
      <c r="C144" s="208">
        <f>'TEST MARKS '!C145</f>
        <v>0</v>
      </c>
      <c r="D144" s="209">
        <f>'TEST MARKS '!I145</f>
        <v>0</v>
      </c>
      <c r="E144" s="209">
        <f>'TEST MARKS '!J145</f>
        <v>0</v>
      </c>
      <c r="F144" s="209">
        <f>'TEST MARKS '!K145</f>
        <v>0</v>
      </c>
      <c r="G144" s="209">
        <f>'TEST MARKS '!L145</f>
        <v>0</v>
      </c>
      <c r="H144" s="209">
        <f>'TEST MARKS '!M145</f>
        <v>0</v>
      </c>
      <c r="I144" s="185">
        <f t="shared" si="11"/>
        <v>0</v>
      </c>
      <c r="J144" s="185">
        <f t="shared" si="12"/>
        <v>0</v>
      </c>
      <c r="K144" s="185">
        <f t="shared" si="13"/>
        <v>0</v>
      </c>
      <c r="L144" s="185">
        <f t="shared" si="14"/>
        <v>0</v>
      </c>
      <c r="M144" s="185">
        <f t="shared" si="15"/>
        <v>0</v>
      </c>
      <c r="N144" s="185"/>
      <c r="O144" s="185"/>
      <c r="P144" s="185"/>
      <c r="Q144" s="185"/>
      <c r="R144" s="210"/>
      <c r="S144" s="185"/>
    </row>
    <row r="145" spans="1:19">
      <c r="A145" s="181">
        <v>137</v>
      </c>
      <c r="B145" s="207">
        <f>'TEST MARKS '!B146</f>
        <v>0</v>
      </c>
      <c r="C145" s="208">
        <f>'TEST MARKS '!C146</f>
        <v>0</v>
      </c>
      <c r="D145" s="209">
        <f>'TEST MARKS '!I146</f>
        <v>0</v>
      </c>
      <c r="E145" s="209">
        <f>'TEST MARKS '!J146</f>
        <v>0</v>
      </c>
      <c r="F145" s="209">
        <f>'TEST MARKS '!K146</f>
        <v>0</v>
      </c>
      <c r="G145" s="209">
        <f>'TEST MARKS '!L146</f>
        <v>0</v>
      </c>
      <c r="H145" s="209">
        <f>'TEST MARKS '!M146</f>
        <v>0</v>
      </c>
      <c r="I145" s="185">
        <f t="shared" si="11"/>
        <v>0</v>
      </c>
      <c r="J145" s="185">
        <f t="shared" si="12"/>
        <v>0</v>
      </c>
      <c r="K145" s="185">
        <f t="shared" si="13"/>
        <v>0</v>
      </c>
      <c r="L145" s="185">
        <f t="shared" si="14"/>
        <v>0</v>
      </c>
      <c r="M145" s="185">
        <f t="shared" si="15"/>
        <v>0</v>
      </c>
      <c r="N145" s="185"/>
      <c r="O145" s="185"/>
      <c r="P145" s="185"/>
      <c r="Q145" s="185"/>
      <c r="R145" s="210"/>
      <c r="S145" s="185"/>
    </row>
    <row r="146" spans="1:19">
      <c r="A146" s="181">
        <v>138</v>
      </c>
      <c r="B146" s="207">
        <f>'TEST MARKS '!B147</f>
        <v>0</v>
      </c>
      <c r="C146" s="212">
        <f>'TEST MARKS '!C147</f>
        <v>0</v>
      </c>
      <c r="D146" s="209">
        <f>'TEST MARKS '!I147</f>
        <v>0</v>
      </c>
      <c r="E146" s="209">
        <f>'TEST MARKS '!J147</f>
        <v>0</v>
      </c>
      <c r="F146" s="209">
        <f>'TEST MARKS '!K147</f>
        <v>0</v>
      </c>
      <c r="G146" s="209">
        <f>'TEST MARKS '!L147</f>
        <v>0</v>
      </c>
      <c r="H146" s="209">
        <f>'TEST MARKS '!M147</f>
        <v>0</v>
      </c>
      <c r="I146" s="185">
        <f t="shared" si="11"/>
        <v>0</v>
      </c>
      <c r="J146" s="185">
        <f t="shared" si="12"/>
        <v>0</v>
      </c>
      <c r="K146" s="185">
        <f t="shared" si="13"/>
        <v>0</v>
      </c>
      <c r="L146" s="185">
        <f t="shared" si="14"/>
        <v>0</v>
      </c>
      <c r="M146" s="185">
        <f t="shared" si="15"/>
        <v>0</v>
      </c>
      <c r="N146" s="185"/>
      <c r="O146" s="185"/>
      <c r="P146" s="185"/>
      <c r="Q146" s="185"/>
      <c r="R146" s="210"/>
      <c r="S146" s="185"/>
    </row>
    <row r="147" spans="1:19">
      <c r="A147" s="181">
        <v>139</v>
      </c>
      <c r="B147" s="207">
        <f>'TEST MARKS '!B148</f>
        <v>0</v>
      </c>
      <c r="C147" s="212">
        <f>'TEST MARKS '!C148</f>
        <v>0</v>
      </c>
      <c r="D147" s="209">
        <f>'TEST MARKS '!I148</f>
        <v>0</v>
      </c>
      <c r="E147" s="209">
        <f>'TEST MARKS '!J148</f>
        <v>0</v>
      </c>
      <c r="F147" s="209">
        <f>'TEST MARKS '!K148</f>
        <v>0</v>
      </c>
      <c r="G147" s="209">
        <f>'TEST MARKS '!L148</f>
        <v>0</v>
      </c>
      <c r="H147" s="209">
        <f>'TEST MARKS '!M148</f>
        <v>0</v>
      </c>
      <c r="I147" s="185">
        <f t="shared" si="11"/>
        <v>0</v>
      </c>
      <c r="J147" s="185">
        <f t="shared" si="12"/>
        <v>0</v>
      </c>
      <c r="K147" s="185">
        <f t="shared" si="13"/>
        <v>0</v>
      </c>
      <c r="L147" s="185">
        <f t="shared" si="14"/>
        <v>0</v>
      </c>
      <c r="M147" s="185">
        <f t="shared" si="15"/>
        <v>0</v>
      </c>
      <c r="N147" s="185"/>
      <c r="O147" s="185"/>
      <c r="P147" s="185"/>
      <c r="Q147" s="185"/>
      <c r="R147" s="210"/>
      <c r="S147" s="215"/>
    </row>
    <row r="148" spans="1:19">
      <c r="A148" s="181">
        <v>140</v>
      </c>
      <c r="B148" s="207">
        <f>'TEST MARKS '!B149</f>
        <v>0</v>
      </c>
      <c r="C148" s="212">
        <f>'TEST MARKS '!C149</f>
        <v>0</v>
      </c>
      <c r="D148" s="209">
        <f>'TEST MARKS '!I149</f>
        <v>0</v>
      </c>
      <c r="E148" s="209">
        <f>'TEST MARKS '!J149</f>
        <v>0</v>
      </c>
      <c r="F148" s="209">
        <f>'TEST MARKS '!K149</f>
        <v>0</v>
      </c>
      <c r="G148" s="209">
        <f>'TEST MARKS '!L149</f>
        <v>0</v>
      </c>
      <c r="H148" s="209">
        <f>'TEST MARKS '!M149</f>
        <v>0</v>
      </c>
      <c r="I148" s="185">
        <f t="shared" si="11"/>
        <v>0</v>
      </c>
      <c r="J148" s="185">
        <f t="shared" si="12"/>
        <v>0</v>
      </c>
      <c r="K148" s="185">
        <f t="shared" si="13"/>
        <v>0</v>
      </c>
      <c r="L148" s="185">
        <f t="shared" si="14"/>
        <v>0</v>
      </c>
      <c r="M148" s="185">
        <f t="shared" si="15"/>
        <v>0</v>
      </c>
      <c r="N148" s="185"/>
      <c r="O148" s="185"/>
      <c r="P148" s="185"/>
      <c r="Q148" s="185"/>
      <c r="R148" s="210"/>
      <c r="S148" s="215"/>
    </row>
    <row r="149" spans="1:19">
      <c r="A149" s="181">
        <v>141</v>
      </c>
      <c r="B149" s="207">
        <f>'TEST MARKS '!B150</f>
        <v>0</v>
      </c>
      <c r="C149" s="212">
        <f>'TEST MARKS '!C150</f>
        <v>0</v>
      </c>
      <c r="D149" s="209">
        <f>'TEST MARKS '!I150</f>
        <v>0</v>
      </c>
      <c r="E149" s="209">
        <f>'TEST MARKS '!J150</f>
        <v>0</v>
      </c>
      <c r="F149" s="209">
        <f>'TEST MARKS '!K150</f>
        <v>0</v>
      </c>
      <c r="G149" s="209">
        <f>'TEST MARKS '!L150</f>
        <v>0</v>
      </c>
      <c r="H149" s="209">
        <f>'TEST MARKS '!M150</f>
        <v>0</v>
      </c>
      <c r="I149" s="185">
        <f t="shared" si="11"/>
        <v>0</v>
      </c>
      <c r="J149" s="185">
        <f t="shared" si="12"/>
        <v>0</v>
      </c>
      <c r="K149" s="185">
        <f t="shared" si="13"/>
        <v>0</v>
      </c>
      <c r="L149" s="185">
        <f t="shared" si="14"/>
        <v>0</v>
      </c>
      <c r="M149" s="185">
        <f t="shared" si="15"/>
        <v>0</v>
      </c>
      <c r="N149" s="185"/>
      <c r="O149" s="185"/>
      <c r="P149" s="185"/>
      <c r="Q149" s="185"/>
      <c r="R149" s="210"/>
      <c r="S149" s="215"/>
    </row>
    <row r="150" spans="1:19">
      <c r="A150" s="181">
        <v>142</v>
      </c>
      <c r="B150" s="207">
        <f>'TEST MARKS '!B151</f>
        <v>0</v>
      </c>
      <c r="C150" s="212">
        <f>'TEST MARKS '!C151</f>
        <v>0</v>
      </c>
      <c r="D150" s="209">
        <f>'TEST MARKS '!I151</f>
        <v>0</v>
      </c>
      <c r="E150" s="209">
        <f>'TEST MARKS '!J151</f>
        <v>0</v>
      </c>
      <c r="F150" s="209">
        <f>'TEST MARKS '!K151</f>
        <v>0</v>
      </c>
      <c r="G150" s="209">
        <f>'TEST MARKS '!L151</f>
        <v>0</v>
      </c>
      <c r="H150" s="209">
        <f>'TEST MARKS '!M151</f>
        <v>0</v>
      </c>
      <c r="I150" s="185">
        <f t="shared" si="11"/>
        <v>0</v>
      </c>
      <c r="J150" s="185">
        <f t="shared" si="12"/>
        <v>0</v>
      </c>
      <c r="K150" s="185">
        <f t="shared" si="13"/>
        <v>0</v>
      </c>
      <c r="L150" s="185">
        <f t="shared" si="14"/>
        <v>0</v>
      </c>
      <c r="M150" s="185">
        <f t="shared" si="15"/>
        <v>0</v>
      </c>
      <c r="N150" s="185"/>
      <c r="O150" s="185"/>
      <c r="P150" s="185"/>
      <c r="Q150" s="185"/>
      <c r="R150" s="210"/>
      <c r="S150" s="215"/>
    </row>
    <row r="151" spans="1:19">
      <c r="A151" s="181">
        <v>143</v>
      </c>
      <c r="B151" s="207">
        <f>'TEST MARKS '!B152</f>
        <v>0</v>
      </c>
      <c r="C151" s="212">
        <f>'TEST MARKS '!C152</f>
        <v>0</v>
      </c>
      <c r="D151" s="209">
        <f>'TEST MARKS '!I152</f>
        <v>0</v>
      </c>
      <c r="E151" s="209">
        <f>'TEST MARKS '!J152</f>
        <v>0</v>
      </c>
      <c r="F151" s="209">
        <f>'TEST MARKS '!K152</f>
        <v>0</v>
      </c>
      <c r="G151" s="209">
        <f>'TEST MARKS '!L152</f>
        <v>0</v>
      </c>
      <c r="H151" s="209">
        <f>'TEST MARKS '!M152</f>
        <v>0</v>
      </c>
      <c r="I151" s="185">
        <f t="shared" si="11"/>
        <v>0</v>
      </c>
      <c r="J151" s="185">
        <f t="shared" si="12"/>
        <v>0</v>
      </c>
      <c r="K151" s="185">
        <f t="shared" si="13"/>
        <v>0</v>
      </c>
      <c r="L151" s="185">
        <f t="shared" si="14"/>
        <v>0</v>
      </c>
      <c r="M151" s="185">
        <f t="shared" si="15"/>
        <v>0</v>
      </c>
      <c r="N151" s="185"/>
      <c r="O151" s="185"/>
      <c r="P151" s="185"/>
      <c r="Q151" s="185"/>
      <c r="R151" s="210"/>
      <c r="S151" s="215"/>
    </row>
    <row r="152" spans="1:19">
      <c r="A152" s="181">
        <v>144</v>
      </c>
      <c r="B152" s="207">
        <f>'TEST MARKS '!B153</f>
        <v>0</v>
      </c>
      <c r="C152" s="212">
        <f>'TEST MARKS '!C153</f>
        <v>0</v>
      </c>
      <c r="D152" s="209">
        <f>'TEST MARKS '!I153</f>
        <v>0</v>
      </c>
      <c r="E152" s="209">
        <f>'TEST MARKS '!J153</f>
        <v>0</v>
      </c>
      <c r="F152" s="209">
        <f>'TEST MARKS '!K153</f>
        <v>0</v>
      </c>
      <c r="G152" s="209">
        <f>'TEST MARKS '!L153</f>
        <v>0</v>
      </c>
      <c r="H152" s="209">
        <f>'TEST MARKS '!M153</f>
        <v>0</v>
      </c>
      <c r="I152" s="185">
        <f t="shared" si="11"/>
        <v>0</v>
      </c>
      <c r="J152" s="185">
        <f t="shared" si="12"/>
        <v>0</v>
      </c>
      <c r="K152" s="185">
        <f t="shared" si="13"/>
        <v>0</v>
      </c>
      <c r="L152" s="185">
        <f t="shared" si="14"/>
        <v>0</v>
      </c>
      <c r="M152" s="185">
        <f t="shared" si="15"/>
        <v>0</v>
      </c>
      <c r="N152" s="185"/>
      <c r="O152" s="185"/>
      <c r="P152" s="185"/>
      <c r="Q152" s="185"/>
      <c r="R152" s="210"/>
      <c r="S152" s="215"/>
    </row>
    <row r="153" spans="1:19">
      <c r="D153" s="192"/>
      <c r="S153" s="211"/>
    </row>
    <row r="154" spans="1:19">
      <c r="D154" s="192"/>
      <c r="S154" s="211"/>
    </row>
    <row r="155" spans="1:19">
      <c r="D155" s="192"/>
    </row>
    <row r="156" spans="1:19">
      <c r="D156" s="192"/>
    </row>
    <row r="157" spans="1:19">
      <c r="D157" s="192"/>
    </row>
    <row r="158" spans="1:19">
      <c r="D158" s="192"/>
    </row>
    <row r="159" spans="1:19">
      <c r="D159" s="192"/>
    </row>
    <row r="160" spans="1:19">
      <c r="D160" s="192"/>
    </row>
    <row r="161" spans="4:18">
      <c r="D161" s="192"/>
    </row>
    <row r="162" spans="4:18">
      <c r="D162" s="192"/>
      <c r="N162" s="193">
        <f>COUNTIF(N9:N146,"Y")</f>
        <v>0</v>
      </c>
      <c r="O162" s="193">
        <f t="shared" ref="O162:R162" si="16">COUNTIF(O9:O146,"Y")</f>
        <v>0</v>
      </c>
      <c r="P162" s="193">
        <f t="shared" si="16"/>
        <v>0</v>
      </c>
      <c r="Q162" s="193">
        <f t="shared" si="16"/>
        <v>0</v>
      </c>
      <c r="R162" s="193">
        <f t="shared" si="16"/>
        <v>0</v>
      </c>
    </row>
    <row r="163" spans="4:18" ht="20.25">
      <c r="D163" s="192"/>
      <c r="N163" s="213">
        <v>0</v>
      </c>
      <c r="O163" s="213">
        <v>0</v>
      </c>
      <c r="P163" s="213">
        <v>0</v>
      </c>
      <c r="Q163" s="213">
        <v>0</v>
      </c>
      <c r="R163" s="213">
        <v>0</v>
      </c>
    </row>
    <row r="164" spans="4:18">
      <c r="D164" s="192"/>
    </row>
    <row r="165" spans="4:18">
      <c r="D165" s="192"/>
    </row>
    <row r="166" spans="4:18">
      <c r="D166" s="192"/>
    </row>
    <row r="167" spans="4:18">
      <c r="D167" s="192"/>
    </row>
    <row r="168" spans="4:18" ht="18">
      <c r="D168" s="192"/>
      <c r="N168" s="195" t="s">
        <v>45</v>
      </c>
      <c r="O168" s="195" t="s">
        <v>46</v>
      </c>
      <c r="P168" s="195" t="s">
        <v>47</v>
      </c>
      <c r="Q168" s="195" t="s">
        <v>48</v>
      </c>
      <c r="R168" s="195" t="s">
        <v>49</v>
      </c>
    </row>
    <row r="169" spans="4:18" ht="20.25">
      <c r="D169" s="192"/>
      <c r="N169" s="214">
        <f>N163</f>
        <v>0</v>
      </c>
      <c r="O169" s="214">
        <f>O163</f>
        <v>0</v>
      </c>
      <c r="P169" s="214">
        <f>P163</f>
        <v>0</v>
      </c>
      <c r="Q169" s="214">
        <f>Q163</f>
        <v>0</v>
      </c>
      <c r="R169" s="214">
        <f>R163</f>
        <v>0</v>
      </c>
    </row>
    <row r="170" spans="4:18">
      <c r="D170" s="192"/>
    </row>
    <row r="171" spans="4:18">
      <c r="D171" s="192"/>
    </row>
    <row r="172" spans="4:18">
      <c r="D172" s="192"/>
    </row>
    <row r="173" spans="4:18">
      <c r="D173" s="192"/>
    </row>
    <row r="174" spans="4:18">
      <c r="D174" s="192"/>
    </row>
    <row r="175" spans="4:18">
      <c r="D175" s="192"/>
    </row>
    <row r="176" spans="4:18">
      <c r="D176" s="192"/>
    </row>
    <row r="177" spans="4:4">
      <c r="D177" s="192"/>
    </row>
    <row r="178" spans="4:4">
      <c r="D178" s="192"/>
    </row>
    <row r="179" spans="4:4">
      <c r="D179" s="192"/>
    </row>
    <row r="180" spans="4:4">
      <c r="D180" s="192"/>
    </row>
    <row r="181" spans="4:4">
      <c r="D181" s="192"/>
    </row>
    <row r="182" spans="4:4">
      <c r="D182" s="192"/>
    </row>
    <row r="183" spans="4:4">
      <c r="D183" s="192"/>
    </row>
    <row r="184" spans="4:4">
      <c r="D184" s="192"/>
    </row>
    <row r="185" spans="4:4">
      <c r="D185" s="192"/>
    </row>
    <row r="186" spans="4:4">
      <c r="D186" s="192"/>
    </row>
    <row r="187" spans="4:4">
      <c r="D187" s="192"/>
    </row>
    <row r="188" spans="4:4">
      <c r="D188" s="192"/>
    </row>
    <row r="189" spans="4:4">
      <c r="D189" s="192"/>
    </row>
    <row r="190" spans="4:4">
      <c r="D190" s="192"/>
    </row>
    <row r="191" spans="4:4">
      <c r="D191" s="192"/>
    </row>
    <row r="192" spans="4:4">
      <c r="D192" s="192"/>
    </row>
    <row r="193" spans="4:4">
      <c r="D193" s="192"/>
    </row>
    <row r="194" spans="4:4">
      <c r="D194" s="192"/>
    </row>
    <row r="195" spans="4:4">
      <c r="D195" s="192"/>
    </row>
    <row r="196" spans="4:4">
      <c r="D196" s="192"/>
    </row>
    <row r="197" spans="4:4">
      <c r="D197" s="192"/>
    </row>
    <row r="198" spans="4:4">
      <c r="D198" s="192"/>
    </row>
    <row r="199" spans="4:4">
      <c r="D199" s="192"/>
    </row>
    <row r="200" spans="4:4">
      <c r="D200" s="192"/>
    </row>
    <row r="201" spans="4:4">
      <c r="D201" s="192"/>
    </row>
    <row r="202" spans="4:4">
      <c r="D202" s="192"/>
    </row>
    <row r="203" spans="4:4">
      <c r="D203" s="192"/>
    </row>
    <row r="204" spans="4:4">
      <c r="D204" s="192"/>
    </row>
    <row r="205" spans="4:4">
      <c r="D205" s="192"/>
    </row>
    <row r="206" spans="4:4">
      <c r="D206" s="192"/>
    </row>
    <row r="207" spans="4:4">
      <c r="D207" s="192"/>
    </row>
    <row r="208" spans="4:4">
      <c r="D208" s="192"/>
    </row>
    <row r="209" spans="4:4">
      <c r="D209" s="192"/>
    </row>
    <row r="210" spans="4:4">
      <c r="D210" s="192"/>
    </row>
    <row r="211" spans="4:4">
      <c r="D211" s="192"/>
    </row>
    <row r="212" spans="4:4">
      <c r="D212" s="192"/>
    </row>
    <row r="213" spans="4:4">
      <c r="D213" s="192"/>
    </row>
    <row r="214" spans="4:4">
      <c r="D214" s="192"/>
    </row>
    <row r="215" spans="4:4">
      <c r="D215" s="192"/>
    </row>
    <row r="216" spans="4:4">
      <c r="D216" s="192"/>
    </row>
    <row r="217" spans="4:4">
      <c r="D217" s="192"/>
    </row>
    <row r="218" spans="4:4">
      <c r="D218" s="192"/>
    </row>
    <row r="219" spans="4:4">
      <c r="D219" s="192"/>
    </row>
    <row r="220" spans="4:4">
      <c r="D220" s="192"/>
    </row>
    <row r="221" spans="4:4">
      <c r="D221" s="192"/>
    </row>
    <row r="222" spans="4:4">
      <c r="D222" s="192"/>
    </row>
    <row r="223" spans="4:4">
      <c r="D223" s="192"/>
    </row>
    <row r="224" spans="4:4">
      <c r="D224" s="192"/>
    </row>
    <row r="225" spans="4:4">
      <c r="D225" s="192"/>
    </row>
    <row r="226" spans="4:4">
      <c r="D226" s="192"/>
    </row>
    <row r="227" spans="4:4">
      <c r="D227" s="192"/>
    </row>
    <row r="228" spans="4:4">
      <c r="D228" s="192"/>
    </row>
    <row r="229" spans="4:4">
      <c r="D229" s="192"/>
    </row>
    <row r="230" spans="4:4">
      <c r="D230" s="192"/>
    </row>
    <row r="231" spans="4:4">
      <c r="D231" s="192"/>
    </row>
    <row r="232" spans="4:4">
      <c r="D232" s="192"/>
    </row>
    <row r="233" spans="4:4">
      <c r="D233" s="192"/>
    </row>
    <row r="234" spans="4:4">
      <c r="D234" s="192"/>
    </row>
    <row r="235" spans="4:4">
      <c r="D235" s="192"/>
    </row>
    <row r="236" spans="4:4">
      <c r="D236" s="192"/>
    </row>
    <row r="237" spans="4:4">
      <c r="D237" s="192"/>
    </row>
    <row r="238" spans="4:4">
      <c r="D238" s="192"/>
    </row>
    <row r="239" spans="4:4">
      <c r="D239" s="192"/>
    </row>
    <row r="240" spans="4:4">
      <c r="D240" s="192"/>
    </row>
    <row r="241" spans="4:4">
      <c r="D241" s="192"/>
    </row>
    <row r="242" spans="4:4">
      <c r="D242" s="192"/>
    </row>
    <row r="243" spans="4:4">
      <c r="D243" s="192"/>
    </row>
    <row r="244" spans="4:4">
      <c r="D244" s="192"/>
    </row>
    <row r="245" spans="4:4">
      <c r="D245" s="192"/>
    </row>
    <row r="246" spans="4:4">
      <c r="D246" s="192"/>
    </row>
    <row r="247" spans="4:4">
      <c r="D247" s="192"/>
    </row>
    <row r="248" spans="4:4">
      <c r="D248" s="192"/>
    </row>
    <row r="249" spans="4:4">
      <c r="D249" s="192"/>
    </row>
    <row r="250" spans="4:4">
      <c r="D250" s="192"/>
    </row>
    <row r="251" spans="4:4">
      <c r="D251" s="192"/>
    </row>
    <row r="252" spans="4:4">
      <c r="D252" s="192"/>
    </row>
    <row r="253" spans="4:4">
      <c r="D253" s="192"/>
    </row>
    <row r="254" spans="4:4">
      <c r="D254" s="192"/>
    </row>
    <row r="255" spans="4:4">
      <c r="D255" s="192"/>
    </row>
    <row r="256" spans="4:4">
      <c r="D256" s="192"/>
    </row>
    <row r="257" spans="4:4">
      <c r="D257" s="192"/>
    </row>
    <row r="258" spans="4:4">
      <c r="D258" s="192"/>
    </row>
    <row r="259" spans="4:4">
      <c r="D259" s="192"/>
    </row>
    <row r="260" spans="4:4">
      <c r="D260" s="192"/>
    </row>
    <row r="261" spans="4:4">
      <c r="D261" s="192"/>
    </row>
    <row r="262" spans="4:4">
      <c r="D262" s="192"/>
    </row>
    <row r="263" spans="4:4">
      <c r="D263" s="192"/>
    </row>
    <row r="264" spans="4:4">
      <c r="D264" s="192"/>
    </row>
    <row r="265" spans="4:4">
      <c r="D265" s="192"/>
    </row>
    <row r="266" spans="4:4">
      <c r="D266" s="192"/>
    </row>
    <row r="267" spans="4:4">
      <c r="D267" s="192"/>
    </row>
    <row r="268" spans="4:4">
      <c r="D268" s="192"/>
    </row>
    <row r="269" spans="4:4">
      <c r="D269" s="192"/>
    </row>
    <row r="270" spans="4:4">
      <c r="D270" s="192"/>
    </row>
    <row r="271" spans="4:4">
      <c r="D271" s="192"/>
    </row>
    <row r="272" spans="4:4">
      <c r="D272" s="192"/>
    </row>
    <row r="273" spans="4:4">
      <c r="D273" s="192"/>
    </row>
    <row r="274" spans="4:4">
      <c r="D274" s="192"/>
    </row>
    <row r="275" spans="4:4">
      <c r="D275" s="192"/>
    </row>
    <row r="276" spans="4:4">
      <c r="D276" s="192"/>
    </row>
    <row r="277" spans="4:4">
      <c r="D277" s="192"/>
    </row>
    <row r="278" spans="4:4">
      <c r="D278" s="192"/>
    </row>
    <row r="279" spans="4:4">
      <c r="D279" s="192"/>
    </row>
    <row r="280" spans="4:4">
      <c r="D280" s="192"/>
    </row>
    <row r="281" spans="4:4">
      <c r="D281" s="192"/>
    </row>
    <row r="282" spans="4:4">
      <c r="D282" s="192"/>
    </row>
    <row r="283" spans="4:4">
      <c r="D283" s="192"/>
    </row>
    <row r="284" spans="4:4">
      <c r="D284" s="192"/>
    </row>
    <row r="285" spans="4:4">
      <c r="D285" s="192"/>
    </row>
    <row r="286" spans="4:4">
      <c r="D286" s="192"/>
    </row>
    <row r="287" spans="4:4">
      <c r="D287" s="192"/>
    </row>
    <row r="288" spans="4:4">
      <c r="D288" s="192"/>
    </row>
    <row r="289" spans="4:4">
      <c r="D289" s="192"/>
    </row>
    <row r="290" spans="4:4">
      <c r="D290" s="192"/>
    </row>
    <row r="291" spans="4:4">
      <c r="D291" s="192"/>
    </row>
    <row r="292" spans="4:4">
      <c r="D292" s="192"/>
    </row>
    <row r="293" spans="4:4">
      <c r="D293" s="192"/>
    </row>
    <row r="294" spans="4:4">
      <c r="D294" s="192"/>
    </row>
    <row r="295" spans="4:4">
      <c r="D295" s="192"/>
    </row>
    <row r="296" spans="4:4">
      <c r="D296" s="192"/>
    </row>
    <row r="297" spans="4:4">
      <c r="D297" s="192"/>
    </row>
    <row r="298" spans="4:4">
      <c r="D298" s="192"/>
    </row>
    <row r="299" spans="4:4">
      <c r="D299" s="192"/>
    </row>
    <row r="300" spans="4:4">
      <c r="D300" s="192"/>
    </row>
    <row r="301" spans="4:4">
      <c r="D301" s="192"/>
    </row>
    <row r="302" spans="4:4">
      <c r="D302" s="192"/>
    </row>
    <row r="303" spans="4:4">
      <c r="D303" s="192"/>
    </row>
    <row r="304" spans="4:4">
      <c r="D304" s="192"/>
    </row>
    <row r="305" spans="4:4">
      <c r="D305" s="192"/>
    </row>
    <row r="306" spans="4:4">
      <c r="D306" s="192"/>
    </row>
    <row r="307" spans="4:4">
      <c r="D307" s="192"/>
    </row>
    <row r="308" spans="4:4">
      <c r="D308" s="192"/>
    </row>
    <row r="309" spans="4:4">
      <c r="D309" s="192"/>
    </row>
    <row r="310" spans="4:4">
      <c r="D310" s="192"/>
    </row>
    <row r="311" spans="4:4">
      <c r="D311" s="192"/>
    </row>
    <row r="312" spans="4:4">
      <c r="D312" s="192"/>
    </row>
    <row r="313" spans="4:4">
      <c r="D313" s="192"/>
    </row>
    <row r="314" spans="4:4">
      <c r="D314" s="192"/>
    </row>
    <row r="315" spans="4:4">
      <c r="D315" s="192"/>
    </row>
    <row r="316" spans="4:4">
      <c r="D316" s="192"/>
    </row>
    <row r="317" spans="4:4">
      <c r="D317" s="192"/>
    </row>
    <row r="318" spans="4:4">
      <c r="D318" s="192"/>
    </row>
    <row r="319" spans="4:4">
      <c r="D319" s="192"/>
    </row>
    <row r="320" spans="4:4">
      <c r="D320" s="192"/>
    </row>
    <row r="321" spans="4:4">
      <c r="D321" s="192"/>
    </row>
    <row r="322" spans="4:4">
      <c r="D322" s="192"/>
    </row>
    <row r="323" spans="4:4">
      <c r="D323" s="192"/>
    </row>
    <row r="324" spans="4:4">
      <c r="D324" s="192"/>
    </row>
    <row r="325" spans="4:4">
      <c r="D325" s="192"/>
    </row>
    <row r="326" spans="4:4">
      <c r="D326" s="192"/>
    </row>
    <row r="327" spans="4:4">
      <c r="D327" s="192"/>
    </row>
    <row r="328" spans="4:4">
      <c r="D328" s="192"/>
    </row>
    <row r="329" spans="4:4">
      <c r="D329" s="192"/>
    </row>
    <row r="330" spans="4:4">
      <c r="D330" s="192"/>
    </row>
    <row r="331" spans="4:4">
      <c r="D331" s="192"/>
    </row>
    <row r="332" spans="4:4">
      <c r="D332" s="192"/>
    </row>
    <row r="333" spans="4:4">
      <c r="D333" s="192"/>
    </row>
    <row r="334" spans="4:4">
      <c r="D334" s="192"/>
    </row>
    <row r="335" spans="4:4">
      <c r="D335" s="192"/>
    </row>
    <row r="336" spans="4:4">
      <c r="D336" s="192"/>
    </row>
    <row r="337" spans="4:4">
      <c r="D337" s="192"/>
    </row>
    <row r="338" spans="4:4">
      <c r="D338" s="192"/>
    </row>
    <row r="339" spans="4:4">
      <c r="D339" s="192"/>
    </row>
    <row r="340" spans="4:4">
      <c r="D340" s="192"/>
    </row>
    <row r="341" spans="4:4">
      <c r="D341" s="192"/>
    </row>
    <row r="342" spans="4:4">
      <c r="D342" s="192"/>
    </row>
    <row r="343" spans="4:4">
      <c r="D343" s="192"/>
    </row>
    <row r="344" spans="4:4">
      <c r="D344" s="192"/>
    </row>
    <row r="345" spans="4:4">
      <c r="D345" s="192"/>
    </row>
    <row r="346" spans="4:4">
      <c r="D346" s="192"/>
    </row>
    <row r="347" spans="4:4">
      <c r="D347" s="192"/>
    </row>
    <row r="348" spans="4:4">
      <c r="D348" s="192"/>
    </row>
    <row r="349" spans="4:4">
      <c r="D349" s="192"/>
    </row>
    <row r="350" spans="4:4">
      <c r="D350" s="192"/>
    </row>
    <row r="351" spans="4:4">
      <c r="D351" s="192"/>
    </row>
    <row r="352" spans="4:4">
      <c r="D352" s="192"/>
    </row>
    <row r="353" spans="4:4">
      <c r="D353" s="192"/>
    </row>
    <row r="354" spans="4:4">
      <c r="D354" s="192"/>
    </row>
    <row r="355" spans="4:4">
      <c r="D355" s="192"/>
    </row>
    <row r="356" spans="4:4">
      <c r="D356" s="192"/>
    </row>
    <row r="357" spans="4:4">
      <c r="D357" s="192"/>
    </row>
    <row r="358" spans="4:4">
      <c r="D358" s="192"/>
    </row>
    <row r="359" spans="4:4">
      <c r="D359" s="192"/>
    </row>
    <row r="360" spans="4:4">
      <c r="D360" s="192"/>
    </row>
    <row r="361" spans="4:4">
      <c r="D361" s="192"/>
    </row>
    <row r="362" spans="4:4">
      <c r="D362" s="192"/>
    </row>
    <row r="363" spans="4:4">
      <c r="D363" s="192"/>
    </row>
    <row r="364" spans="4:4">
      <c r="D364" s="192"/>
    </row>
    <row r="365" spans="4:4">
      <c r="D365" s="192"/>
    </row>
    <row r="366" spans="4:4">
      <c r="D366" s="192"/>
    </row>
    <row r="367" spans="4:4">
      <c r="D367" s="192"/>
    </row>
    <row r="368" spans="4:4">
      <c r="D368" s="192"/>
    </row>
    <row r="369" spans="4:4">
      <c r="D369" s="192"/>
    </row>
    <row r="370" spans="4:4">
      <c r="D370" s="192"/>
    </row>
    <row r="371" spans="4:4">
      <c r="D371" s="192"/>
    </row>
    <row r="372" spans="4:4">
      <c r="D372" s="192"/>
    </row>
    <row r="373" spans="4:4">
      <c r="D373" s="192"/>
    </row>
    <row r="374" spans="4:4">
      <c r="D374" s="192"/>
    </row>
    <row r="375" spans="4:4">
      <c r="D375" s="192"/>
    </row>
    <row r="376" spans="4:4">
      <c r="D376" s="192"/>
    </row>
    <row r="377" spans="4:4">
      <c r="D377" s="192"/>
    </row>
    <row r="378" spans="4:4">
      <c r="D378" s="192"/>
    </row>
    <row r="379" spans="4:4">
      <c r="D379" s="192"/>
    </row>
    <row r="380" spans="4:4">
      <c r="D380" s="192"/>
    </row>
    <row r="381" spans="4:4">
      <c r="D381" s="192"/>
    </row>
    <row r="382" spans="4:4">
      <c r="D382" s="192"/>
    </row>
    <row r="383" spans="4:4">
      <c r="D383" s="192"/>
    </row>
    <row r="384" spans="4:4">
      <c r="D384" s="192"/>
    </row>
    <row r="385" spans="4:4">
      <c r="D385" s="192"/>
    </row>
    <row r="386" spans="4:4">
      <c r="D386" s="192"/>
    </row>
    <row r="387" spans="4:4">
      <c r="D387" s="192"/>
    </row>
    <row r="388" spans="4:4">
      <c r="D388" s="192"/>
    </row>
    <row r="389" spans="4:4">
      <c r="D389" s="192"/>
    </row>
    <row r="390" spans="4:4">
      <c r="D390" s="192"/>
    </row>
    <row r="391" spans="4:4">
      <c r="D391" s="192"/>
    </row>
    <row r="392" spans="4:4">
      <c r="D392" s="192"/>
    </row>
    <row r="393" spans="4:4">
      <c r="D393" s="192"/>
    </row>
    <row r="394" spans="4:4">
      <c r="D394" s="192"/>
    </row>
    <row r="395" spans="4:4">
      <c r="D395" s="192"/>
    </row>
    <row r="396" spans="4:4">
      <c r="D396" s="192"/>
    </row>
    <row r="397" spans="4:4">
      <c r="D397" s="192"/>
    </row>
    <row r="398" spans="4:4">
      <c r="D398" s="192"/>
    </row>
    <row r="399" spans="4:4">
      <c r="D399" s="192"/>
    </row>
    <row r="400" spans="4:4">
      <c r="D400" s="192"/>
    </row>
    <row r="401" spans="4:4">
      <c r="D401" s="192"/>
    </row>
    <row r="402" spans="4:4">
      <c r="D402" s="192"/>
    </row>
    <row r="403" spans="4:4">
      <c r="D403" s="192"/>
    </row>
    <row r="404" spans="4:4">
      <c r="D404" s="192"/>
    </row>
    <row r="405" spans="4:4">
      <c r="D405" s="192"/>
    </row>
    <row r="406" spans="4:4">
      <c r="D406" s="192"/>
    </row>
    <row r="407" spans="4:4">
      <c r="D407" s="192"/>
    </row>
    <row r="408" spans="4:4">
      <c r="D408" s="192"/>
    </row>
    <row r="409" spans="4:4">
      <c r="D409" s="192"/>
    </row>
    <row r="410" spans="4:4">
      <c r="D410" s="192"/>
    </row>
    <row r="411" spans="4:4">
      <c r="D411" s="192"/>
    </row>
    <row r="412" spans="4:4">
      <c r="D412" s="192"/>
    </row>
    <row r="413" spans="4:4">
      <c r="D413" s="192"/>
    </row>
    <row r="414" spans="4:4">
      <c r="D414" s="192"/>
    </row>
    <row r="415" spans="4:4">
      <c r="D415" s="192"/>
    </row>
    <row r="416" spans="4:4">
      <c r="D416" s="192"/>
    </row>
    <row r="417" spans="4:4">
      <c r="D417" s="192"/>
    </row>
    <row r="418" spans="4:4">
      <c r="D418" s="192"/>
    </row>
    <row r="419" spans="4:4">
      <c r="D419" s="192"/>
    </row>
    <row r="420" spans="4:4">
      <c r="D420" s="192"/>
    </row>
    <row r="421" spans="4:4">
      <c r="D421" s="192"/>
    </row>
    <row r="422" spans="4:4">
      <c r="D422" s="192"/>
    </row>
    <row r="423" spans="4:4">
      <c r="D423" s="192"/>
    </row>
    <row r="424" spans="4:4">
      <c r="D424" s="192"/>
    </row>
    <row r="425" spans="4:4">
      <c r="D425" s="192"/>
    </row>
    <row r="426" spans="4:4">
      <c r="D426" s="192"/>
    </row>
    <row r="427" spans="4:4">
      <c r="D427" s="192"/>
    </row>
    <row r="428" spans="4:4">
      <c r="D428" s="192"/>
    </row>
    <row r="429" spans="4:4">
      <c r="D429" s="192"/>
    </row>
    <row r="430" spans="4:4">
      <c r="D430" s="192"/>
    </row>
    <row r="431" spans="4:4">
      <c r="D431" s="192"/>
    </row>
    <row r="432" spans="4:4">
      <c r="D432" s="192"/>
    </row>
    <row r="433" spans="4:4">
      <c r="D433" s="192"/>
    </row>
    <row r="434" spans="4:4">
      <c r="D434" s="192"/>
    </row>
    <row r="435" spans="4:4">
      <c r="D435" s="192"/>
    </row>
    <row r="436" spans="4:4">
      <c r="D436" s="192"/>
    </row>
    <row r="437" spans="4:4">
      <c r="D437" s="192"/>
    </row>
    <row r="438" spans="4:4">
      <c r="D438" s="192"/>
    </row>
    <row r="439" spans="4:4">
      <c r="D439" s="192"/>
    </row>
    <row r="440" spans="4:4">
      <c r="D440" s="192"/>
    </row>
    <row r="441" spans="4:4">
      <c r="D441" s="192"/>
    </row>
    <row r="442" spans="4:4">
      <c r="D442" s="192"/>
    </row>
    <row r="443" spans="4:4">
      <c r="D443" s="192"/>
    </row>
    <row r="444" spans="4:4">
      <c r="D444" s="192"/>
    </row>
    <row r="445" spans="4:4">
      <c r="D445" s="192"/>
    </row>
    <row r="446" spans="4:4">
      <c r="D446" s="192"/>
    </row>
    <row r="447" spans="4:4">
      <c r="D447" s="192"/>
    </row>
    <row r="448" spans="4:4">
      <c r="D448" s="192"/>
    </row>
    <row r="449" spans="4:4">
      <c r="D449" s="192"/>
    </row>
    <row r="450" spans="4:4">
      <c r="D450" s="192"/>
    </row>
    <row r="451" spans="4:4">
      <c r="D451" s="192"/>
    </row>
    <row r="452" spans="4:4">
      <c r="D452" s="192"/>
    </row>
    <row r="453" spans="4:4">
      <c r="D453" s="192"/>
    </row>
    <row r="454" spans="4:4">
      <c r="D454" s="192"/>
    </row>
    <row r="455" spans="4:4">
      <c r="D455" s="192"/>
    </row>
    <row r="456" spans="4:4">
      <c r="D456" s="192"/>
    </row>
    <row r="457" spans="4:4">
      <c r="D457" s="192"/>
    </row>
    <row r="458" spans="4:4">
      <c r="D458" s="192"/>
    </row>
    <row r="459" spans="4:4">
      <c r="D459" s="192"/>
    </row>
    <row r="460" spans="4:4">
      <c r="D460" s="192"/>
    </row>
    <row r="461" spans="4:4">
      <c r="D461" s="192"/>
    </row>
    <row r="462" spans="4:4">
      <c r="D462" s="192"/>
    </row>
    <row r="463" spans="4:4">
      <c r="D463" s="192"/>
    </row>
    <row r="464" spans="4:4">
      <c r="D464" s="192"/>
    </row>
    <row r="465" spans="4:4">
      <c r="D465" s="192"/>
    </row>
    <row r="466" spans="4:4">
      <c r="D466" s="192"/>
    </row>
    <row r="467" spans="4:4">
      <c r="D467" s="192"/>
    </row>
    <row r="468" spans="4:4">
      <c r="D468" s="192"/>
    </row>
    <row r="469" spans="4:4">
      <c r="D469" s="192"/>
    </row>
    <row r="470" spans="4:4">
      <c r="D470" s="192"/>
    </row>
    <row r="471" spans="4:4">
      <c r="D471" s="192"/>
    </row>
    <row r="472" spans="4:4">
      <c r="D472" s="192"/>
    </row>
    <row r="473" spans="4:4">
      <c r="D473" s="192"/>
    </row>
    <row r="474" spans="4:4">
      <c r="D474" s="192"/>
    </row>
    <row r="475" spans="4:4">
      <c r="D475" s="192"/>
    </row>
    <row r="476" spans="4:4">
      <c r="D476" s="192"/>
    </row>
    <row r="477" spans="4:4">
      <c r="D477" s="192"/>
    </row>
    <row r="478" spans="4:4">
      <c r="D478" s="192"/>
    </row>
    <row r="479" spans="4:4">
      <c r="D479" s="192"/>
    </row>
    <row r="480" spans="4:4">
      <c r="D480" s="192"/>
    </row>
    <row r="481" spans="4:4">
      <c r="D481" s="192"/>
    </row>
    <row r="482" spans="4:4">
      <c r="D482" s="192"/>
    </row>
    <row r="483" spans="4:4">
      <c r="D483" s="192"/>
    </row>
    <row r="484" spans="4:4">
      <c r="D484" s="192"/>
    </row>
    <row r="485" spans="4:4">
      <c r="D485" s="192"/>
    </row>
    <row r="486" spans="4:4">
      <c r="D486" s="192"/>
    </row>
    <row r="487" spans="4:4">
      <c r="D487" s="192"/>
    </row>
    <row r="488" spans="4:4">
      <c r="D488" s="192"/>
    </row>
    <row r="489" spans="4:4">
      <c r="D489" s="192"/>
    </row>
    <row r="490" spans="4:4">
      <c r="D490" s="192"/>
    </row>
    <row r="491" spans="4:4">
      <c r="D491" s="192"/>
    </row>
    <row r="492" spans="4:4">
      <c r="D492" s="192"/>
    </row>
    <row r="493" spans="4:4">
      <c r="D493" s="192"/>
    </row>
    <row r="494" spans="4:4">
      <c r="D494" s="192"/>
    </row>
    <row r="495" spans="4:4">
      <c r="D495" s="192"/>
    </row>
    <row r="496" spans="4:4">
      <c r="D496" s="192"/>
    </row>
    <row r="497" spans="4:4">
      <c r="D497" s="192"/>
    </row>
    <row r="498" spans="4:4">
      <c r="D498" s="192"/>
    </row>
    <row r="499" spans="4:4">
      <c r="D499" s="192"/>
    </row>
    <row r="500" spans="4:4">
      <c r="D500" s="192"/>
    </row>
    <row r="501" spans="4:4">
      <c r="D501" s="192"/>
    </row>
    <row r="502" spans="4:4">
      <c r="D502" s="192"/>
    </row>
    <row r="503" spans="4:4">
      <c r="D503" s="192"/>
    </row>
    <row r="504" spans="4:4">
      <c r="D504" s="192"/>
    </row>
    <row r="505" spans="4:4">
      <c r="D505" s="192"/>
    </row>
    <row r="506" spans="4:4">
      <c r="D506" s="192"/>
    </row>
    <row r="507" spans="4:4">
      <c r="D507" s="192"/>
    </row>
    <row r="508" spans="4:4">
      <c r="D508" s="192"/>
    </row>
    <row r="509" spans="4:4">
      <c r="D509" s="192"/>
    </row>
    <row r="510" spans="4:4">
      <c r="D510" s="192"/>
    </row>
    <row r="511" spans="4:4">
      <c r="D511" s="192"/>
    </row>
    <row r="512" spans="4:4">
      <c r="D512" s="192"/>
    </row>
    <row r="513" spans="4:4">
      <c r="D513" s="192"/>
    </row>
    <row r="514" spans="4:4">
      <c r="D514" s="192"/>
    </row>
    <row r="515" spans="4:4">
      <c r="D515" s="192"/>
    </row>
    <row r="516" spans="4:4">
      <c r="D516" s="192"/>
    </row>
    <row r="517" spans="4:4">
      <c r="D517" s="192"/>
    </row>
    <row r="518" spans="4:4">
      <c r="D518" s="192"/>
    </row>
    <row r="519" spans="4:4">
      <c r="D519" s="192"/>
    </row>
    <row r="520" spans="4:4">
      <c r="D520" s="192"/>
    </row>
    <row r="521" spans="4:4">
      <c r="D521" s="192"/>
    </row>
    <row r="522" spans="4:4">
      <c r="D522" s="192"/>
    </row>
    <row r="523" spans="4:4">
      <c r="D523" s="192"/>
    </row>
    <row r="524" spans="4:4">
      <c r="D524" s="192"/>
    </row>
    <row r="525" spans="4:4">
      <c r="D525" s="192"/>
    </row>
    <row r="526" spans="4:4">
      <c r="D526" s="192"/>
    </row>
    <row r="527" spans="4:4">
      <c r="D527" s="192"/>
    </row>
    <row r="528" spans="4:4">
      <c r="D528" s="192"/>
    </row>
    <row r="529" spans="4:4">
      <c r="D529" s="192"/>
    </row>
    <row r="530" spans="4:4">
      <c r="D530" s="192"/>
    </row>
    <row r="531" spans="4:4">
      <c r="D531" s="192"/>
    </row>
    <row r="532" spans="4:4">
      <c r="D532" s="192"/>
    </row>
    <row r="533" spans="4:4">
      <c r="D533" s="192"/>
    </row>
    <row r="534" spans="4:4">
      <c r="D534" s="192"/>
    </row>
    <row r="535" spans="4:4">
      <c r="D535" s="192"/>
    </row>
    <row r="536" spans="4:4">
      <c r="D536" s="192"/>
    </row>
    <row r="537" spans="4:4">
      <c r="D537" s="192"/>
    </row>
    <row r="538" spans="4:4">
      <c r="D538" s="192"/>
    </row>
    <row r="539" spans="4:4">
      <c r="D539" s="192"/>
    </row>
    <row r="540" spans="4:4">
      <c r="D540" s="192"/>
    </row>
    <row r="541" spans="4:4">
      <c r="D541" s="192"/>
    </row>
    <row r="542" spans="4:4">
      <c r="D542" s="192"/>
    </row>
    <row r="543" spans="4:4">
      <c r="D543" s="192"/>
    </row>
    <row r="544" spans="4:4">
      <c r="D544" s="192"/>
    </row>
    <row r="545" spans="4:4">
      <c r="D545" s="192"/>
    </row>
    <row r="546" spans="4:4">
      <c r="D546" s="192"/>
    </row>
    <row r="547" spans="4:4">
      <c r="D547" s="192"/>
    </row>
    <row r="548" spans="4:4">
      <c r="D548" s="192"/>
    </row>
    <row r="549" spans="4:4">
      <c r="D549" s="192"/>
    </row>
    <row r="550" spans="4:4">
      <c r="D550" s="192"/>
    </row>
    <row r="551" spans="4:4">
      <c r="D551" s="192"/>
    </row>
    <row r="552" spans="4:4">
      <c r="D552" s="192"/>
    </row>
    <row r="553" spans="4:4">
      <c r="D553" s="192"/>
    </row>
    <row r="554" spans="4:4">
      <c r="D554" s="192"/>
    </row>
    <row r="555" spans="4:4">
      <c r="D555" s="192"/>
    </row>
    <row r="556" spans="4:4">
      <c r="D556" s="192"/>
    </row>
    <row r="557" spans="4:4">
      <c r="D557" s="192"/>
    </row>
    <row r="558" spans="4:4">
      <c r="D558" s="192"/>
    </row>
    <row r="559" spans="4:4">
      <c r="D559" s="192"/>
    </row>
    <row r="560" spans="4:4">
      <c r="D560" s="192"/>
    </row>
    <row r="561" spans="4:4">
      <c r="D561" s="192"/>
    </row>
    <row r="562" spans="4:4">
      <c r="D562" s="192"/>
    </row>
    <row r="563" spans="4:4">
      <c r="D563" s="192"/>
    </row>
    <row r="564" spans="4:4">
      <c r="D564" s="192"/>
    </row>
    <row r="565" spans="4:4">
      <c r="D565" s="192"/>
    </row>
    <row r="566" spans="4:4">
      <c r="D566" s="192"/>
    </row>
    <row r="567" spans="4:4">
      <c r="D567" s="192"/>
    </row>
    <row r="568" spans="4:4">
      <c r="D568" s="192"/>
    </row>
    <row r="569" spans="4:4">
      <c r="D569" s="192"/>
    </row>
    <row r="570" spans="4:4">
      <c r="D570" s="192"/>
    </row>
    <row r="571" spans="4:4">
      <c r="D571" s="192"/>
    </row>
    <row r="572" spans="4:4">
      <c r="D572" s="192"/>
    </row>
    <row r="573" spans="4:4">
      <c r="D573" s="192"/>
    </row>
    <row r="574" spans="4:4">
      <c r="D574" s="192"/>
    </row>
    <row r="575" spans="4:4">
      <c r="D575" s="192"/>
    </row>
    <row r="576" spans="4:4">
      <c r="D576" s="192"/>
    </row>
    <row r="577" spans="4:4">
      <c r="D577" s="192"/>
    </row>
    <row r="578" spans="4:4">
      <c r="D578" s="192"/>
    </row>
    <row r="579" spans="4:4">
      <c r="D579" s="192"/>
    </row>
    <row r="580" spans="4:4">
      <c r="D580" s="192"/>
    </row>
    <row r="581" spans="4:4">
      <c r="D581" s="192"/>
    </row>
    <row r="582" spans="4:4">
      <c r="D582" s="192"/>
    </row>
    <row r="583" spans="4:4">
      <c r="D583" s="192"/>
    </row>
    <row r="584" spans="4:4">
      <c r="D584" s="192"/>
    </row>
    <row r="585" spans="4:4">
      <c r="D585" s="192"/>
    </row>
    <row r="586" spans="4:4">
      <c r="D586" s="192"/>
    </row>
    <row r="587" spans="4:4">
      <c r="D587" s="192"/>
    </row>
    <row r="588" spans="4:4">
      <c r="D588" s="192"/>
    </row>
    <row r="589" spans="4:4">
      <c r="D589" s="192"/>
    </row>
    <row r="590" spans="4:4">
      <c r="D590" s="192"/>
    </row>
    <row r="591" spans="4:4">
      <c r="D591" s="192"/>
    </row>
    <row r="592" spans="4:4">
      <c r="D592" s="192"/>
    </row>
    <row r="593" spans="4:4">
      <c r="D593" s="192"/>
    </row>
    <row r="594" spans="4:4">
      <c r="D594" s="192"/>
    </row>
    <row r="595" spans="4:4">
      <c r="D595" s="192"/>
    </row>
    <row r="596" spans="4:4">
      <c r="D596" s="192"/>
    </row>
    <row r="597" spans="4:4">
      <c r="D597" s="192"/>
    </row>
    <row r="598" spans="4:4">
      <c r="D598" s="192"/>
    </row>
    <row r="599" spans="4:4">
      <c r="D599" s="192"/>
    </row>
    <row r="600" spans="4:4">
      <c r="D600" s="192"/>
    </row>
    <row r="601" spans="4:4">
      <c r="D601" s="192"/>
    </row>
    <row r="602" spans="4:4">
      <c r="D602" s="192"/>
    </row>
    <row r="603" spans="4:4">
      <c r="D603" s="192"/>
    </row>
    <row r="604" spans="4:4">
      <c r="D604" s="192"/>
    </row>
    <row r="605" spans="4:4">
      <c r="D605" s="192"/>
    </row>
    <row r="606" spans="4:4">
      <c r="D606" s="192"/>
    </row>
    <row r="607" spans="4:4">
      <c r="D607" s="192"/>
    </row>
    <row r="608" spans="4:4">
      <c r="D608" s="192"/>
    </row>
    <row r="609" spans="4:4">
      <c r="D609" s="192"/>
    </row>
    <row r="610" spans="4:4">
      <c r="D610" s="192"/>
    </row>
    <row r="611" spans="4:4">
      <c r="D611" s="192"/>
    </row>
    <row r="612" spans="4:4">
      <c r="D612" s="192"/>
    </row>
    <row r="613" spans="4:4">
      <c r="D613" s="192"/>
    </row>
    <row r="614" spans="4:4">
      <c r="D614" s="192"/>
    </row>
    <row r="615" spans="4:4">
      <c r="D615" s="192"/>
    </row>
    <row r="616" spans="4:4">
      <c r="D616" s="192"/>
    </row>
    <row r="617" spans="4:4">
      <c r="D617" s="192"/>
    </row>
    <row r="618" spans="4:4">
      <c r="D618" s="192"/>
    </row>
    <row r="619" spans="4:4">
      <c r="D619" s="192"/>
    </row>
    <row r="620" spans="4:4">
      <c r="D620" s="192"/>
    </row>
    <row r="621" spans="4:4">
      <c r="D621" s="192"/>
    </row>
    <row r="622" spans="4:4">
      <c r="D622" s="192"/>
    </row>
    <row r="623" spans="4:4">
      <c r="D623" s="192"/>
    </row>
    <row r="624" spans="4:4">
      <c r="D624" s="192"/>
    </row>
    <row r="625" spans="4:4">
      <c r="D625" s="192"/>
    </row>
    <row r="626" spans="4:4">
      <c r="D626" s="192"/>
    </row>
    <row r="627" spans="4:4">
      <c r="D627" s="192"/>
    </row>
    <row r="628" spans="4:4">
      <c r="D628" s="192"/>
    </row>
    <row r="629" spans="4:4">
      <c r="D629" s="192"/>
    </row>
    <row r="630" spans="4:4">
      <c r="D630" s="192"/>
    </row>
    <row r="631" spans="4:4">
      <c r="D631" s="192"/>
    </row>
    <row r="632" spans="4:4">
      <c r="D632" s="192"/>
    </row>
    <row r="633" spans="4:4">
      <c r="D633" s="192"/>
    </row>
    <row r="634" spans="4:4">
      <c r="D634" s="192"/>
    </row>
    <row r="635" spans="4:4">
      <c r="D635" s="192"/>
    </row>
    <row r="636" spans="4:4">
      <c r="D636" s="192"/>
    </row>
    <row r="637" spans="4:4">
      <c r="D637" s="192"/>
    </row>
    <row r="638" spans="4:4">
      <c r="D638" s="192"/>
    </row>
    <row r="639" spans="4:4">
      <c r="D639" s="192"/>
    </row>
    <row r="640" spans="4:4">
      <c r="D640" s="192"/>
    </row>
    <row r="641" spans="4:4">
      <c r="D641" s="192"/>
    </row>
    <row r="642" spans="4:4">
      <c r="D642" s="192"/>
    </row>
    <row r="643" spans="4:4">
      <c r="D643" s="192"/>
    </row>
    <row r="644" spans="4:4">
      <c r="D644" s="192"/>
    </row>
    <row r="645" spans="4:4">
      <c r="D645" s="192"/>
    </row>
    <row r="646" spans="4:4">
      <c r="D646" s="192"/>
    </row>
    <row r="647" spans="4:4">
      <c r="D647" s="192"/>
    </row>
    <row r="648" spans="4:4">
      <c r="D648" s="192"/>
    </row>
    <row r="649" spans="4:4">
      <c r="D649" s="192"/>
    </row>
    <row r="650" spans="4:4">
      <c r="D650" s="192"/>
    </row>
    <row r="651" spans="4:4">
      <c r="D651" s="192"/>
    </row>
    <row r="652" spans="4:4">
      <c r="D652" s="192"/>
    </row>
    <row r="653" spans="4:4">
      <c r="D653" s="192"/>
    </row>
    <row r="654" spans="4:4">
      <c r="D654" s="192"/>
    </row>
    <row r="655" spans="4:4">
      <c r="D655" s="192"/>
    </row>
    <row r="656" spans="4:4">
      <c r="D656" s="192"/>
    </row>
    <row r="657" spans="4:4">
      <c r="D657" s="192"/>
    </row>
    <row r="658" spans="4:4">
      <c r="D658" s="192"/>
    </row>
    <row r="659" spans="4:4">
      <c r="D659" s="192"/>
    </row>
    <row r="660" spans="4:4">
      <c r="D660" s="192"/>
    </row>
    <row r="661" spans="4:4">
      <c r="D661" s="192"/>
    </row>
    <row r="662" spans="4:4">
      <c r="D662" s="192"/>
    </row>
    <row r="663" spans="4:4">
      <c r="D663" s="192"/>
    </row>
    <row r="664" spans="4:4">
      <c r="D664" s="192"/>
    </row>
    <row r="665" spans="4:4">
      <c r="D665" s="192"/>
    </row>
    <row r="666" spans="4:4">
      <c r="D666" s="192"/>
    </row>
    <row r="667" spans="4:4">
      <c r="D667" s="192"/>
    </row>
    <row r="668" spans="4:4">
      <c r="D668" s="192"/>
    </row>
    <row r="669" spans="4:4">
      <c r="D669" s="192"/>
    </row>
    <row r="670" spans="4:4">
      <c r="D670" s="192"/>
    </row>
    <row r="671" spans="4:4">
      <c r="D671" s="192"/>
    </row>
    <row r="672" spans="4:4">
      <c r="D672" s="192"/>
    </row>
    <row r="673" spans="4:4">
      <c r="D673" s="192"/>
    </row>
    <row r="674" spans="4:4">
      <c r="D674" s="192"/>
    </row>
    <row r="675" spans="4:4">
      <c r="D675" s="192"/>
    </row>
    <row r="676" spans="4:4">
      <c r="D676" s="192"/>
    </row>
    <row r="677" spans="4:4">
      <c r="D677" s="192"/>
    </row>
    <row r="678" spans="4:4">
      <c r="D678" s="192"/>
    </row>
    <row r="679" spans="4:4">
      <c r="D679" s="192"/>
    </row>
    <row r="680" spans="4:4">
      <c r="D680" s="192"/>
    </row>
    <row r="681" spans="4:4">
      <c r="D681" s="192"/>
    </row>
    <row r="682" spans="4:4">
      <c r="D682" s="192"/>
    </row>
    <row r="683" spans="4:4">
      <c r="D683" s="192"/>
    </row>
    <row r="684" spans="4:4">
      <c r="D684" s="192"/>
    </row>
    <row r="685" spans="4:4">
      <c r="D685" s="192"/>
    </row>
    <row r="686" spans="4:4">
      <c r="D686" s="192"/>
    </row>
    <row r="687" spans="4:4">
      <c r="D687" s="192"/>
    </row>
    <row r="688" spans="4:4">
      <c r="D688" s="192"/>
    </row>
    <row r="689" spans="4:4">
      <c r="D689" s="192"/>
    </row>
    <row r="690" spans="4:4">
      <c r="D690" s="192"/>
    </row>
    <row r="691" spans="4:4">
      <c r="D691" s="192"/>
    </row>
    <row r="692" spans="4:4">
      <c r="D692" s="192"/>
    </row>
    <row r="693" spans="4:4">
      <c r="D693" s="192"/>
    </row>
    <row r="694" spans="4:4">
      <c r="D694" s="192"/>
    </row>
    <row r="695" spans="4:4">
      <c r="D695" s="192"/>
    </row>
    <row r="696" spans="4:4">
      <c r="D696" s="192"/>
    </row>
    <row r="697" spans="4:4">
      <c r="D697" s="192"/>
    </row>
    <row r="698" spans="4:4">
      <c r="D698" s="192"/>
    </row>
    <row r="699" spans="4:4">
      <c r="D699" s="192"/>
    </row>
    <row r="700" spans="4:4">
      <c r="D700" s="192"/>
    </row>
    <row r="701" spans="4:4">
      <c r="D701" s="192"/>
    </row>
    <row r="702" spans="4:4">
      <c r="D702" s="192"/>
    </row>
    <row r="703" spans="4:4">
      <c r="D703" s="192"/>
    </row>
    <row r="704" spans="4:4">
      <c r="D704" s="192"/>
    </row>
    <row r="705" spans="4:4">
      <c r="D705" s="192"/>
    </row>
    <row r="706" spans="4:4">
      <c r="D706" s="192"/>
    </row>
    <row r="707" spans="4:4">
      <c r="D707" s="192"/>
    </row>
    <row r="708" spans="4:4">
      <c r="D708" s="192"/>
    </row>
    <row r="709" spans="4:4">
      <c r="D709" s="192"/>
    </row>
    <row r="710" spans="4:4">
      <c r="D710" s="192"/>
    </row>
    <row r="711" spans="4:4">
      <c r="D711" s="192"/>
    </row>
    <row r="712" spans="4:4">
      <c r="D712" s="192"/>
    </row>
    <row r="713" spans="4:4">
      <c r="D713" s="192"/>
    </row>
    <row r="714" spans="4:4">
      <c r="D714" s="192"/>
    </row>
    <row r="715" spans="4:4">
      <c r="D715" s="192"/>
    </row>
    <row r="716" spans="4:4">
      <c r="D716" s="192"/>
    </row>
    <row r="717" spans="4:4">
      <c r="D717" s="192"/>
    </row>
    <row r="718" spans="4:4">
      <c r="D718" s="192"/>
    </row>
    <row r="719" spans="4:4">
      <c r="D719" s="192"/>
    </row>
    <row r="720" spans="4:4">
      <c r="D720" s="192"/>
    </row>
    <row r="721" spans="4:4">
      <c r="D721" s="192"/>
    </row>
    <row r="722" spans="4:4">
      <c r="D722" s="192"/>
    </row>
    <row r="723" spans="4:4">
      <c r="D723" s="192"/>
    </row>
    <row r="724" spans="4:4">
      <c r="D724" s="192"/>
    </row>
    <row r="725" spans="4:4">
      <c r="D725" s="192"/>
    </row>
    <row r="726" spans="4:4">
      <c r="D726" s="192"/>
    </row>
    <row r="727" spans="4:4">
      <c r="D727" s="192"/>
    </row>
    <row r="728" spans="4:4">
      <c r="D728" s="192"/>
    </row>
    <row r="729" spans="4:4">
      <c r="D729" s="192"/>
    </row>
    <row r="730" spans="4:4">
      <c r="D730" s="192"/>
    </row>
    <row r="731" spans="4:4">
      <c r="D731" s="192"/>
    </row>
    <row r="732" spans="4:4">
      <c r="D732" s="192"/>
    </row>
    <row r="733" spans="4:4">
      <c r="D733" s="192"/>
    </row>
    <row r="734" spans="4:4">
      <c r="D734" s="192"/>
    </row>
    <row r="735" spans="4:4">
      <c r="D735" s="192"/>
    </row>
    <row r="736" spans="4:4">
      <c r="D736" s="192"/>
    </row>
    <row r="737" spans="4:4">
      <c r="D737" s="192"/>
    </row>
    <row r="738" spans="4:4">
      <c r="D738" s="192"/>
    </row>
    <row r="739" spans="4:4">
      <c r="D739" s="192"/>
    </row>
    <row r="740" spans="4:4">
      <c r="D740" s="192"/>
    </row>
    <row r="741" spans="4:4">
      <c r="D741" s="192"/>
    </row>
    <row r="742" spans="4:4">
      <c r="D742" s="192"/>
    </row>
    <row r="743" spans="4:4">
      <c r="D743" s="192"/>
    </row>
    <row r="744" spans="4:4">
      <c r="D744" s="192"/>
    </row>
    <row r="745" spans="4:4">
      <c r="D745" s="192"/>
    </row>
    <row r="746" spans="4:4">
      <c r="D746" s="192"/>
    </row>
    <row r="747" spans="4:4">
      <c r="D747" s="192"/>
    </row>
    <row r="748" spans="4:4">
      <c r="D748" s="192"/>
    </row>
    <row r="749" spans="4:4">
      <c r="D749" s="192"/>
    </row>
    <row r="750" spans="4:4">
      <c r="D750" s="192"/>
    </row>
    <row r="751" spans="4:4">
      <c r="D751" s="192"/>
    </row>
    <row r="752" spans="4:4">
      <c r="D752" s="192"/>
    </row>
    <row r="753" spans="4:4">
      <c r="D753" s="192"/>
    </row>
    <row r="754" spans="4:4">
      <c r="D754" s="192"/>
    </row>
    <row r="755" spans="4:4">
      <c r="D755" s="192"/>
    </row>
    <row r="756" spans="4:4">
      <c r="D756" s="192"/>
    </row>
    <row r="757" spans="4:4">
      <c r="D757" s="192"/>
    </row>
    <row r="758" spans="4:4">
      <c r="D758" s="192"/>
    </row>
    <row r="759" spans="4:4">
      <c r="D759" s="192"/>
    </row>
    <row r="760" spans="4:4">
      <c r="D760" s="192"/>
    </row>
    <row r="761" spans="4:4">
      <c r="D761" s="192"/>
    </row>
    <row r="762" spans="4:4">
      <c r="D762" s="192"/>
    </row>
    <row r="763" spans="4:4">
      <c r="D763" s="192"/>
    </row>
    <row r="764" spans="4:4">
      <c r="D764" s="192"/>
    </row>
    <row r="765" spans="4:4">
      <c r="D765" s="192"/>
    </row>
    <row r="766" spans="4:4">
      <c r="D766" s="192"/>
    </row>
    <row r="767" spans="4:4">
      <c r="D767" s="192"/>
    </row>
    <row r="768" spans="4:4">
      <c r="D768" s="192"/>
    </row>
    <row r="769" spans="4:4">
      <c r="D769" s="192"/>
    </row>
    <row r="770" spans="4:4">
      <c r="D770" s="192"/>
    </row>
    <row r="771" spans="4:4">
      <c r="D771" s="192"/>
    </row>
    <row r="772" spans="4:4">
      <c r="D772" s="192"/>
    </row>
    <row r="773" spans="4:4">
      <c r="D773" s="192"/>
    </row>
    <row r="774" spans="4:4">
      <c r="D774" s="192"/>
    </row>
    <row r="775" spans="4:4">
      <c r="D775" s="192"/>
    </row>
    <row r="776" spans="4:4">
      <c r="D776" s="192"/>
    </row>
    <row r="777" spans="4:4">
      <c r="D777" s="192"/>
    </row>
    <row r="778" spans="4:4">
      <c r="D778" s="192"/>
    </row>
    <row r="779" spans="4:4">
      <c r="D779" s="192"/>
    </row>
    <row r="780" spans="4:4">
      <c r="D780" s="192"/>
    </row>
    <row r="781" spans="4:4">
      <c r="D781" s="192"/>
    </row>
    <row r="782" spans="4:4">
      <c r="D782" s="192"/>
    </row>
    <row r="783" spans="4:4">
      <c r="D783" s="192"/>
    </row>
    <row r="784" spans="4:4">
      <c r="D784" s="192"/>
    </row>
    <row r="785" spans="4:4">
      <c r="D785" s="192"/>
    </row>
    <row r="786" spans="4:4">
      <c r="D786" s="192"/>
    </row>
    <row r="787" spans="4:4">
      <c r="D787" s="192"/>
    </row>
    <row r="788" spans="4:4">
      <c r="D788" s="192"/>
    </row>
    <row r="789" spans="4:4">
      <c r="D789" s="192"/>
    </row>
    <row r="790" spans="4:4">
      <c r="D790" s="192"/>
    </row>
    <row r="791" spans="4:4">
      <c r="D791" s="192"/>
    </row>
    <row r="792" spans="4:4">
      <c r="D792" s="192"/>
    </row>
    <row r="793" spans="4:4">
      <c r="D793" s="192"/>
    </row>
    <row r="794" spans="4:4">
      <c r="D794" s="192"/>
    </row>
    <row r="795" spans="4:4">
      <c r="D795" s="192"/>
    </row>
    <row r="796" spans="4:4">
      <c r="D796" s="192"/>
    </row>
    <row r="797" spans="4:4">
      <c r="D797" s="192"/>
    </row>
    <row r="798" spans="4:4">
      <c r="D798" s="192"/>
    </row>
    <row r="799" spans="4:4">
      <c r="D799" s="192"/>
    </row>
    <row r="800" spans="4:4">
      <c r="D800" s="192"/>
    </row>
    <row r="801" spans="4:4">
      <c r="D801" s="192"/>
    </row>
    <row r="802" spans="4:4">
      <c r="D802" s="192"/>
    </row>
    <row r="803" spans="4:4">
      <c r="D803" s="192"/>
    </row>
    <row r="804" spans="4:4">
      <c r="D804" s="192"/>
    </row>
    <row r="805" spans="4:4">
      <c r="D805" s="192"/>
    </row>
    <row r="806" spans="4:4">
      <c r="D806" s="192"/>
    </row>
    <row r="807" spans="4:4">
      <c r="D807" s="192"/>
    </row>
    <row r="808" spans="4:4">
      <c r="D808" s="192"/>
    </row>
    <row r="809" spans="4:4">
      <c r="D809" s="192"/>
    </row>
    <row r="810" spans="4:4">
      <c r="D810" s="192"/>
    </row>
    <row r="811" spans="4:4">
      <c r="D811" s="192"/>
    </row>
    <row r="812" spans="4:4">
      <c r="D812" s="192"/>
    </row>
    <row r="813" spans="4:4">
      <c r="D813" s="192"/>
    </row>
    <row r="814" spans="4:4">
      <c r="D814" s="192"/>
    </row>
    <row r="815" spans="4:4">
      <c r="D815" s="192"/>
    </row>
    <row r="816" spans="4:4">
      <c r="D816" s="192"/>
    </row>
    <row r="817" spans="4:4">
      <c r="D817" s="192"/>
    </row>
    <row r="818" spans="4:4">
      <c r="D818" s="192"/>
    </row>
    <row r="819" spans="4:4">
      <c r="D819" s="192"/>
    </row>
    <row r="820" spans="4:4">
      <c r="D820" s="192"/>
    </row>
    <row r="821" spans="4:4">
      <c r="D821" s="192"/>
    </row>
    <row r="822" spans="4:4">
      <c r="D822" s="192"/>
    </row>
    <row r="823" spans="4:4">
      <c r="D823" s="192"/>
    </row>
    <row r="824" spans="4:4">
      <c r="D824" s="192"/>
    </row>
    <row r="825" spans="4:4">
      <c r="D825" s="192"/>
    </row>
    <row r="826" spans="4:4">
      <c r="D826" s="192"/>
    </row>
    <row r="827" spans="4:4">
      <c r="D827" s="192"/>
    </row>
    <row r="828" spans="4:4">
      <c r="D828" s="192"/>
    </row>
    <row r="829" spans="4:4">
      <c r="D829" s="192"/>
    </row>
    <row r="830" spans="4:4">
      <c r="D830" s="192"/>
    </row>
    <row r="831" spans="4:4">
      <c r="D831" s="192"/>
    </row>
    <row r="832" spans="4:4">
      <c r="D832" s="192"/>
    </row>
    <row r="833" spans="4:4">
      <c r="D833" s="192"/>
    </row>
    <row r="834" spans="4:4">
      <c r="D834" s="192"/>
    </row>
    <row r="835" spans="4:4">
      <c r="D835" s="192"/>
    </row>
    <row r="836" spans="4:4">
      <c r="D836" s="192"/>
    </row>
    <row r="837" spans="4:4">
      <c r="D837" s="192"/>
    </row>
    <row r="838" spans="4:4">
      <c r="D838" s="192"/>
    </row>
    <row r="839" spans="4:4">
      <c r="D839" s="192"/>
    </row>
    <row r="840" spans="4:4">
      <c r="D840" s="192"/>
    </row>
    <row r="841" spans="4:4">
      <c r="D841" s="192"/>
    </row>
    <row r="842" spans="4:4">
      <c r="D842" s="192"/>
    </row>
    <row r="843" spans="4:4">
      <c r="D843" s="192"/>
    </row>
    <row r="844" spans="4:4">
      <c r="D844" s="192"/>
    </row>
    <row r="845" spans="4:4">
      <c r="D845" s="192"/>
    </row>
    <row r="846" spans="4:4">
      <c r="D846" s="192"/>
    </row>
    <row r="847" spans="4:4">
      <c r="D847" s="192"/>
    </row>
    <row r="848" spans="4:4">
      <c r="D848" s="192"/>
    </row>
    <row r="849" spans="4:4">
      <c r="D849" s="192"/>
    </row>
    <row r="850" spans="4:4">
      <c r="D850" s="192"/>
    </row>
    <row r="851" spans="4:4">
      <c r="D851" s="192"/>
    </row>
    <row r="852" spans="4:4">
      <c r="D852" s="192"/>
    </row>
    <row r="853" spans="4:4">
      <c r="D853" s="192"/>
    </row>
    <row r="854" spans="4:4">
      <c r="D854" s="192"/>
    </row>
    <row r="855" spans="4:4">
      <c r="D855" s="192"/>
    </row>
    <row r="856" spans="4:4">
      <c r="D856" s="192"/>
    </row>
    <row r="857" spans="4:4">
      <c r="D857" s="192"/>
    </row>
    <row r="858" spans="4:4">
      <c r="D858" s="192"/>
    </row>
    <row r="859" spans="4:4">
      <c r="D859" s="192"/>
    </row>
    <row r="860" spans="4:4">
      <c r="D860" s="192"/>
    </row>
    <row r="861" spans="4:4">
      <c r="D861" s="192"/>
    </row>
    <row r="862" spans="4:4">
      <c r="D862" s="192"/>
    </row>
    <row r="863" spans="4:4">
      <c r="D863" s="192"/>
    </row>
    <row r="864" spans="4:4">
      <c r="D864" s="192"/>
    </row>
    <row r="865" spans="4:4">
      <c r="D865" s="192"/>
    </row>
    <row r="866" spans="4:4">
      <c r="D866" s="192"/>
    </row>
    <row r="867" spans="4:4">
      <c r="D867" s="192"/>
    </row>
    <row r="868" spans="4:4">
      <c r="D868" s="192"/>
    </row>
    <row r="869" spans="4:4">
      <c r="D869" s="192"/>
    </row>
    <row r="870" spans="4:4">
      <c r="D870" s="192"/>
    </row>
    <row r="871" spans="4:4">
      <c r="D871" s="192"/>
    </row>
    <row r="872" spans="4:4">
      <c r="D872" s="192"/>
    </row>
    <row r="873" spans="4:4">
      <c r="D873" s="192"/>
    </row>
    <row r="874" spans="4:4">
      <c r="D874" s="192"/>
    </row>
    <row r="875" spans="4:4">
      <c r="D875" s="192"/>
    </row>
    <row r="876" spans="4:4">
      <c r="D876" s="192"/>
    </row>
    <row r="877" spans="4:4">
      <c r="D877" s="192"/>
    </row>
    <row r="878" spans="4:4">
      <c r="D878" s="192"/>
    </row>
    <row r="879" spans="4:4">
      <c r="D879" s="192"/>
    </row>
    <row r="880" spans="4:4">
      <c r="D880" s="192"/>
    </row>
    <row r="881" spans="4:4">
      <c r="D881" s="192"/>
    </row>
    <row r="882" spans="4:4">
      <c r="D882" s="192"/>
    </row>
    <row r="883" spans="4:4">
      <c r="D883" s="192"/>
    </row>
    <row r="884" spans="4:4">
      <c r="D884" s="192"/>
    </row>
    <row r="885" spans="4:4">
      <c r="D885" s="192"/>
    </row>
    <row r="886" spans="4:4">
      <c r="D886" s="192"/>
    </row>
    <row r="887" spans="4:4">
      <c r="D887" s="192"/>
    </row>
    <row r="888" spans="4:4">
      <c r="D888" s="192"/>
    </row>
    <row r="889" spans="4:4">
      <c r="D889" s="192"/>
    </row>
    <row r="890" spans="4:4">
      <c r="D890" s="192"/>
    </row>
    <row r="891" spans="4:4">
      <c r="D891" s="192"/>
    </row>
    <row r="892" spans="4:4">
      <c r="D892" s="192"/>
    </row>
    <row r="893" spans="4:4">
      <c r="D893" s="192"/>
    </row>
    <row r="894" spans="4:4">
      <c r="D894" s="192"/>
    </row>
    <row r="895" spans="4:4">
      <c r="D895" s="192"/>
    </row>
    <row r="896" spans="4:4">
      <c r="D896" s="192"/>
    </row>
    <row r="897" spans="4:4">
      <c r="D897" s="192"/>
    </row>
    <row r="898" spans="4:4">
      <c r="D898" s="192"/>
    </row>
    <row r="899" spans="4:4">
      <c r="D899" s="192"/>
    </row>
    <row r="900" spans="4:4">
      <c r="D900" s="192"/>
    </row>
    <row r="901" spans="4:4">
      <c r="D901" s="192"/>
    </row>
    <row r="902" spans="4:4">
      <c r="D902" s="192"/>
    </row>
    <row r="903" spans="4:4">
      <c r="D903" s="192"/>
    </row>
    <row r="904" spans="4:4">
      <c r="D904" s="192"/>
    </row>
    <row r="905" spans="4:4">
      <c r="D905" s="192"/>
    </row>
    <row r="906" spans="4:4">
      <c r="D906" s="192"/>
    </row>
    <row r="907" spans="4:4">
      <c r="D907" s="192"/>
    </row>
    <row r="908" spans="4:4">
      <c r="D908" s="192"/>
    </row>
    <row r="909" spans="4:4">
      <c r="D909" s="192"/>
    </row>
    <row r="910" spans="4:4">
      <c r="D910" s="192"/>
    </row>
    <row r="911" spans="4:4">
      <c r="D911" s="192"/>
    </row>
    <row r="912" spans="4:4">
      <c r="D912" s="192"/>
    </row>
    <row r="913" spans="4:4">
      <c r="D913" s="192"/>
    </row>
    <row r="914" spans="4:4">
      <c r="D914" s="192"/>
    </row>
    <row r="915" spans="4:4">
      <c r="D915" s="192"/>
    </row>
    <row r="916" spans="4:4">
      <c r="D916" s="192"/>
    </row>
    <row r="917" spans="4:4">
      <c r="D917" s="192"/>
    </row>
    <row r="918" spans="4:4">
      <c r="D918" s="192"/>
    </row>
    <row r="919" spans="4:4">
      <c r="D919" s="192"/>
    </row>
    <row r="920" spans="4:4">
      <c r="D920" s="192"/>
    </row>
    <row r="921" spans="4:4">
      <c r="D921" s="192"/>
    </row>
    <row r="922" spans="4:4">
      <c r="D922" s="192"/>
    </row>
    <row r="923" spans="4:4">
      <c r="D923" s="192"/>
    </row>
    <row r="924" spans="4:4">
      <c r="D924" s="192"/>
    </row>
    <row r="925" spans="4:4">
      <c r="D925" s="192"/>
    </row>
    <row r="926" spans="4:4">
      <c r="D926" s="192"/>
    </row>
    <row r="927" spans="4:4">
      <c r="D927" s="192"/>
    </row>
    <row r="928" spans="4:4">
      <c r="D928" s="192"/>
    </row>
    <row r="929" spans="4:4">
      <c r="D929" s="192"/>
    </row>
    <row r="930" spans="4:4">
      <c r="D930" s="192"/>
    </row>
    <row r="931" spans="4:4">
      <c r="D931" s="192"/>
    </row>
    <row r="932" spans="4:4">
      <c r="D932" s="192"/>
    </row>
    <row r="933" spans="4:4">
      <c r="D933" s="192"/>
    </row>
    <row r="934" spans="4:4">
      <c r="D934" s="192"/>
    </row>
    <row r="935" spans="4:4">
      <c r="D935" s="192"/>
    </row>
    <row r="936" spans="4:4">
      <c r="D936" s="192"/>
    </row>
    <row r="937" spans="4:4">
      <c r="D937" s="192"/>
    </row>
    <row r="938" spans="4:4">
      <c r="D938" s="192"/>
    </row>
    <row r="939" spans="4:4">
      <c r="D939" s="192"/>
    </row>
    <row r="940" spans="4:4">
      <c r="D940" s="192"/>
    </row>
    <row r="941" spans="4:4">
      <c r="D941" s="192"/>
    </row>
    <row r="942" spans="4:4">
      <c r="D942" s="192"/>
    </row>
    <row r="943" spans="4:4">
      <c r="D943" s="192"/>
    </row>
    <row r="944" spans="4:4">
      <c r="D944" s="192"/>
    </row>
    <row r="945" spans="4:4">
      <c r="D945" s="192"/>
    </row>
    <row r="946" spans="4:4">
      <c r="D946" s="192"/>
    </row>
    <row r="947" spans="4:4">
      <c r="D947" s="192"/>
    </row>
    <row r="948" spans="4:4">
      <c r="D948" s="192"/>
    </row>
    <row r="949" spans="4:4">
      <c r="D949" s="192"/>
    </row>
    <row r="950" spans="4:4">
      <c r="D950" s="192"/>
    </row>
    <row r="951" spans="4:4">
      <c r="D951" s="192"/>
    </row>
    <row r="952" spans="4:4">
      <c r="D952" s="192"/>
    </row>
    <row r="953" spans="4:4">
      <c r="D953" s="192"/>
    </row>
    <row r="954" spans="4:4">
      <c r="D954" s="192"/>
    </row>
    <row r="955" spans="4:4">
      <c r="D955" s="192"/>
    </row>
    <row r="956" spans="4:4">
      <c r="D956" s="192"/>
    </row>
    <row r="957" spans="4:4">
      <c r="D957" s="192"/>
    </row>
    <row r="958" spans="4:4">
      <c r="D958" s="192"/>
    </row>
    <row r="959" spans="4:4">
      <c r="D959" s="192"/>
    </row>
    <row r="960" spans="4:4">
      <c r="D960" s="192"/>
    </row>
    <row r="961" spans="4:4">
      <c r="D961" s="192"/>
    </row>
    <row r="962" spans="4:4">
      <c r="D962" s="192"/>
    </row>
    <row r="963" spans="4:4">
      <c r="D963" s="192"/>
    </row>
    <row r="964" spans="4:4">
      <c r="D964" s="192"/>
    </row>
    <row r="965" spans="4:4">
      <c r="D965" s="192"/>
    </row>
    <row r="966" spans="4:4">
      <c r="D966" s="192"/>
    </row>
    <row r="967" spans="4:4">
      <c r="D967" s="192"/>
    </row>
    <row r="968" spans="4:4">
      <c r="D968" s="192"/>
    </row>
    <row r="969" spans="4:4">
      <c r="D969" s="192"/>
    </row>
    <row r="970" spans="4:4">
      <c r="D970" s="192"/>
    </row>
    <row r="971" spans="4:4">
      <c r="D971" s="192"/>
    </row>
    <row r="972" spans="4:4">
      <c r="D972" s="192"/>
    </row>
    <row r="973" spans="4:4">
      <c r="D973" s="192"/>
    </row>
    <row r="974" spans="4:4">
      <c r="D974" s="192"/>
    </row>
    <row r="975" spans="4:4">
      <c r="D975" s="192"/>
    </row>
    <row r="976" spans="4:4">
      <c r="D976" s="192"/>
    </row>
    <row r="977" spans="4:4">
      <c r="D977" s="192"/>
    </row>
    <row r="978" spans="4:4">
      <c r="D978" s="192"/>
    </row>
    <row r="979" spans="4:4">
      <c r="D979" s="192"/>
    </row>
    <row r="980" spans="4:4">
      <c r="D980" s="192"/>
    </row>
    <row r="981" spans="4:4">
      <c r="D981" s="192"/>
    </row>
    <row r="982" spans="4:4">
      <c r="D982" s="192"/>
    </row>
    <row r="983" spans="4:4">
      <c r="D983" s="192"/>
    </row>
    <row r="984" spans="4:4">
      <c r="D984" s="192"/>
    </row>
    <row r="985" spans="4:4">
      <c r="D985" s="192"/>
    </row>
    <row r="986" spans="4:4">
      <c r="D986" s="192"/>
    </row>
    <row r="987" spans="4:4">
      <c r="D987" s="192"/>
    </row>
    <row r="988" spans="4:4">
      <c r="D988" s="192"/>
    </row>
    <row r="989" spans="4:4">
      <c r="D989" s="192"/>
    </row>
    <row r="990" spans="4:4">
      <c r="D990" s="192"/>
    </row>
    <row r="991" spans="4:4">
      <c r="D991" s="192"/>
    </row>
    <row r="992" spans="4:4">
      <c r="D992" s="192"/>
    </row>
    <row r="993" spans="4:4">
      <c r="D993" s="192"/>
    </row>
    <row r="994" spans="4:4">
      <c r="D994" s="192"/>
    </row>
    <row r="995" spans="4:4">
      <c r="D995" s="192"/>
    </row>
    <row r="996" spans="4:4">
      <c r="D996" s="192"/>
    </row>
    <row r="997" spans="4:4">
      <c r="D997" s="192"/>
    </row>
    <row r="998" spans="4:4">
      <c r="D998" s="192"/>
    </row>
    <row r="999" spans="4:4">
      <c r="D999" s="192"/>
    </row>
    <row r="1000" spans="4:4">
      <c r="D1000" s="192"/>
    </row>
    <row r="1001" spans="4:4">
      <c r="D1001" s="192"/>
    </row>
    <row r="1002" spans="4:4">
      <c r="D1002" s="192"/>
    </row>
    <row r="1003" spans="4:4">
      <c r="D1003" s="192"/>
    </row>
    <row r="1004" spans="4:4">
      <c r="D1004" s="192"/>
    </row>
    <row r="1005" spans="4:4">
      <c r="D1005" s="192"/>
    </row>
    <row r="1006" spans="4:4">
      <c r="D1006" s="192"/>
    </row>
    <row r="1007" spans="4:4">
      <c r="D1007" s="192"/>
    </row>
    <row r="1008" spans="4:4">
      <c r="D1008" s="192"/>
    </row>
    <row r="1009" spans="4:4">
      <c r="D1009" s="192"/>
    </row>
    <row r="1010" spans="4:4">
      <c r="D1010" s="192"/>
    </row>
    <row r="1011" spans="4:4">
      <c r="D1011" s="192"/>
    </row>
    <row r="1012" spans="4:4">
      <c r="D1012" s="192"/>
    </row>
    <row r="1013" spans="4:4">
      <c r="D1013" s="192"/>
    </row>
    <row r="1014" spans="4:4">
      <c r="D1014" s="192"/>
    </row>
    <row r="1015" spans="4:4">
      <c r="D1015" s="192"/>
    </row>
    <row r="1016" spans="4:4">
      <c r="D1016" s="192"/>
    </row>
    <row r="1017" spans="4:4">
      <c r="D1017" s="192"/>
    </row>
    <row r="1018" spans="4:4">
      <c r="D1018" s="192"/>
    </row>
    <row r="1019" spans="4:4">
      <c r="D1019" s="192"/>
    </row>
    <row r="1020" spans="4:4">
      <c r="D1020" s="192"/>
    </row>
    <row r="1021" spans="4:4">
      <c r="D1021" s="192"/>
    </row>
    <row r="1022" spans="4:4">
      <c r="D1022" s="192"/>
    </row>
    <row r="1023" spans="4:4">
      <c r="D1023" s="192"/>
    </row>
    <row r="1024" spans="4:4">
      <c r="D1024" s="192"/>
    </row>
    <row r="1025" spans="4:4">
      <c r="D1025" s="192"/>
    </row>
    <row r="1026" spans="4:4">
      <c r="D1026" s="192"/>
    </row>
    <row r="1027" spans="4:4">
      <c r="D1027" s="192"/>
    </row>
    <row r="1028" spans="4:4">
      <c r="D1028" s="192"/>
    </row>
    <row r="1029" spans="4:4">
      <c r="D1029" s="192"/>
    </row>
    <row r="1030" spans="4:4">
      <c r="D1030" s="192"/>
    </row>
    <row r="1031" spans="4:4">
      <c r="D1031" s="192"/>
    </row>
    <row r="1032" spans="4:4">
      <c r="D1032" s="192"/>
    </row>
    <row r="1033" spans="4:4">
      <c r="D1033" s="192"/>
    </row>
    <row r="1034" spans="4:4">
      <c r="D1034" s="192"/>
    </row>
    <row r="1035" spans="4:4">
      <c r="D1035" s="192"/>
    </row>
    <row r="1036" spans="4:4">
      <c r="D1036" s="192"/>
    </row>
    <row r="1037" spans="4:4">
      <c r="D1037" s="192"/>
    </row>
    <row r="1038" spans="4:4">
      <c r="D1038" s="192"/>
    </row>
    <row r="1039" spans="4:4">
      <c r="D1039" s="192"/>
    </row>
    <row r="1040" spans="4:4">
      <c r="D1040" s="192"/>
    </row>
    <row r="1041" spans="4:4">
      <c r="D1041" s="192"/>
    </row>
    <row r="1042" spans="4:4">
      <c r="D1042" s="192"/>
    </row>
    <row r="1043" spans="4:4">
      <c r="D1043" s="192"/>
    </row>
    <row r="1044" spans="4:4">
      <c r="D1044" s="192"/>
    </row>
    <row r="1045" spans="4:4">
      <c r="D1045" s="192"/>
    </row>
    <row r="1046" spans="4:4">
      <c r="D1046" s="192"/>
    </row>
    <row r="1047" spans="4:4">
      <c r="D1047" s="192"/>
    </row>
    <row r="1048" spans="4:4">
      <c r="D1048" s="192"/>
    </row>
    <row r="1049" spans="4:4">
      <c r="D1049" s="192"/>
    </row>
    <row r="1050" spans="4:4">
      <c r="D1050" s="192"/>
    </row>
    <row r="1051" spans="4:4">
      <c r="D1051" s="192"/>
    </row>
    <row r="1052" spans="4:4">
      <c r="D1052" s="192"/>
    </row>
    <row r="1053" spans="4:4">
      <c r="D1053" s="192"/>
    </row>
    <row r="1054" spans="4:4">
      <c r="D1054" s="192"/>
    </row>
    <row r="1055" spans="4:4">
      <c r="D1055" s="192"/>
    </row>
    <row r="1056" spans="4:4">
      <c r="D1056" s="192"/>
    </row>
    <row r="1057" spans="4:4">
      <c r="D1057" s="192"/>
    </row>
    <row r="1058" spans="4:4">
      <c r="D1058" s="192"/>
    </row>
    <row r="1059" spans="4:4">
      <c r="D1059" s="192"/>
    </row>
    <row r="1060" spans="4:4">
      <c r="D1060" s="192"/>
    </row>
    <row r="1061" spans="4:4">
      <c r="D1061" s="192"/>
    </row>
    <row r="1062" spans="4:4">
      <c r="D1062" s="192"/>
    </row>
    <row r="1063" spans="4:4">
      <c r="D1063" s="192"/>
    </row>
    <row r="1064" spans="4:4">
      <c r="D1064" s="192"/>
    </row>
    <row r="1065" spans="4:4">
      <c r="D1065" s="192"/>
    </row>
    <row r="1066" spans="4:4">
      <c r="D1066" s="192"/>
    </row>
    <row r="1067" spans="4:4">
      <c r="D1067" s="192"/>
    </row>
    <row r="1068" spans="4:4">
      <c r="D1068" s="192"/>
    </row>
    <row r="1069" spans="4:4">
      <c r="D1069" s="192"/>
    </row>
    <row r="1070" spans="4:4">
      <c r="D1070" s="192"/>
    </row>
    <row r="1071" spans="4:4">
      <c r="D1071" s="192"/>
    </row>
    <row r="1072" spans="4:4">
      <c r="D1072" s="192"/>
    </row>
    <row r="1073" spans="4:4">
      <c r="D1073" s="192"/>
    </row>
    <row r="1074" spans="4:4">
      <c r="D1074" s="192"/>
    </row>
    <row r="1075" spans="4:4">
      <c r="D1075" s="192"/>
    </row>
    <row r="1076" spans="4:4">
      <c r="D1076" s="192"/>
    </row>
    <row r="1077" spans="4:4">
      <c r="D1077" s="192"/>
    </row>
    <row r="1078" spans="4:4">
      <c r="D1078" s="192"/>
    </row>
    <row r="1079" spans="4:4">
      <c r="D1079" s="192"/>
    </row>
    <row r="1080" spans="4:4">
      <c r="D1080" s="192"/>
    </row>
    <row r="1081" spans="4:4">
      <c r="D1081" s="192"/>
    </row>
    <row r="1082" spans="4:4">
      <c r="D1082" s="192"/>
    </row>
    <row r="1083" spans="4:4">
      <c r="D1083" s="192"/>
    </row>
    <row r="1084" spans="4:4">
      <c r="D1084" s="192"/>
    </row>
    <row r="1085" spans="4:4">
      <c r="D1085" s="192"/>
    </row>
    <row r="1086" spans="4:4">
      <c r="D1086" s="192"/>
    </row>
    <row r="1087" spans="4:4">
      <c r="D1087" s="192"/>
    </row>
    <row r="1088" spans="4:4">
      <c r="D1088" s="192"/>
    </row>
    <row r="1089" spans="4:4">
      <c r="D1089" s="192"/>
    </row>
    <row r="1090" spans="4:4">
      <c r="D1090" s="192"/>
    </row>
    <row r="1091" spans="4:4">
      <c r="D1091" s="192"/>
    </row>
    <row r="1092" spans="4:4">
      <c r="D1092" s="192"/>
    </row>
    <row r="1093" spans="4:4">
      <c r="D1093" s="192"/>
    </row>
    <row r="1094" spans="4:4">
      <c r="D1094" s="192"/>
    </row>
    <row r="1095" spans="4:4">
      <c r="D1095" s="192"/>
    </row>
    <row r="1096" spans="4:4">
      <c r="D1096" s="192"/>
    </row>
    <row r="1097" spans="4:4">
      <c r="D1097" s="192"/>
    </row>
    <row r="1098" spans="4:4">
      <c r="D1098" s="192"/>
    </row>
    <row r="1099" spans="4:4">
      <c r="D1099" s="192"/>
    </row>
    <row r="1100" spans="4:4">
      <c r="D1100" s="192"/>
    </row>
    <row r="1101" spans="4:4">
      <c r="D1101" s="192"/>
    </row>
    <row r="1102" spans="4:4">
      <c r="D1102" s="192"/>
    </row>
    <row r="1103" spans="4:4">
      <c r="D1103" s="192"/>
    </row>
    <row r="1104" spans="4:4">
      <c r="D1104" s="192"/>
    </row>
    <row r="1105" spans="4:4">
      <c r="D1105" s="192"/>
    </row>
    <row r="1106" spans="4:4">
      <c r="D1106" s="192"/>
    </row>
    <row r="1107" spans="4:4">
      <c r="D1107" s="192"/>
    </row>
    <row r="1108" spans="4:4">
      <c r="D1108" s="192"/>
    </row>
    <row r="1109" spans="4:4">
      <c r="D1109" s="192"/>
    </row>
    <row r="1110" spans="4:4">
      <c r="D1110" s="192"/>
    </row>
    <row r="1111" spans="4:4">
      <c r="D1111" s="192"/>
    </row>
    <row r="1112" spans="4:4">
      <c r="D1112" s="192"/>
    </row>
    <row r="1113" spans="4:4">
      <c r="D1113" s="192"/>
    </row>
    <row r="1114" spans="4:4">
      <c r="D1114" s="192"/>
    </row>
    <row r="1115" spans="4:4">
      <c r="D1115" s="192"/>
    </row>
    <row r="1116" spans="4:4">
      <c r="D1116" s="192"/>
    </row>
    <row r="1117" spans="4:4">
      <c r="D1117" s="192"/>
    </row>
    <row r="1118" spans="4:4">
      <c r="D1118" s="192"/>
    </row>
    <row r="1119" spans="4:4">
      <c r="D1119" s="192"/>
    </row>
    <row r="1120" spans="4:4">
      <c r="D1120" s="192"/>
    </row>
    <row r="1121" spans="4:4">
      <c r="D1121" s="192"/>
    </row>
    <row r="1122" spans="4:4">
      <c r="D1122" s="192"/>
    </row>
    <row r="1123" spans="4:4">
      <c r="D1123" s="192"/>
    </row>
    <row r="1124" spans="4:4">
      <c r="D1124" s="192"/>
    </row>
    <row r="1125" spans="4:4">
      <c r="D1125" s="192"/>
    </row>
    <row r="1126" spans="4:4">
      <c r="D1126" s="192"/>
    </row>
    <row r="1127" spans="4:4">
      <c r="D1127" s="192"/>
    </row>
    <row r="1128" spans="4:4">
      <c r="D1128" s="192"/>
    </row>
    <row r="1129" spans="4:4">
      <c r="D1129" s="192"/>
    </row>
    <row r="1130" spans="4:4">
      <c r="D1130" s="192"/>
    </row>
    <row r="1131" spans="4:4">
      <c r="D1131" s="192"/>
    </row>
    <row r="1132" spans="4:4">
      <c r="D1132" s="192"/>
    </row>
    <row r="1133" spans="4:4">
      <c r="D1133" s="192"/>
    </row>
    <row r="1134" spans="4:4">
      <c r="D1134" s="192"/>
    </row>
    <row r="1135" spans="4:4">
      <c r="D1135" s="192"/>
    </row>
    <row r="1136" spans="4:4">
      <c r="D1136" s="192"/>
    </row>
    <row r="1137" spans="4:4">
      <c r="D1137" s="192"/>
    </row>
    <row r="1138" spans="4:4">
      <c r="D1138" s="192"/>
    </row>
    <row r="1139" spans="4:4">
      <c r="D1139" s="192"/>
    </row>
    <row r="1140" spans="4:4">
      <c r="D1140" s="192"/>
    </row>
    <row r="1141" spans="4:4">
      <c r="D1141" s="192"/>
    </row>
    <row r="1142" spans="4:4">
      <c r="D1142" s="192"/>
    </row>
    <row r="1143" spans="4:4">
      <c r="D1143" s="192"/>
    </row>
    <row r="1144" spans="4:4">
      <c r="D1144" s="192"/>
    </row>
    <row r="1145" spans="4:4">
      <c r="D1145" s="192"/>
    </row>
    <row r="1146" spans="4:4">
      <c r="D1146" s="192"/>
    </row>
    <row r="1147" spans="4:4">
      <c r="D1147" s="192"/>
    </row>
    <row r="1148" spans="4:4">
      <c r="D1148" s="192"/>
    </row>
    <row r="1149" spans="4:4">
      <c r="D1149" s="192"/>
    </row>
    <row r="1150" spans="4:4">
      <c r="D1150" s="192"/>
    </row>
    <row r="1151" spans="4:4">
      <c r="D1151" s="192"/>
    </row>
    <row r="1152" spans="4:4">
      <c r="D1152" s="192"/>
    </row>
    <row r="1153" spans="4:4">
      <c r="D1153" s="192"/>
    </row>
    <row r="1154" spans="4:4">
      <c r="D1154" s="192"/>
    </row>
    <row r="1155" spans="4:4">
      <c r="D1155" s="192"/>
    </row>
    <row r="1156" spans="4:4">
      <c r="D1156" s="192"/>
    </row>
    <row r="1157" spans="4:4">
      <c r="D1157" s="192"/>
    </row>
    <row r="1158" spans="4:4">
      <c r="D1158" s="192"/>
    </row>
    <row r="1159" spans="4:4">
      <c r="D1159" s="192"/>
    </row>
    <row r="1160" spans="4:4">
      <c r="D1160" s="192"/>
    </row>
    <row r="1161" spans="4:4">
      <c r="D1161" s="192"/>
    </row>
    <row r="1162" spans="4:4">
      <c r="D1162" s="192"/>
    </row>
    <row r="1163" spans="4:4">
      <c r="D1163" s="192"/>
    </row>
    <row r="1164" spans="4:4">
      <c r="D1164" s="192"/>
    </row>
    <row r="1165" spans="4:4">
      <c r="D1165" s="192"/>
    </row>
    <row r="1166" spans="4:4">
      <c r="D1166" s="192"/>
    </row>
    <row r="1167" spans="4:4">
      <c r="D1167" s="192"/>
    </row>
    <row r="1168" spans="4:4">
      <c r="D1168" s="192"/>
    </row>
    <row r="1169" spans="4:4">
      <c r="D1169" s="192"/>
    </row>
    <row r="1170" spans="4:4">
      <c r="D1170" s="192"/>
    </row>
    <row r="1171" spans="4:4">
      <c r="D1171" s="192"/>
    </row>
    <row r="1172" spans="4:4">
      <c r="D1172" s="192"/>
    </row>
    <row r="1173" spans="4:4">
      <c r="D1173" s="192"/>
    </row>
    <row r="1174" spans="4:4">
      <c r="D1174" s="192"/>
    </row>
    <row r="1175" spans="4:4">
      <c r="D1175" s="192"/>
    </row>
    <row r="1176" spans="4:4">
      <c r="D1176" s="192"/>
    </row>
    <row r="1177" spans="4:4">
      <c r="D1177" s="192"/>
    </row>
    <row r="1178" spans="4:4">
      <c r="D1178" s="192"/>
    </row>
    <row r="1179" spans="4:4">
      <c r="D1179" s="192"/>
    </row>
    <row r="1180" spans="4:4">
      <c r="D1180" s="192"/>
    </row>
    <row r="1181" spans="4:4">
      <c r="D1181" s="192"/>
    </row>
    <row r="1182" spans="4:4">
      <c r="D1182" s="192"/>
    </row>
    <row r="1183" spans="4:4">
      <c r="D1183" s="192"/>
    </row>
    <row r="1184" spans="4:4">
      <c r="D1184" s="192"/>
    </row>
    <row r="1185" spans="4:4">
      <c r="D1185" s="192"/>
    </row>
    <row r="1186" spans="4:4">
      <c r="D1186" s="192"/>
    </row>
    <row r="1187" spans="4:4">
      <c r="D1187" s="192"/>
    </row>
    <row r="1188" spans="4:4">
      <c r="D1188" s="192"/>
    </row>
    <row r="1189" spans="4:4">
      <c r="D1189" s="192"/>
    </row>
    <row r="1190" spans="4:4">
      <c r="D1190" s="192"/>
    </row>
    <row r="1191" spans="4:4">
      <c r="D1191" s="192"/>
    </row>
    <row r="1192" spans="4:4">
      <c r="D1192" s="192"/>
    </row>
    <row r="1193" spans="4:4">
      <c r="D1193" s="192"/>
    </row>
    <row r="1194" spans="4:4">
      <c r="D1194" s="192"/>
    </row>
    <row r="1195" spans="4:4">
      <c r="D1195" s="192"/>
    </row>
    <row r="1196" spans="4:4">
      <c r="D1196" s="192"/>
    </row>
    <row r="1197" spans="4:4">
      <c r="D1197" s="192"/>
    </row>
    <row r="1198" spans="4:4">
      <c r="D1198" s="192"/>
    </row>
    <row r="1199" spans="4:4">
      <c r="D1199" s="192"/>
    </row>
    <row r="1200" spans="4:4">
      <c r="D1200" s="192"/>
    </row>
    <row r="1201" spans="4:4">
      <c r="D1201" s="192"/>
    </row>
    <row r="1202" spans="4:4">
      <c r="D1202" s="192"/>
    </row>
    <row r="1203" spans="4:4">
      <c r="D1203" s="192"/>
    </row>
    <row r="1204" spans="4:4">
      <c r="D1204" s="192"/>
    </row>
    <row r="1205" spans="4:4">
      <c r="D1205" s="192"/>
    </row>
    <row r="1206" spans="4:4">
      <c r="D1206" s="192"/>
    </row>
    <row r="1207" spans="4:4">
      <c r="D1207" s="192"/>
    </row>
    <row r="1208" spans="4:4">
      <c r="D1208" s="192"/>
    </row>
    <row r="1209" spans="4:4">
      <c r="D1209" s="192"/>
    </row>
    <row r="1210" spans="4:4">
      <c r="D1210" s="192"/>
    </row>
    <row r="1211" spans="4:4">
      <c r="D1211" s="192"/>
    </row>
    <row r="1212" spans="4:4">
      <c r="D1212" s="192"/>
    </row>
    <row r="1213" spans="4:4">
      <c r="D1213" s="192"/>
    </row>
    <row r="1214" spans="4:4">
      <c r="D1214" s="192"/>
    </row>
    <row r="1215" spans="4:4">
      <c r="D1215" s="192"/>
    </row>
    <row r="1216" spans="4:4">
      <c r="D1216" s="192"/>
    </row>
    <row r="1217" spans="4:4">
      <c r="D1217" s="192"/>
    </row>
    <row r="1218" spans="4:4">
      <c r="D1218" s="192"/>
    </row>
    <row r="1219" spans="4:4">
      <c r="D1219" s="192"/>
    </row>
    <row r="1220" spans="4:4">
      <c r="D1220" s="192"/>
    </row>
    <row r="1221" spans="4:4">
      <c r="D1221" s="192"/>
    </row>
    <row r="1222" spans="4:4">
      <c r="D1222" s="192"/>
    </row>
    <row r="1223" spans="4:4">
      <c r="D1223" s="192"/>
    </row>
    <row r="1224" spans="4:4">
      <c r="D1224" s="192"/>
    </row>
    <row r="1225" spans="4:4">
      <c r="D1225" s="192"/>
    </row>
    <row r="1226" spans="4:4">
      <c r="D1226" s="192"/>
    </row>
    <row r="1227" spans="4:4">
      <c r="D1227" s="192"/>
    </row>
    <row r="1228" spans="4:4">
      <c r="D1228" s="192"/>
    </row>
    <row r="1229" spans="4:4">
      <c r="D1229" s="192"/>
    </row>
    <row r="1230" spans="4:4">
      <c r="D1230" s="192"/>
    </row>
    <row r="1231" spans="4:4">
      <c r="D1231" s="192"/>
    </row>
    <row r="1232" spans="4:4">
      <c r="D1232" s="192"/>
    </row>
    <row r="1233" spans="4:4">
      <c r="D1233" s="192"/>
    </row>
    <row r="1234" spans="4:4">
      <c r="D1234" s="192"/>
    </row>
    <row r="1235" spans="4:4">
      <c r="D1235" s="192"/>
    </row>
    <row r="1236" spans="4:4">
      <c r="D1236" s="192"/>
    </row>
    <row r="1237" spans="4:4">
      <c r="D1237" s="192"/>
    </row>
    <row r="1238" spans="4:4">
      <c r="D1238" s="192"/>
    </row>
    <row r="1239" spans="4:4">
      <c r="D1239" s="192"/>
    </row>
    <row r="1240" spans="4:4">
      <c r="D1240" s="192"/>
    </row>
    <row r="1241" spans="4:4">
      <c r="D1241" s="192"/>
    </row>
    <row r="1242" spans="4:4">
      <c r="D1242" s="192"/>
    </row>
    <row r="1243" spans="4:4">
      <c r="D1243" s="192"/>
    </row>
    <row r="1244" spans="4:4">
      <c r="D1244" s="192"/>
    </row>
    <row r="1245" spans="4:4">
      <c r="D1245" s="192"/>
    </row>
    <row r="1246" spans="4:4">
      <c r="D1246" s="192"/>
    </row>
    <row r="1247" spans="4:4">
      <c r="D1247" s="192"/>
    </row>
    <row r="1248" spans="4:4">
      <c r="D1248" s="192"/>
    </row>
    <row r="1249" spans="4:4">
      <c r="D1249" s="192"/>
    </row>
    <row r="1250" spans="4:4">
      <c r="D1250" s="192"/>
    </row>
    <row r="1251" spans="4:4">
      <c r="D1251" s="192"/>
    </row>
    <row r="1252" spans="4:4">
      <c r="D1252" s="192"/>
    </row>
    <row r="1253" spans="4:4">
      <c r="D1253" s="192"/>
    </row>
    <row r="1254" spans="4:4">
      <c r="D1254" s="192"/>
    </row>
    <row r="1255" spans="4:4">
      <c r="D1255" s="192"/>
    </row>
    <row r="1256" spans="4:4">
      <c r="D1256" s="192"/>
    </row>
    <row r="1257" spans="4:4">
      <c r="D1257" s="192"/>
    </row>
    <row r="1258" spans="4:4">
      <c r="D1258" s="192"/>
    </row>
    <row r="1259" spans="4:4">
      <c r="D1259" s="192"/>
    </row>
    <row r="1260" spans="4:4">
      <c r="D1260" s="192"/>
    </row>
    <row r="1261" spans="4:4">
      <c r="D1261" s="192"/>
    </row>
    <row r="1262" spans="4:4">
      <c r="D1262" s="192"/>
    </row>
    <row r="1263" spans="4:4">
      <c r="D1263" s="192"/>
    </row>
    <row r="1264" spans="4:4">
      <c r="D1264" s="192"/>
    </row>
    <row r="1265" spans="4:4">
      <c r="D1265" s="192"/>
    </row>
    <row r="1266" spans="4:4">
      <c r="D1266" s="192"/>
    </row>
    <row r="1267" spans="4:4">
      <c r="D1267" s="192"/>
    </row>
    <row r="1268" spans="4:4">
      <c r="D1268" s="192"/>
    </row>
    <row r="1269" spans="4:4">
      <c r="D1269" s="192"/>
    </row>
    <row r="1270" spans="4:4">
      <c r="D1270" s="192"/>
    </row>
    <row r="1271" spans="4:4">
      <c r="D1271" s="192"/>
    </row>
    <row r="1272" spans="4:4">
      <c r="D1272" s="192"/>
    </row>
    <row r="1273" spans="4:4">
      <c r="D1273" s="192"/>
    </row>
    <row r="1274" spans="4:4">
      <c r="D1274" s="192"/>
    </row>
    <row r="1275" spans="4:4">
      <c r="D1275" s="192"/>
    </row>
    <row r="1276" spans="4:4">
      <c r="D1276" s="192"/>
    </row>
    <row r="1277" spans="4:4">
      <c r="D1277" s="192"/>
    </row>
    <row r="1278" spans="4:4">
      <c r="D1278" s="192"/>
    </row>
    <row r="1279" spans="4:4">
      <c r="D1279" s="192"/>
    </row>
    <row r="1280" spans="4:4">
      <c r="D1280" s="192"/>
    </row>
    <row r="1281" spans="4:4">
      <c r="D1281" s="192"/>
    </row>
    <row r="1282" spans="4:4">
      <c r="D1282" s="192"/>
    </row>
    <row r="1283" spans="4:4">
      <c r="D1283" s="192"/>
    </row>
    <row r="1284" spans="4:4">
      <c r="D1284" s="192"/>
    </row>
    <row r="1285" spans="4:4">
      <c r="D1285" s="192"/>
    </row>
    <row r="1286" spans="4:4">
      <c r="D1286" s="192"/>
    </row>
    <row r="1287" spans="4:4">
      <c r="D1287" s="192"/>
    </row>
    <row r="1288" spans="4:4">
      <c r="D1288" s="192"/>
    </row>
    <row r="1289" spans="4:4">
      <c r="D1289" s="192"/>
    </row>
    <row r="1290" spans="4:4">
      <c r="D1290" s="192"/>
    </row>
    <row r="1291" spans="4:4">
      <c r="D1291" s="192"/>
    </row>
    <row r="1292" spans="4:4">
      <c r="D1292" s="192"/>
    </row>
    <row r="1293" spans="4:4">
      <c r="D1293" s="192"/>
    </row>
    <row r="1294" spans="4:4">
      <c r="D1294" s="192"/>
    </row>
    <row r="1295" spans="4:4">
      <c r="D1295" s="192"/>
    </row>
    <row r="1296" spans="4:4">
      <c r="D1296" s="192"/>
    </row>
    <row r="1297" spans="4:4">
      <c r="D1297" s="192"/>
    </row>
    <row r="1298" spans="4:4">
      <c r="D1298" s="192"/>
    </row>
    <row r="1299" spans="4:4">
      <c r="D1299" s="192"/>
    </row>
    <row r="1300" spans="4:4">
      <c r="D1300" s="192"/>
    </row>
    <row r="1301" spans="4:4">
      <c r="D1301" s="192"/>
    </row>
    <row r="1302" spans="4:4">
      <c r="D1302" s="192"/>
    </row>
    <row r="1303" spans="4:4">
      <c r="D1303" s="192"/>
    </row>
    <row r="1304" spans="4:4">
      <c r="D1304" s="192"/>
    </row>
    <row r="1305" spans="4:4">
      <c r="D1305" s="192"/>
    </row>
    <row r="1306" spans="4:4">
      <c r="D1306" s="192"/>
    </row>
    <row r="1307" spans="4:4">
      <c r="D1307" s="192"/>
    </row>
    <row r="1308" spans="4:4">
      <c r="D1308" s="192"/>
    </row>
    <row r="1309" spans="4:4">
      <c r="D1309" s="192"/>
    </row>
    <row r="1310" spans="4:4">
      <c r="D1310" s="192"/>
    </row>
    <row r="1311" spans="4:4">
      <c r="D1311" s="192"/>
    </row>
    <row r="1312" spans="4:4">
      <c r="D1312" s="192"/>
    </row>
    <row r="1313" spans="4:4">
      <c r="D1313" s="192"/>
    </row>
    <row r="1314" spans="4:4">
      <c r="D1314" s="192"/>
    </row>
    <row r="1315" spans="4:4">
      <c r="D1315" s="192"/>
    </row>
    <row r="1316" spans="4:4">
      <c r="D1316" s="192"/>
    </row>
    <row r="1317" spans="4:4">
      <c r="D1317" s="192"/>
    </row>
    <row r="1318" spans="4:4">
      <c r="D1318" s="192"/>
    </row>
    <row r="1319" spans="4:4">
      <c r="D1319" s="192"/>
    </row>
    <row r="1320" spans="4:4">
      <c r="D1320" s="192"/>
    </row>
    <row r="1321" spans="4:4">
      <c r="D1321" s="192"/>
    </row>
    <row r="1322" spans="4:4">
      <c r="D1322" s="192"/>
    </row>
    <row r="1323" spans="4:4">
      <c r="D1323" s="192"/>
    </row>
    <row r="1324" spans="4:4">
      <c r="D1324" s="192"/>
    </row>
    <row r="1325" spans="4:4">
      <c r="D1325" s="192"/>
    </row>
    <row r="1326" spans="4:4">
      <c r="D1326" s="192"/>
    </row>
    <row r="1327" spans="4:4">
      <c r="D1327" s="192"/>
    </row>
    <row r="1328" spans="4:4">
      <c r="D1328" s="192"/>
    </row>
    <row r="1329" spans="4:4">
      <c r="D1329" s="192"/>
    </row>
    <row r="1330" spans="4:4">
      <c r="D1330" s="192"/>
    </row>
    <row r="1331" spans="4:4">
      <c r="D1331" s="192"/>
    </row>
    <row r="1332" spans="4:4">
      <c r="D1332" s="192"/>
    </row>
    <row r="1333" spans="4:4">
      <c r="D1333" s="192"/>
    </row>
    <row r="1334" spans="4:4">
      <c r="D1334" s="192"/>
    </row>
    <row r="1335" spans="4:4">
      <c r="D1335" s="192"/>
    </row>
    <row r="1336" spans="4:4">
      <c r="D1336" s="192"/>
    </row>
    <row r="1337" spans="4:4">
      <c r="D1337" s="192"/>
    </row>
    <row r="1338" spans="4:4">
      <c r="D1338" s="192"/>
    </row>
    <row r="1339" spans="4:4">
      <c r="D1339" s="192"/>
    </row>
    <row r="1340" spans="4:4">
      <c r="D1340" s="192"/>
    </row>
    <row r="1341" spans="4:4">
      <c r="D1341" s="192"/>
    </row>
    <row r="1342" spans="4:4">
      <c r="D1342" s="192"/>
    </row>
    <row r="1343" spans="4:4">
      <c r="D1343" s="192"/>
    </row>
    <row r="1344" spans="4:4">
      <c r="D1344" s="192"/>
    </row>
    <row r="1345" spans="4:4">
      <c r="D1345" s="192"/>
    </row>
    <row r="1346" spans="4:4">
      <c r="D1346" s="192"/>
    </row>
    <row r="1347" spans="4:4">
      <c r="D1347" s="192"/>
    </row>
    <row r="1348" spans="4:4">
      <c r="D1348" s="192"/>
    </row>
    <row r="1349" spans="4:4">
      <c r="D1349" s="192"/>
    </row>
    <row r="1350" spans="4:4">
      <c r="D1350" s="192"/>
    </row>
    <row r="1351" spans="4:4">
      <c r="D1351" s="192"/>
    </row>
    <row r="1352" spans="4:4">
      <c r="D1352" s="192"/>
    </row>
    <row r="1353" spans="4:4">
      <c r="D1353" s="192"/>
    </row>
    <row r="1354" spans="4:4">
      <c r="D1354" s="192"/>
    </row>
    <row r="1355" spans="4:4">
      <c r="D1355" s="192"/>
    </row>
    <row r="1356" spans="4:4">
      <c r="D1356" s="192"/>
    </row>
    <row r="1357" spans="4:4">
      <c r="D1357" s="192"/>
    </row>
    <row r="1358" spans="4:4">
      <c r="D1358" s="192"/>
    </row>
    <row r="1359" spans="4:4">
      <c r="D1359" s="192"/>
    </row>
    <row r="1360" spans="4:4">
      <c r="D1360" s="192"/>
    </row>
    <row r="1361" spans="4:4">
      <c r="D1361" s="192"/>
    </row>
    <row r="1362" spans="4:4">
      <c r="D1362" s="192"/>
    </row>
    <row r="1363" spans="4:4">
      <c r="D1363" s="192"/>
    </row>
    <row r="1364" spans="4:4">
      <c r="D1364" s="192"/>
    </row>
    <row r="1365" spans="4:4">
      <c r="D1365" s="192"/>
    </row>
    <row r="1366" spans="4:4">
      <c r="D1366" s="192"/>
    </row>
    <row r="1367" spans="4:4">
      <c r="D1367" s="192"/>
    </row>
    <row r="1368" spans="4:4">
      <c r="D1368" s="192"/>
    </row>
    <row r="1369" spans="4:4">
      <c r="D1369" s="192"/>
    </row>
    <row r="1370" spans="4:4">
      <c r="D1370" s="192"/>
    </row>
    <row r="1371" spans="4:4">
      <c r="D1371" s="192"/>
    </row>
    <row r="1372" spans="4:4">
      <c r="D1372" s="192"/>
    </row>
    <row r="1373" spans="4:4">
      <c r="D1373" s="192"/>
    </row>
    <row r="1374" spans="4:4">
      <c r="D1374" s="192"/>
    </row>
    <row r="1375" spans="4:4">
      <c r="D1375" s="192"/>
    </row>
    <row r="1376" spans="4:4">
      <c r="D1376" s="192"/>
    </row>
    <row r="1377" spans="4:4">
      <c r="D1377" s="192"/>
    </row>
    <row r="1378" spans="4:4">
      <c r="D1378" s="192"/>
    </row>
    <row r="1379" spans="4:4">
      <c r="D1379" s="192"/>
    </row>
    <row r="1380" spans="4:4">
      <c r="D1380" s="192"/>
    </row>
    <row r="1381" spans="4:4">
      <c r="D1381" s="192"/>
    </row>
    <row r="1382" spans="4:4">
      <c r="D1382" s="192"/>
    </row>
    <row r="1383" spans="4:4">
      <c r="D1383" s="192"/>
    </row>
    <row r="1384" spans="4:4">
      <c r="D1384" s="192"/>
    </row>
    <row r="1385" spans="4:4">
      <c r="D1385" s="192"/>
    </row>
    <row r="1386" spans="4:4">
      <c r="D1386" s="192"/>
    </row>
    <row r="1387" spans="4:4">
      <c r="D1387" s="192"/>
    </row>
    <row r="1388" spans="4:4">
      <c r="D1388" s="192"/>
    </row>
    <row r="1389" spans="4:4">
      <c r="D1389" s="192"/>
    </row>
    <row r="1390" spans="4:4">
      <c r="D1390" s="192"/>
    </row>
    <row r="1391" spans="4:4">
      <c r="D1391" s="192"/>
    </row>
    <row r="1392" spans="4:4">
      <c r="D1392" s="192"/>
    </row>
    <row r="1393" spans="4:4">
      <c r="D1393" s="192"/>
    </row>
    <row r="1394" spans="4:4">
      <c r="D1394" s="192"/>
    </row>
    <row r="1395" spans="4:4">
      <c r="D1395" s="192"/>
    </row>
    <row r="1396" spans="4:4">
      <c r="D1396" s="192"/>
    </row>
    <row r="1397" spans="4:4">
      <c r="D1397" s="192"/>
    </row>
    <row r="1398" spans="4:4">
      <c r="D1398" s="192"/>
    </row>
    <row r="1399" spans="4:4">
      <c r="D1399" s="192"/>
    </row>
    <row r="1400" spans="4:4">
      <c r="D1400" s="192"/>
    </row>
    <row r="1401" spans="4:4">
      <c r="D1401" s="192"/>
    </row>
    <row r="1402" spans="4:4">
      <c r="D1402" s="192"/>
    </row>
    <row r="1403" spans="4:4">
      <c r="D1403" s="192"/>
    </row>
    <row r="1404" spans="4:4">
      <c r="D1404" s="192"/>
    </row>
    <row r="1405" spans="4:4">
      <c r="D1405" s="192"/>
    </row>
    <row r="1406" spans="4:4">
      <c r="D1406" s="192"/>
    </row>
    <row r="1407" spans="4:4">
      <c r="D1407" s="192"/>
    </row>
    <row r="1408" spans="4:4">
      <c r="D1408" s="192"/>
    </row>
    <row r="1409" spans="4:4">
      <c r="D1409" s="192"/>
    </row>
    <row r="1410" spans="4:4">
      <c r="D1410" s="192"/>
    </row>
    <row r="1411" spans="4:4">
      <c r="D1411" s="192"/>
    </row>
    <row r="1412" spans="4:4">
      <c r="D1412" s="192"/>
    </row>
    <row r="1413" spans="4:4">
      <c r="D1413" s="192"/>
    </row>
    <row r="1414" spans="4:4">
      <c r="D1414" s="192"/>
    </row>
    <row r="1415" spans="4:4">
      <c r="D1415" s="192"/>
    </row>
    <row r="1416" spans="4:4">
      <c r="D1416" s="192"/>
    </row>
    <row r="1417" spans="4:4">
      <c r="D1417" s="192"/>
    </row>
    <row r="1418" spans="4:4">
      <c r="D1418" s="192"/>
    </row>
    <row r="1419" spans="4:4">
      <c r="D1419" s="192"/>
    </row>
    <row r="1420" spans="4:4">
      <c r="D1420" s="192"/>
    </row>
    <row r="1421" spans="4:4">
      <c r="D1421" s="192"/>
    </row>
    <row r="1422" spans="4:4">
      <c r="D1422" s="192"/>
    </row>
    <row r="1423" spans="4:4">
      <c r="D1423" s="192"/>
    </row>
    <row r="1424" spans="4:4">
      <c r="D1424" s="192"/>
    </row>
    <row r="1425" spans="4:4">
      <c r="D1425" s="192"/>
    </row>
    <row r="1426" spans="4:4">
      <c r="D1426" s="192"/>
    </row>
    <row r="1427" spans="4:4">
      <c r="D1427" s="192"/>
    </row>
    <row r="1428" spans="4:4">
      <c r="D1428" s="192"/>
    </row>
    <row r="1429" spans="4:4">
      <c r="D1429" s="192"/>
    </row>
    <row r="1430" spans="4:4">
      <c r="D1430" s="192"/>
    </row>
    <row r="1431" spans="4:4">
      <c r="D1431" s="192"/>
    </row>
    <row r="1432" spans="4:4">
      <c r="D1432" s="192"/>
    </row>
    <row r="1433" spans="4:4">
      <c r="D1433" s="192"/>
    </row>
    <row r="1434" spans="4:4">
      <c r="D1434" s="192"/>
    </row>
    <row r="1435" spans="4:4">
      <c r="D1435" s="192"/>
    </row>
    <row r="1436" spans="4:4">
      <c r="D1436" s="192"/>
    </row>
    <row r="1437" spans="4:4">
      <c r="D1437" s="192"/>
    </row>
    <row r="1438" spans="4:4">
      <c r="D1438" s="192"/>
    </row>
    <row r="1439" spans="4:4">
      <c r="D1439" s="192"/>
    </row>
    <row r="1440" spans="4:4">
      <c r="D1440" s="192"/>
    </row>
    <row r="1441" spans="4:4">
      <c r="D1441" s="192"/>
    </row>
    <row r="1442" spans="4:4">
      <c r="D1442" s="192"/>
    </row>
    <row r="1443" spans="4:4">
      <c r="D1443" s="192"/>
    </row>
    <row r="1444" spans="4:4">
      <c r="D1444" s="192"/>
    </row>
    <row r="1445" spans="4:4">
      <c r="D1445" s="192"/>
    </row>
    <row r="1446" spans="4:4">
      <c r="D1446" s="192"/>
    </row>
    <row r="1447" spans="4:4">
      <c r="D1447" s="192"/>
    </row>
    <row r="1448" spans="4:4">
      <c r="D1448" s="192"/>
    </row>
    <row r="1449" spans="4:4">
      <c r="D1449" s="192"/>
    </row>
    <row r="1450" spans="4:4">
      <c r="D1450" s="192"/>
    </row>
    <row r="1451" spans="4:4">
      <c r="D1451" s="192"/>
    </row>
    <row r="1452" spans="4:4">
      <c r="D1452" s="192"/>
    </row>
    <row r="1453" spans="4:4">
      <c r="D1453" s="192"/>
    </row>
    <row r="1454" spans="4:4">
      <c r="D1454" s="192"/>
    </row>
    <row r="1455" spans="4:4">
      <c r="D1455" s="192"/>
    </row>
    <row r="1456" spans="4:4">
      <c r="D1456" s="192"/>
    </row>
    <row r="1457" spans="4:4">
      <c r="D1457" s="192"/>
    </row>
    <row r="1458" spans="4:4">
      <c r="D1458" s="192"/>
    </row>
    <row r="1459" spans="4:4">
      <c r="D1459" s="192"/>
    </row>
    <row r="1460" spans="4:4">
      <c r="D1460" s="192"/>
    </row>
    <row r="1461" spans="4:4">
      <c r="D1461" s="192"/>
    </row>
    <row r="1462" spans="4:4">
      <c r="D1462" s="192"/>
    </row>
    <row r="1463" spans="4:4">
      <c r="D1463" s="192"/>
    </row>
    <row r="1464" spans="4:4">
      <c r="D1464" s="192"/>
    </row>
    <row r="1465" spans="4:4">
      <c r="D1465" s="192"/>
    </row>
    <row r="1466" spans="4:4">
      <c r="D1466" s="192"/>
    </row>
    <row r="1467" spans="4:4">
      <c r="D1467" s="192"/>
    </row>
    <row r="1468" spans="4:4">
      <c r="D1468" s="192"/>
    </row>
    <row r="1469" spans="4:4">
      <c r="D1469" s="192"/>
    </row>
    <row r="1470" spans="4:4">
      <c r="D1470" s="192"/>
    </row>
    <row r="1471" spans="4:4">
      <c r="D1471" s="192"/>
    </row>
    <row r="1472" spans="4:4">
      <c r="D1472" s="192"/>
    </row>
    <row r="1473" spans="4:4">
      <c r="D1473" s="192"/>
    </row>
    <row r="1474" spans="4:4">
      <c r="D1474" s="192"/>
    </row>
    <row r="1475" spans="4:4">
      <c r="D1475" s="192"/>
    </row>
    <row r="1476" spans="4:4">
      <c r="D1476" s="192"/>
    </row>
    <row r="1477" spans="4:4">
      <c r="D1477" s="192"/>
    </row>
    <row r="1478" spans="4:4">
      <c r="D1478" s="192"/>
    </row>
    <row r="1479" spans="4:4">
      <c r="D1479" s="192"/>
    </row>
    <row r="1480" spans="4:4">
      <c r="D1480" s="192"/>
    </row>
    <row r="1481" spans="4:4">
      <c r="D1481" s="192"/>
    </row>
    <row r="1482" spans="4:4">
      <c r="D1482" s="192"/>
    </row>
    <row r="1483" spans="4:4">
      <c r="D1483" s="192"/>
    </row>
    <row r="1484" spans="4:4">
      <c r="D1484" s="192"/>
    </row>
    <row r="1485" spans="4:4">
      <c r="D1485" s="192"/>
    </row>
    <row r="1486" spans="4:4">
      <c r="D1486" s="192"/>
    </row>
    <row r="1487" spans="4:4">
      <c r="D1487" s="192"/>
    </row>
    <row r="1488" spans="4:4">
      <c r="D1488" s="192"/>
    </row>
    <row r="1489" spans="4:4">
      <c r="D1489" s="192"/>
    </row>
    <row r="1490" spans="4:4">
      <c r="D1490" s="192"/>
    </row>
    <row r="1491" spans="4:4">
      <c r="D1491" s="192"/>
    </row>
    <row r="1492" spans="4:4">
      <c r="D1492" s="192"/>
    </row>
    <row r="1493" spans="4:4">
      <c r="D1493" s="192"/>
    </row>
    <row r="1494" spans="4:4">
      <c r="D1494" s="192"/>
    </row>
    <row r="1495" spans="4:4">
      <c r="D1495" s="192"/>
    </row>
    <row r="1496" spans="4:4">
      <c r="D1496" s="192"/>
    </row>
    <row r="1497" spans="4:4">
      <c r="D1497" s="192"/>
    </row>
    <row r="1498" spans="4:4">
      <c r="D1498" s="192"/>
    </row>
    <row r="1499" spans="4:4">
      <c r="D1499" s="192"/>
    </row>
    <row r="1500" spans="4:4">
      <c r="D1500" s="192"/>
    </row>
    <row r="1501" spans="4:4">
      <c r="D1501" s="192"/>
    </row>
    <row r="1502" spans="4:4">
      <c r="D1502" s="192"/>
    </row>
    <row r="1503" spans="4:4">
      <c r="D1503" s="192"/>
    </row>
    <row r="1504" spans="4:4">
      <c r="D1504" s="192"/>
    </row>
    <row r="1505" spans="4:4">
      <c r="D1505" s="192"/>
    </row>
    <row r="1506" spans="4:4">
      <c r="D1506" s="192"/>
    </row>
    <row r="1507" spans="4:4">
      <c r="D1507" s="192"/>
    </row>
    <row r="1508" spans="4:4">
      <c r="D1508" s="192"/>
    </row>
    <row r="1509" spans="4:4">
      <c r="D1509" s="192"/>
    </row>
    <row r="1510" spans="4:4">
      <c r="D1510" s="192"/>
    </row>
    <row r="1511" spans="4:4">
      <c r="D1511" s="192"/>
    </row>
    <row r="1512" spans="4:4">
      <c r="D1512" s="192"/>
    </row>
    <row r="1513" spans="4:4">
      <c r="D1513" s="192"/>
    </row>
    <row r="1514" spans="4:4">
      <c r="D1514" s="192"/>
    </row>
    <row r="1515" spans="4:4">
      <c r="D1515" s="192"/>
    </row>
    <row r="1516" spans="4:4">
      <c r="D1516" s="192"/>
    </row>
    <row r="1517" spans="4:4">
      <c r="D1517" s="192"/>
    </row>
    <row r="1518" spans="4:4">
      <c r="D1518" s="192"/>
    </row>
    <row r="1519" spans="4:4">
      <c r="D1519" s="192"/>
    </row>
    <row r="1520" spans="4:4">
      <c r="D1520" s="192"/>
    </row>
    <row r="1521" spans="4:4">
      <c r="D1521" s="192"/>
    </row>
    <row r="1522" spans="4:4">
      <c r="D1522" s="192"/>
    </row>
    <row r="1523" spans="4:4">
      <c r="D1523" s="192"/>
    </row>
    <row r="1524" spans="4:4">
      <c r="D1524" s="192"/>
    </row>
    <row r="1525" spans="4:4">
      <c r="D1525" s="192"/>
    </row>
    <row r="1526" spans="4:4">
      <c r="D1526" s="192"/>
    </row>
    <row r="1527" spans="4:4">
      <c r="D1527" s="192"/>
    </row>
    <row r="1528" spans="4:4">
      <c r="D1528" s="192"/>
    </row>
    <row r="1529" spans="4:4">
      <c r="D1529" s="192"/>
    </row>
    <row r="1530" spans="4:4">
      <c r="D1530" s="192"/>
    </row>
    <row r="1531" spans="4:4">
      <c r="D1531" s="192"/>
    </row>
    <row r="1532" spans="4:4">
      <c r="D1532" s="192"/>
    </row>
    <row r="1533" spans="4:4">
      <c r="D1533" s="192"/>
    </row>
    <row r="1534" spans="4:4">
      <c r="D1534" s="192"/>
    </row>
    <row r="1535" spans="4:4">
      <c r="D1535" s="192"/>
    </row>
    <row r="1536" spans="4:4">
      <c r="D1536" s="192"/>
    </row>
    <row r="1537" spans="4:4">
      <c r="D1537" s="192"/>
    </row>
    <row r="1538" spans="4:4">
      <c r="D1538" s="192"/>
    </row>
    <row r="1539" spans="4:4">
      <c r="D1539" s="192"/>
    </row>
    <row r="1540" spans="4:4">
      <c r="D1540" s="192"/>
    </row>
    <row r="1541" spans="4:4">
      <c r="D1541" s="192"/>
    </row>
    <row r="1542" spans="4:4">
      <c r="D1542" s="192"/>
    </row>
    <row r="1543" spans="4:4">
      <c r="D1543" s="192"/>
    </row>
    <row r="1544" spans="4:4">
      <c r="D1544" s="192"/>
    </row>
    <row r="1545" spans="4:4">
      <c r="D1545" s="192"/>
    </row>
    <row r="1546" spans="4:4">
      <c r="D1546" s="192"/>
    </row>
    <row r="1547" spans="4:4">
      <c r="D1547" s="192"/>
    </row>
    <row r="1548" spans="4:4">
      <c r="D1548" s="192"/>
    </row>
    <row r="1549" spans="4:4">
      <c r="D1549" s="192"/>
    </row>
    <row r="1550" spans="4:4">
      <c r="D1550" s="192"/>
    </row>
    <row r="1551" spans="4:4">
      <c r="D1551" s="192"/>
    </row>
    <row r="1552" spans="4:4">
      <c r="D1552" s="192"/>
    </row>
    <row r="1553" spans="4:4">
      <c r="D1553" s="192"/>
    </row>
    <row r="1554" spans="4:4">
      <c r="D1554" s="192"/>
    </row>
    <row r="1555" spans="4:4">
      <c r="D1555" s="192"/>
    </row>
    <row r="1556" spans="4:4">
      <c r="D1556" s="192"/>
    </row>
    <row r="1557" spans="4:4">
      <c r="D1557" s="192"/>
    </row>
    <row r="1558" spans="4:4">
      <c r="D1558" s="192"/>
    </row>
    <row r="1559" spans="4:4">
      <c r="D1559" s="192"/>
    </row>
    <row r="1560" spans="4:4">
      <c r="D1560" s="192"/>
    </row>
    <row r="1561" spans="4:4">
      <c r="D1561" s="192"/>
    </row>
    <row r="1562" spans="4:4">
      <c r="D1562" s="192"/>
    </row>
    <row r="1563" spans="4:4">
      <c r="D1563" s="192"/>
    </row>
    <row r="1564" spans="4:4">
      <c r="D1564" s="192"/>
    </row>
    <row r="1565" spans="4:4">
      <c r="D1565" s="192"/>
    </row>
    <row r="1566" spans="4:4">
      <c r="D1566" s="192"/>
    </row>
    <row r="1567" spans="4:4">
      <c r="D1567" s="192"/>
    </row>
    <row r="1568" spans="4:4">
      <c r="D1568" s="192"/>
    </row>
    <row r="1569" spans="4:4">
      <c r="D1569" s="192"/>
    </row>
    <row r="1570" spans="4:4">
      <c r="D1570" s="192"/>
    </row>
    <row r="1571" spans="4:4">
      <c r="D1571" s="192"/>
    </row>
    <row r="1572" spans="4:4">
      <c r="D1572" s="192"/>
    </row>
    <row r="1573" spans="4:4">
      <c r="D1573" s="192"/>
    </row>
    <row r="1574" spans="4:4">
      <c r="D1574" s="192"/>
    </row>
    <row r="1575" spans="4:4">
      <c r="D1575" s="192"/>
    </row>
    <row r="1576" spans="4:4">
      <c r="D1576" s="192"/>
    </row>
    <row r="1577" spans="4:4">
      <c r="D1577" s="192"/>
    </row>
    <row r="1578" spans="4:4">
      <c r="D1578" s="192"/>
    </row>
    <row r="1579" spans="4:4">
      <c r="D1579" s="192"/>
    </row>
    <row r="1580" spans="4:4">
      <c r="D1580" s="192"/>
    </row>
    <row r="1581" spans="4:4">
      <c r="D1581" s="192"/>
    </row>
    <row r="1582" spans="4:4">
      <c r="D1582" s="192"/>
    </row>
    <row r="1583" spans="4:4">
      <c r="D1583" s="192"/>
    </row>
    <row r="1584" spans="4:4">
      <c r="D1584" s="192"/>
    </row>
    <row r="1585" spans="4:4">
      <c r="D1585" s="192"/>
    </row>
    <row r="1586" spans="4:4">
      <c r="D1586" s="192"/>
    </row>
    <row r="1587" spans="4:4">
      <c r="D1587" s="192"/>
    </row>
    <row r="1588" spans="4:4">
      <c r="D1588" s="192"/>
    </row>
    <row r="1589" spans="4:4">
      <c r="D1589" s="192"/>
    </row>
    <row r="1590" spans="4:4">
      <c r="D1590" s="192"/>
    </row>
    <row r="1591" spans="4:4">
      <c r="D1591" s="192"/>
    </row>
    <row r="1592" spans="4:4">
      <c r="D1592" s="192"/>
    </row>
    <row r="1593" spans="4:4">
      <c r="D1593" s="192"/>
    </row>
    <row r="1594" spans="4:4">
      <c r="D1594" s="192"/>
    </row>
    <row r="1595" spans="4:4">
      <c r="D1595" s="192"/>
    </row>
    <row r="1596" spans="4:4">
      <c r="D1596" s="192"/>
    </row>
    <row r="1597" spans="4:4">
      <c r="D1597" s="192"/>
    </row>
    <row r="1598" spans="4:4">
      <c r="D1598" s="192"/>
    </row>
    <row r="1599" spans="4:4">
      <c r="D1599" s="192"/>
    </row>
    <row r="1600" spans="4:4">
      <c r="D1600" s="192"/>
    </row>
    <row r="1601" spans="4:4">
      <c r="D1601" s="192"/>
    </row>
    <row r="1602" spans="4:4">
      <c r="D1602" s="192"/>
    </row>
    <row r="1603" spans="4:4">
      <c r="D1603" s="192"/>
    </row>
    <row r="1604" spans="4:4">
      <c r="D1604" s="192"/>
    </row>
    <row r="1605" spans="4:4">
      <c r="D1605" s="192"/>
    </row>
    <row r="1606" spans="4:4">
      <c r="D1606" s="192"/>
    </row>
    <row r="1607" spans="4:4">
      <c r="D1607" s="192"/>
    </row>
    <row r="1608" spans="4:4">
      <c r="D1608" s="192"/>
    </row>
    <row r="1609" spans="4:4">
      <c r="D1609" s="192"/>
    </row>
    <row r="1610" spans="4:4">
      <c r="D1610" s="192"/>
    </row>
    <row r="1611" spans="4:4">
      <c r="D1611" s="192"/>
    </row>
    <row r="1612" spans="4:4">
      <c r="D1612" s="192"/>
    </row>
    <row r="1613" spans="4:4">
      <c r="D1613" s="192"/>
    </row>
    <row r="1614" spans="4:4">
      <c r="D1614" s="192"/>
    </row>
    <row r="1615" spans="4:4">
      <c r="D1615" s="192"/>
    </row>
    <row r="1616" spans="4:4">
      <c r="D1616" s="192"/>
    </row>
    <row r="1617" spans="4:4">
      <c r="D1617" s="192"/>
    </row>
    <row r="1618" spans="4:4">
      <c r="D1618" s="192"/>
    </row>
    <row r="1619" spans="4:4">
      <c r="D1619" s="192"/>
    </row>
    <row r="1620" spans="4:4">
      <c r="D1620" s="192"/>
    </row>
    <row r="1621" spans="4:4">
      <c r="D1621" s="192"/>
    </row>
    <row r="1622" spans="4:4">
      <c r="D1622" s="192"/>
    </row>
    <row r="1623" spans="4:4">
      <c r="D1623" s="192"/>
    </row>
    <row r="1624" spans="4:4">
      <c r="D1624" s="192"/>
    </row>
    <row r="1625" spans="4:4">
      <c r="D1625" s="192"/>
    </row>
    <row r="1626" spans="4:4">
      <c r="D1626" s="192"/>
    </row>
    <row r="1627" spans="4:4">
      <c r="D1627" s="192"/>
    </row>
    <row r="1628" spans="4:4">
      <c r="D1628" s="192"/>
    </row>
    <row r="1629" spans="4:4">
      <c r="D1629" s="192"/>
    </row>
    <row r="1630" spans="4:4">
      <c r="D1630" s="192"/>
    </row>
    <row r="1631" spans="4:4">
      <c r="D1631" s="192"/>
    </row>
    <row r="1632" spans="4:4">
      <c r="D1632" s="192"/>
    </row>
    <row r="1633" spans="4:4">
      <c r="D1633" s="192"/>
    </row>
    <row r="1634" spans="4:4">
      <c r="D1634" s="192"/>
    </row>
    <row r="1635" spans="4:4">
      <c r="D1635" s="192"/>
    </row>
    <row r="1636" spans="4:4">
      <c r="D1636" s="192"/>
    </row>
    <row r="1637" spans="4:4">
      <c r="D1637" s="192"/>
    </row>
    <row r="1638" spans="4:4">
      <c r="D1638" s="192"/>
    </row>
    <row r="1639" spans="4:4">
      <c r="D1639" s="192"/>
    </row>
    <row r="1640" spans="4:4">
      <c r="D1640" s="192"/>
    </row>
    <row r="1641" spans="4:4">
      <c r="D1641" s="192"/>
    </row>
    <row r="1642" spans="4:4">
      <c r="D1642" s="192"/>
    </row>
    <row r="1643" spans="4:4">
      <c r="D1643" s="192"/>
    </row>
    <row r="1644" spans="4:4">
      <c r="D1644" s="192"/>
    </row>
    <row r="1645" spans="4:4">
      <c r="D1645" s="192"/>
    </row>
    <row r="1646" spans="4:4">
      <c r="D1646" s="192"/>
    </row>
    <row r="1647" spans="4:4">
      <c r="D1647" s="192"/>
    </row>
    <row r="1648" spans="4:4">
      <c r="D1648" s="192"/>
    </row>
    <row r="1649" spans="4:4">
      <c r="D1649" s="192"/>
    </row>
    <row r="1650" spans="4:4">
      <c r="D1650" s="192"/>
    </row>
    <row r="1651" spans="4:4">
      <c r="D1651" s="192"/>
    </row>
    <row r="1652" spans="4:4">
      <c r="D1652" s="192"/>
    </row>
    <row r="1653" spans="4:4">
      <c r="D1653" s="192"/>
    </row>
    <row r="1654" spans="4:4">
      <c r="D1654" s="192"/>
    </row>
    <row r="1655" spans="4:4">
      <c r="D1655" s="192"/>
    </row>
    <row r="1656" spans="4:4">
      <c r="D1656" s="192"/>
    </row>
    <row r="1657" spans="4:4">
      <c r="D1657" s="192"/>
    </row>
    <row r="1658" spans="4:4">
      <c r="D1658" s="192"/>
    </row>
    <row r="1659" spans="4:4">
      <c r="D1659" s="192"/>
    </row>
    <row r="1660" spans="4:4">
      <c r="D1660" s="192"/>
    </row>
    <row r="1661" spans="4:4">
      <c r="D1661" s="192"/>
    </row>
    <row r="1662" spans="4:4">
      <c r="D1662" s="192"/>
    </row>
    <row r="1663" spans="4:4">
      <c r="D1663" s="192"/>
    </row>
    <row r="1664" spans="4:4">
      <c r="D1664" s="192"/>
    </row>
    <row r="1665" spans="4:4">
      <c r="D1665" s="192"/>
    </row>
    <row r="1666" spans="4:4">
      <c r="D1666" s="192"/>
    </row>
    <row r="1667" spans="4:4">
      <c r="D1667" s="192"/>
    </row>
    <row r="1668" spans="4:4">
      <c r="D1668" s="192"/>
    </row>
    <row r="1669" spans="4:4">
      <c r="D1669" s="192"/>
    </row>
    <row r="1670" spans="4:4">
      <c r="D1670" s="192"/>
    </row>
    <row r="1671" spans="4:4">
      <c r="D1671" s="192"/>
    </row>
    <row r="1672" spans="4:4">
      <c r="D1672" s="192"/>
    </row>
    <row r="1673" spans="4:4">
      <c r="D1673" s="192"/>
    </row>
    <row r="1674" spans="4:4">
      <c r="D1674" s="192"/>
    </row>
    <row r="1675" spans="4:4">
      <c r="D1675" s="192"/>
    </row>
    <row r="1676" spans="4:4">
      <c r="D1676" s="192"/>
    </row>
    <row r="1677" spans="4:4">
      <c r="D1677" s="192"/>
    </row>
    <row r="1678" spans="4:4">
      <c r="D1678" s="192"/>
    </row>
    <row r="1679" spans="4:4">
      <c r="D1679" s="192"/>
    </row>
    <row r="1680" spans="4:4">
      <c r="D1680" s="192"/>
    </row>
    <row r="1681" spans="4:4">
      <c r="D1681" s="192"/>
    </row>
    <row r="1682" spans="4:4">
      <c r="D1682" s="192"/>
    </row>
    <row r="1683" spans="4:4">
      <c r="D1683" s="192"/>
    </row>
    <row r="1684" spans="4:4">
      <c r="D1684" s="192"/>
    </row>
    <row r="1685" spans="4:4">
      <c r="D1685" s="192"/>
    </row>
    <row r="1686" spans="4:4">
      <c r="D1686" s="192"/>
    </row>
    <row r="1687" spans="4:4">
      <c r="D1687" s="192"/>
    </row>
    <row r="1688" spans="4:4">
      <c r="D1688" s="192"/>
    </row>
    <row r="1689" spans="4:4">
      <c r="D1689" s="192"/>
    </row>
    <row r="1690" spans="4:4">
      <c r="D1690" s="192"/>
    </row>
    <row r="1691" spans="4:4">
      <c r="D1691" s="192"/>
    </row>
    <row r="1692" spans="4:4">
      <c r="D1692" s="192"/>
    </row>
    <row r="1693" spans="4:4">
      <c r="D1693" s="192"/>
    </row>
    <row r="1694" spans="4:4">
      <c r="D1694" s="192"/>
    </row>
    <row r="1695" spans="4:4">
      <c r="D1695" s="192"/>
    </row>
    <row r="1696" spans="4:4">
      <c r="D1696" s="192"/>
    </row>
    <row r="1697" spans="4:4">
      <c r="D1697" s="192"/>
    </row>
    <row r="1698" spans="4:4">
      <c r="D1698" s="192"/>
    </row>
    <row r="1699" spans="4:4">
      <c r="D1699" s="192"/>
    </row>
    <row r="1700" spans="4:4">
      <c r="D1700" s="192"/>
    </row>
    <row r="1701" spans="4:4">
      <c r="D1701" s="192"/>
    </row>
    <row r="1702" spans="4:4">
      <c r="D1702" s="192"/>
    </row>
    <row r="1703" spans="4:4">
      <c r="D1703" s="192"/>
    </row>
    <row r="1704" spans="4:4">
      <c r="D1704" s="192"/>
    </row>
    <row r="1705" spans="4:4">
      <c r="D1705" s="192"/>
    </row>
    <row r="1706" spans="4:4">
      <c r="D1706" s="192"/>
    </row>
    <row r="1707" spans="4:4">
      <c r="D1707" s="192"/>
    </row>
    <row r="1708" spans="4:4">
      <c r="D1708" s="192"/>
    </row>
    <row r="1709" spans="4:4">
      <c r="D1709" s="192"/>
    </row>
    <row r="1710" spans="4:4">
      <c r="D1710" s="192"/>
    </row>
    <row r="1711" spans="4:4">
      <c r="D1711" s="192"/>
    </row>
    <row r="1712" spans="4:4">
      <c r="D1712" s="192"/>
    </row>
    <row r="1713" spans="4:4">
      <c r="D1713" s="192"/>
    </row>
    <row r="1714" spans="4:4">
      <c r="D1714" s="192"/>
    </row>
    <row r="1715" spans="4:4">
      <c r="D1715" s="192"/>
    </row>
    <row r="1716" spans="4:4">
      <c r="D1716" s="192"/>
    </row>
    <row r="1717" spans="4:4">
      <c r="D1717" s="192"/>
    </row>
    <row r="1718" spans="4:4">
      <c r="D1718" s="192"/>
    </row>
    <row r="1719" spans="4:4">
      <c r="D1719" s="192"/>
    </row>
    <row r="1720" spans="4:4">
      <c r="D1720" s="192"/>
    </row>
    <row r="1721" spans="4:4">
      <c r="D1721" s="192"/>
    </row>
    <row r="1722" spans="4:4">
      <c r="D1722" s="192"/>
    </row>
    <row r="1723" spans="4:4">
      <c r="D1723" s="192"/>
    </row>
    <row r="1724" spans="4:4">
      <c r="D1724" s="192"/>
    </row>
    <row r="1725" spans="4:4">
      <c r="D1725" s="192"/>
    </row>
    <row r="1726" spans="4:4">
      <c r="D1726" s="192"/>
    </row>
    <row r="1727" spans="4:4">
      <c r="D1727" s="192"/>
    </row>
    <row r="1728" spans="4:4">
      <c r="D1728" s="192"/>
    </row>
    <row r="1729" spans="4:4">
      <c r="D1729" s="192"/>
    </row>
    <row r="1730" spans="4:4">
      <c r="D1730" s="192"/>
    </row>
    <row r="1731" spans="4:4">
      <c r="D1731" s="192"/>
    </row>
    <row r="1732" spans="4:4">
      <c r="D1732" s="192"/>
    </row>
    <row r="1733" spans="4:4">
      <c r="D1733" s="192"/>
    </row>
    <row r="1734" spans="4:4">
      <c r="D1734" s="192"/>
    </row>
    <row r="1735" spans="4:4">
      <c r="D1735" s="192"/>
    </row>
    <row r="1736" spans="4:4">
      <c r="D1736" s="192"/>
    </row>
    <row r="1737" spans="4:4">
      <c r="D1737" s="192"/>
    </row>
    <row r="1738" spans="4:4">
      <c r="D1738" s="192"/>
    </row>
    <row r="1739" spans="4:4">
      <c r="D1739" s="192"/>
    </row>
    <row r="1740" spans="4:4">
      <c r="D1740" s="192"/>
    </row>
    <row r="1741" spans="4:4">
      <c r="D1741" s="192"/>
    </row>
    <row r="1742" spans="4:4">
      <c r="D1742" s="192"/>
    </row>
    <row r="1743" spans="4:4">
      <c r="D1743" s="192"/>
    </row>
    <row r="1744" spans="4:4">
      <c r="D1744" s="192"/>
    </row>
    <row r="1745" spans="4:4">
      <c r="D1745" s="192"/>
    </row>
    <row r="1746" spans="4:4">
      <c r="D1746" s="192"/>
    </row>
    <row r="1747" spans="4:4">
      <c r="D1747" s="192"/>
    </row>
    <row r="1748" spans="4:4">
      <c r="D1748" s="192"/>
    </row>
    <row r="1749" spans="4:4">
      <c r="D1749" s="192"/>
    </row>
    <row r="1750" spans="4:4">
      <c r="D1750" s="192"/>
    </row>
    <row r="1751" spans="4:4">
      <c r="D1751" s="192"/>
    </row>
    <row r="1752" spans="4:4">
      <c r="D1752" s="192"/>
    </row>
    <row r="1753" spans="4:4">
      <c r="D1753" s="192"/>
    </row>
    <row r="1754" spans="4:4">
      <c r="D1754" s="192"/>
    </row>
    <row r="1755" spans="4:4">
      <c r="D1755" s="192"/>
    </row>
    <row r="1756" spans="4:4">
      <c r="D1756" s="192"/>
    </row>
    <row r="1757" spans="4:4">
      <c r="D1757" s="192"/>
    </row>
    <row r="1758" spans="4:4">
      <c r="D1758" s="192"/>
    </row>
    <row r="1759" spans="4:4">
      <c r="D1759" s="192"/>
    </row>
    <row r="1760" spans="4:4">
      <c r="D1760" s="192"/>
    </row>
    <row r="1761" spans="4:4">
      <c r="D1761" s="192"/>
    </row>
    <row r="1762" spans="4:4">
      <c r="D1762" s="192"/>
    </row>
    <row r="1763" spans="4:4">
      <c r="D1763" s="192"/>
    </row>
    <row r="1764" spans="4:4">
      <c r="D1764" s="192"/>
    </row>
    <row r="1765" spans="4:4">
      <c r="D1765" s="192"/>
    </row>
    <row r="1766" spans="4:4">
      <c r="D1766" s="192"/>
    </row>
    <row r="1767" spans="4:4">
      <c r="D1767" s="192"/>
    </row>
    <row r="1768" spans="4:4">
      <c r="D1768" s="192"/>
    </row>
    <row r="1769" spans="4:4">
      <c r="D1769" s="192"/>
    </row>
    <row r="1770" spans="4:4">
      <c r="D1770" s="192"/>
    </row>
    <row r="1771" spans="4:4">
      <c r="D1771" s="192"/>
    </row>
    <row r="1772" spans="4:4">
      <c r="D1772" s="192"/>
    </row>
    <row r="1773" spans="4:4">
      <c r="D1773" s="192"/>
    </row>
    <row r="1774" spans="4:4">
      <c r="D1774" s="192"/>
    </row>
    <row r="1775" spans="4:4">
      <c r="D1775" s="192"/>
    </row>
    <row r="1776" spans="4:4">
      <c r="D1776" s="192"/>
    </row>
    <row r="1777" spans="4:4">
      <c r="D1777" s="192"/>
    </row>
    <row r="1778" spans="4:4">
      <c r="D1778" s="192"/>
    </row>
    <row r="1779" spans="4:4">
      <c r="D1779" s="192"/>
    </row>
    <row r="1780" spans="4:4">
      <c r="D1780" s="192"/>
    </row>
    <row r="1781" spans="4:4">
      <c r="D1781" s="192"/>
    </row>
    <row r="1782" spans="4:4">
      <c r="D1782" s="192"/>
    </row>
    <row r="1783" spans="4:4">
      <c r="D1783" s="192"/>
    </row>
    <row r="1784" spans="4:4">
      <c r="D1784" s="192"/>
    </row>
    <row r="1785" spans="4:4">
      <c r="D1785" s="192"/>
    </row>
    <row r="1786" spans="4:4">
      <c r="D1786" s="192"/>
    </row>
    <row r="1787" spans="4:4">
      <c r="D1787" s="192"/>
    </row>
    <row r="1788" spans="4:4">
      <c r="D1788" s="192"/>
    </row>
    <row r="1789" spans="4:4">
      <c r="D1789" s="192"/>
    </row>
    <row r="1790" spans="4:4">
      <c r="D1790" s="192"/>
    </row>
    <row r="1791" spans="4:4">
      <c r="D1791" s="192"/>
    </row>
    <row r="1792" spans="4:4">
      <c r="D1792" s="192"/>
    </row>
    <row r="1793" spans="4:4">
      <c r="D1793" s="192"/>
    </row>
    <row r="1794" spans="4:4">
      <c r="D1794" s="192"/>
    </row>
    <row r="1795" spans="4:4">
      <c r="D1795" s="192"/>
    </row>
    <row r="1796" spans="4:4">
      <c r="D1796" s="192"/>
    </row>
    <row r="1797" spans="4:4">
      <c r="D1797" s="192"/>
    </row>
    <row r="1798" spans="4:4">
      <c r="D1798" s="192"/>
    </row>
    <row r="1799" spans="4:4">
      <c r="D1799" s="192"/>
    </row>
    <row r="1800" spans="4:4">
      <c r="D1800" s="192"/>
    </row>
    <row r="1801" spans="4:4">
      <c r="D1801" s="192"/>
    </row>
    <row r="1802" spans="4:4">
      <c r="D1802" s="192"/>
    </row>
    <row r="1803" spans="4:4">
      <c r="D1803" s="192"/>
    </row>
    <row r="1804" spans="4:4">
      <c r="D1804" s="192"/>
    </row>
    <row r="1805" spans="4:4">
      <c r="D1805" s="192"/>
    </row>
    <row r="1806" spans="4:4">
      <c r="D1806" s="192"/>
    </row>
    <row r="1807" spans="4:4">
      <c r="D1807" s="192"/>
    </row>
    <row r="1808" spans="4:4">
      <c r="D1808" s="192"/>
    </row>
    <row r="1809" spans="4:4">
      <c r="D1809" s="192"/>
    </row>
    <row r="1810" spans="4:4">
      <c r="D1810" s="192"/>
    </row>
    <row r="1811" spans="4:4">
      <c r="D1811" s="192"/>
    </row>
    <row r="1812" spans="4:4">
      <c r="D1812" s="192"/>
    </row>
    <row r="1813" spans="4:4">
      <c r="D1813" s="192"/>
    </row>
    <row r="1814" spans="4:4">
      <c r="D1814" s="192"/>
    </row>
    <row r="1815" spans="4:4">
      <c r="D1815" s="192"/>
    </row>
    <row r="1816" spans="4:4">
      <c r="D1816" s="192"/>
    </row>
    <row r="1817" spans="4:4">
      <c r="D1817" s="192"/>
    </row>
    <row r="1818" spans="4:4">
      <c r="D1818" s="192"/>
    </row>
    <row r="1819" spans="4:4">
      <c r="D1819" s="192"/>
    </row>
    <row r="1820" spans="4:4">
      <c r="D1820" s="192"/>
    </row>
    <row r="1821" spans="4:4">
      <c r="D1821" s="192"/>
    </row>
    <row r="1822" spans="4:4">
      <c r="D1822" s="192"/>
    </row>
    <row r="1823" spans="4:4">
      <c r="D1823" s="192"/>
    </row>
    <row r="1824" spans="4:4">
      <c r="D1824" s="192"/>
    </row>
    <row r="1825" spans="4:4">
      <c r="D1825" s="192"/>
    </row>
    <row r="1826" spans="4:4">
      <c r="D1826" s="192"/>
    </row>
    <row r="1827" spans="4:4">
      <c r="D1827" s="192"/>
    </row>
    <row r="1828" spans="4:4">
      <c r="D1828" s="192"/>
    </row>
    <row r="1829" spans="4:4">
      <c r="D1829" s="192"/>
    </row>
    <row r="1830" spans="4:4">
      <c r="D1830" s="192"/>
    </row>
    <row r="1831" spans="4:4">
      <c r="D1831" s="192"/>
    </row>
    <row r="1832" spans="4:4">
      <c r="D1832" s="192"/>
    </row>
    <row r="1833" spans="4:4">
      <c r="D1833" s="192"/>
    </row>
    <row r="1834" spans="4:4">
      <c r="D1834" s="192"/>
    </row>
    <row r="1835" spans="4:4">
      <c r="D1835" s="192"/>
    </row>
    <row r="1836" spans="4:4">
      <c r="D1836" s="192"/>
    </row>
    <row r="1837" spans="4:4">
      <c r="D1837" s="192"/>
    </row>
    <row r="1838" spans="4:4">
      <c r="D1838" s="192"/>
    </row>
    <row r="1839" spans="4:4">
      <c r="D1839" s="192"/>
    </row>
    <row r="1840" spans="4:4">
      <c r="D1840" s="192"/>
    </row>
    <row r="1841" spans="4:4">
      <c r="D1841" s="192"/>
    </row>
    <row r="1842" spans="4:4">
      <c r="D1842" s="192"/>
    </row>
    <row r="1843" spans="4:4">
      <c r="D1843" s="192"/>
    </row>
    <row r="1844" spans="4:4">
      <c r="D1844" s="192"/>
    </row>
    <row r="1845" spans="4:4">
      <c r="D1845" s="192"/>
    </row>
    <row r="1846" spans="4:4">
      <c r="D1846" s="192"/>
    </row>
    <row r="1847" spans="4:4">
      <c r="D1847" s="192"/>
    </row>
    <row r="1848" spans="4:4">
      <c r="D1848" s="192"/>
    </row>
    <row r="1849" spans="4:4">
      <c r="D1849" s="192"/>
    </row>
    <row r="1850" spans="4:4">
      <c r="D1850" s="192"/>
    </row>
    <row r="1851" spans="4:4">
      <c r="D1851" s="192"/>
    </row>
    <row r="1852" spans="4:4">
      <c r="D1852" s="192"/>
    </row>
    <row r="1853" spans="4:4">
      <c r="D1853" s="192"/>
    </row>
    <row r="1854" spans="4:4">
      <c r="D1854" s="192"/>
    </row>
    <row r="1855" spans="4:4">
      <c r="D1855" s="192"/>
    </row>
    <row r="1856" spans="4:4">
      <c r="D1856" s="192"/>
    </row>
    <row r="1857" spans="4:4">
      <c r="D1857" s="192"/>
    </row>
    <row r="1858" spans="4:4">
      <c r="D1858" s="192"/>
    </row>
    <row r="1859" spans="4:4">
      <c r="D1859" s="192"/>
    </row>
    <row r="1860" spans="4:4">
      <c r="D1860" s="192"/>
    </row>
    <row r="1861" spans="4:4">
      <c r="D1861" s="192"/>
    </row>
    <row r="1862" spans="4:4">
      <c r="D1862" s="192"/>
    </row>
    <row r="1863" spans="4:4">
      <c r="D1863" s="192"/>
    </row>
    <row r="1864" spans="4:4">
      <c r="D1864" s="192"/>
    </row>
    <row r="1865" spans="4:4">
      <c r="D1865" s="192"/>
    </row>
    <row r="1866" spans="4:4">
      <c r="D1866" s="192"/>
    </row>
    <row r="1867" spans="4:4">
      <c r="D1867" s="192"/>
    </row>
    <row r="1868" spans="4:4">
      <c r="D1868" s="192"/>
    </row>
    <row r="1869" spans="4:4">
      <c r="D1869" s="192"/>
    </row>
    <row r="1870" spans="4:4">
      <c r="D1870" s="192"/>
    </row>
    <row r="1871" spans="4:4">
      <c r="D1871" s="192"/>
    </row>
    <row r="1872" spans="4:4">
      <c r="D1872" s="192"/>
    </row>
    <row r="1873" spans="4:4">
      <c r="D1873" s="192"/>
    </row>
    <row r="1874" spans="4:4">
      <c r="D1874" s="192"/>
    </row>
    <row r="1875" spans="4:4">
      <c r="D1875" s="192"/>
    </row>
    <row r="1876" spans="4:4">
      <c r="D1876" s="192"/>
    </row>
    <row r="1877" spans="4:4">
      <c r="D1877" s="192"/>
    </row>
    <row r="1878" spans="4:4">
      <c r="D1878" s="192"/>
    </row>
    <row r="1879" spans="4:4">
      <c r="D1879" s="192"/>
    </row>
    <row r="1880" spans="4:4">
      <c r="D1880" s="192"/>
    </row>
    <row r="1881" spans="4:4">
      <c r="D1881" s="192"/>
    </row>
    <row r="1882" spans="4:4">
      <c r="D1882" s="192"/>
    </row>
    <row r="1883" spans="4:4">
      <c r="D1883" s="192"/>
    </row>
    <row r="1884" spans="4:4">
      <c r="D1884" s="192"/>
    </row>
    <row r="1885" spans="4:4">
      <c r="D1885" s="192"/>
    </row>
    <row r="1886" spans="4:4">
      <c r="D1886" s="192"/>
    </row>
    <row r="1887" spans="4:4">
      <c r="D1887" s="192"/>
    </row>
    <row r="1888" spans="4:4">
      <c r="D1888" s="192"/>
    </row>
    <row r="1889" spans="4:4">
      <c r="D1889" s="192"/>
    </row>
    <row r="1890" spans="4:4">
      <c r="D1890" s="192"/>
    </row>
    <row r="1891" spans="4:4">
      <c r="D1891" s="192"/>
    </row>
    <row r="1892" spans="4:4">
      <c r="D1892" s="192"/>
    </row>
    <row r="1893" spans="4:4">
      <c r="D1893" s="192"/>
    </row>
    <row r="1894" spans="4:4">
      <c r="D1894" s="192"/>
    </row>
    <row r="1895" spans="4:4">
      <c r="D1895" s="192"/>
    </row>
    <row r="1896" spans="4:4">
      <c r="D1896" s="192"/>
    </row>
    <row r="1897" spans="4:4">
      <c r="D1897" s="192"/>
    </row>
    <row r="1898" spans="4:4">
      <c r="D1898" s="192"/>
    </row>
    <row r="1899" spans="4:4">
      <c r="D1899" s="192"/>
    </row>
    <row r="1900" spans="4:4">
      <c r="D1900" s="192"/>
    </row>
    <row r="1901" spans="4:4">
      <c r="D1901" s="192"/>
    </row>
    <row r="1902" spans="4:4">
      <c r="D1902" s="192"/>
    </row>
    <row r="1903" spans="4:4">
      <c r="D1903" s="192"/>
    </row>
    <row r="1904" spans="4:4">
      <c r="D1904" s="192"/>
    </row>
    <row r="1905" spans="4:4">
      <c r="D1905" s="192"/>
    </row>
    <row r="1906" spans="4:4">
      <c r="D1906" s="192"/>
    </row>
    <row r="1907" spans="4:4">
      <c r="D1907" s="192"/>
    </row>
    <row r="1908" spans="4:4">
      <c r="D1908" s="192"/>
    </row>
    <row r="1909" spans="4:4">
      <c r="D1909" s="192"/>
    </row>
    <row r="1910" spans="4:4">
      <c r="D1910" s="192"/>
    </row>
    <row r="1911" spans="4:4">
      <c r="D1911" s="192"/>
    </row>
    <row r="1912" spans="4:4">
      <c r="D1912" s="192"/>
    </row>
    <row r="1913" spans="4:4">
      <c r="D1913" s="192"/>
    </row>
    <row r="1914" spans="4:4">
      <c r="D1914" s="192"/>
    </row>
    <row r="1915" spans="4:4">
      <c r="D1915" s="192"/>
    </row>
    <row r="1916" spans="4:4">
      <c r="D1916" s="192"/>
    </row>
    <row r="1917" spans="4:4">
      <c r="D1917" s="192"/>
    </row>
    <row r="1918" spans="4:4">
      <c r="D1918" s="192"/>
    </row>
    <row r="1919" spans="4:4">
      <c r="D1919" s="192"/>
    </row>
    <row r="1920" spans="4:4">
      <c r="D1920" s="192"/>
    </row>
    <row r="1921" spans="4:4">
      <c r="D1921" s="192"/>
    </row>
    <row r="1922" spans="4:4">
      <c r="D1922" s="192"/>
    </row>
    <row r="1923" spans="4:4">
      <c r="D1923" s="192"/>
    </row>
    <row r="1924" spans="4:4">
      <c r="D1924" s="192"/>
    </row>
    <row r="1925" spans="4:4">
      <c r="D1925" s="192"/>
    </row>
    <row r="1926" spans="4:4">
      <c r="D1926" s="192"/>
    </row>
    <row r="1927" spans="4:4">
      <c r="D1927" s="192"/>
    </row>
    <row r="1928" spans="4:4">
      <c r="D1928" s="192"/>
    </row>
    <row r="1929" spans="4:4">
      <c r="D1929" s="192"/>
    </row>
    <row r="1930" spans="4:4">
      <c r="D1930" s="192"/>
    </row>
    <row r="1931" spans="4:4">
      <c r="D1931" s="192"/>
    </row>
    <row r="1932" spans="4:4">
      <c r="D1932" s="192"/>
    </row>
    <row r="1933" spans="4:4">
      <c r="D1933" s="192"/>
    </row>
    <row r="1934" spans="4:4">
      <c r="D1934" s="192"/>
    </row>
    <row r="1935" spans="4:4">
      <c r="D1935" s="192"/>
    </row>
    <row r="1936" spans="4:4">
      <c r="D1936" s="192"/>
    </row>
    <row r="1937" spans="4:4">
      <c r="D1937" s="192"/>
    </row>
    <row r="1938" spans="4:4">
      <c r="D1938" s="192"/>
    </row>
    <row r="1939" spans="4:4">
      <c r="D1939" s="192"/>
    </row>
    <row r="1940" spans="4:4">
      <c r="D1940" s="192"/>
    </row>
    <row r="1941" spans="4:4">
      <c r="D1941" s="192"/>
    </row>
    <row r="1942" spans="4:4">
      <c r="D1942" s="192"/>
    </row>
    <row r="1943" spans="4:4">
      <c r="D1943" s="192"/>
    </row>
    <row r="1944" spans="4:4">
      <c r="D1944" s="192"/>
    </row>
    <row r="1945" spans="4:4">
      <c r="D1945" s="192"/>
    </row>
    <row r="1946" spans="4:4">
      <c r="D1946" s="192"/>
    </row>
    <row r="1947" spans="4:4">
      <c r="D1947" s="192"/>
    </row>
    <row r="1948" spans="4:4">
      <c r="D1948" s="192"/>
    </row>
    <row r="1949" spans="4:4">
      <c r="D1949" s="192"/>
    </row>
    <row r="1950" spans="4:4">
      <c r="D1950" s="192"/>
    </row>
    <row r="1951" spans="4:4">
      <c r="D1951" s="192"/>
    </row>
    <row r="1952" spans="4:4">
      <c r="D1952" s="192"/>
    </row>
    <row r="1953" spans="4:4">
      <c r="D1953" s="192"/>
    </row>
    <row r="1954" spans="4:4">
      <c r="D1954" s="192"/>
    </row>
    <row r="1955" spans="4:4">
      <c r="D1955" s="192"/>
    </row>
    <row r="1956" spans="4:4">
      <c r="D1956" s="192"/>
    </row>
    <row r="1957" spans="4:4">
      <c r="D1957" s="192"/>
    </row>
    <row r="1958" spans="4:4">
      <c r="D1958" s="192"/>
    </row>
    <row r="1959" spans="4:4">
      <c r="D1959" s="192"/>
    </row>
    <row r="1960" spans="4:4">
      <c r="D1960" s="192"/>
    </row>
    <row r="1961" spans="4:4">
      <c r="D1961" s="192"/>
    </row>
  </sheetData>
  <mergeCells count="12">
    <mergeCell ref="I5:M6"/>
    <mergeCell ref="N5:R6"/>
    <mergeCell ref="A5:A8"/>
    <mergeCell ref="B5:B8"/>
    <mergeCell ref="C5:C8"/>
    <mergeCell ref="D5:E6"/>
    <mergeCell ref="F5:G6"/>
    <mergeCell ref="A1:H1"/>
    <mergeCell ref="A2:H2"/>
    <mergeCell ref="A3:H3"/>
    <mergeCell ref="A4:H4"/>
    <mergeCell ref="N4:R4"/>
  </mergeCells>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V1961"/>
  <sheetViews>
    <sheetView zoomScale="85" zoomScaleNormal="85" workbookViewId="0">
      <selection activeCell="J3" sqref="J3"/>
    </sheetView>
  </sheetViews>
  <sheetFormatPr defaultColWidth="17.140625" defaultRowHeight="15.75"/>
  <cols>
    <col min="1" max="1" width="7.7109375" style="26" customWidth="1"/>
    <col min="2" max="2" width="32.42578125" style="27" customWidth="1"/>
    <col min="3" max="3" width="17.42578125" style="176" customWidth="1"/>
    <col min="4" max="4" width="10.140625" style="26" customWidth="1"/>
    <col min="5" max="5" width="11.140625" style="26" customWidth="1"/>
    <col min="6" max="6" width="12.28515625" style="176" customWidth="1"/>
    <col min="7" max="7" width="12" style="26" customWidth="1"/>
    <col min="8" max="9" width="13.140625" style="176" customWidth="1"/>
    <col min="10" max="11" width="17.140625" style="26" customWidth="1"/>
    <col min="12" max="13" width="17.140625" style="26" hidden="1" customWidth="1"/>
    <col min="14" max="14" width="17.140625" style="26" customWidth="1"/>
    <col min="15" max="16" width="17.140625" style="27" customWidth="1"/>
    <col min="17" max="18" width="17.140625" style="27" hidden="1" customWidth="1"/>
    <col min="19" max="19" width="17.140625" style="27"/>
    <col min="20" max="20" width="17.140625" style="26"/>
    <col min="21" max="16384" width="17.140625" style="27"/>
  </cols>
  <sheetData>
    <row r="1" spans="1:22" ht="30" customHeight="1">
      <c r="C1" s="393" t="s">
        <v>27</v>
      </c>
      <c r="D1" s="393"/>
      <c r="E1" s="393"/>
      <c r="F1" s="393"/>
      <c r="G1" s="393"/>
      <c r="H1" s="393"/>
      <c r="I1" s="393"/>
    </row>
    <row r="2" spans="1:22" ht="20.25" customHeight="1">
      <c r="C2" s="394" t="s">
        <v>28</v>
      </c>
      <c r="D2" s="394"/>
      <c r="E2" s="394"/>
      <c r="F2" s="394"/>
      <c r="G2" s="394"/>
      <c r="H2" s="394"/>
      <c r="I2" s="394"/>
    </row>
    <row r="3" spans="1:22" ht="22.5" customHeight="1">
      <c r="C3" s="395" t="s">
        <v>282</v>
      </c>
      <c r="D3" s="395"/>
      <c r="E3" s="395"/>
      <c r="F3" s="395"/>
      <c r="G3" s="395"/>
      <c r="H3" s="395"/>
      <c r="I3" s="182"/>
    </row>
    <row r="4" spans="1:22" ht="18" customHeight="1">
      <c r="A4" s="396" t="s">
        <v>297</v>
      </c>
      <c r="B4" s="396"/>
      <c r="C4" s="396"/>
      <c r="D4" s="396"/>
      <c r="E4" s="396"/>
      <c r="F4" s="396"/>
      <c r="G4" s="396"/>
      <c r="H4" s="396"/>
      <c r="I4" s="396"/>
    </row>
    <row r="5" spans="1:22" ht="20.25">
      <c r="B5" s="397"/>
      <c r="C5" s="397"/>
      <c r="D5" s="396"/>
      <c r="E5" s="396"/>
      <c r="F5" s="396"/>
      <c r="G5" s="396"/>
      <c r="H5" s="396"/>
      <c r="I5" s="154"/>
      <c r="N5" s="398" t="s">
        <v>298</v>
      </c>
      <c r="O5" s="398"/>
      <c r="P5" s="398"/>
      <c r="Q5" s="398"/>
      <c r="R5" s="398"/>
    </row>
    <row r="6" spans="1:22" ht="15.75" customHeight="1">
      <c r="A6" s="375" t="s">
        <v>33</v>
      </c>
      <c r="B6" s="375" t="s">
        <v>34</v>
      </c>
      <c r="C6" s="378" t="s">
        <v>35</v>
      </c>
      <c r="D6" s="399" t="s">
        <v>299</v>
      </c>
      <c r="E6" s="399"/>
      <c r="F6" s="399"/>
      <c r="G6" s="399"/>
      <c r="H6" s="399"/>
      <c r="I6" s="400" t="s">
        <v>300</v>
      </c>
      <c r="J6" s="400"/>
      <c r="K6" s="400"/>
      <c r="L6" s="400"/>
      <c r="M6" s="400"/>
      <c r="N6" s="401" t="s">
        <v>285</v>
      </c>
      <c r="O6" s="401"/>
      <c r="P6" s="401"/>
      <c r="Q6" s="401"/>
      <c r="R6" s="401"/>
    </row>
    <row r="7" spans="1:22" ht="15.75" customHeight="1">
      <c r="A7" s="376"/>
      <c r="B7" s="376"/>
      <c r="C7" s="379"/>
      <c r="D7" s="399"/>
      <c r="E7" s="399"/>
      <c r="F7" s="399"/>
      <c r="G7" s="399"/>
      <c r="H7" s="399"/>
      <c r="I7" s="400"/>
      <c r="J7" s="400"/>
      <c r="K7" s="400"/>
      <c r="L7" s="400"/>
      <c r="M7" s="400"/>
      <c r="N7" s="401"/>
      <c r="O7" s="401"/>
      <c r="P7" s="401"/>
      <c r="Q7" s="401"/>
      <c r="R7" s="401"/>
    </row>
    <row r="8" spans="1:22" ht="15.75" customHeight="1">
      <c r="A8" s="376"/>
      <c r="B8" s="376"/>
      <c r="C8" s="379"/>
      <c r="D8" s="177"/>
      <c r="E8" s="177"/>
      <c r="F8" s="177"/>
      <c r="G8" s="177"/>
      <c r="H8" s="177"/>
      <c r="I8" s="177"/>
      <c r="J8" s="177"/>
      <c r="K8" s="177"/>
      <c r="L8" s="177"/>
      <c r="M8" s="177"/>
      <c r="N8" s="177"/>
      <c r="O8" s="177"/>
      <c r="P8" s="177"/>
      <c r="Q8" s="177"/>
      <c r="R8" s="177"/>
    </row>
    <row r="9" spans="1:22">
      <c r="A9" s="377"/>
      <c r="B9" s="377"/>
      <c r="C9" s="380"/>
      <c r="D9" s="155" t="s">
        <v>45</v>
      </c>
      <c r="E9" s="156" t="s">
        <v>46</v>
      </c>
      <c r="F9" s="157" t="s">
        <v>47</v>
      </c>
      <c r="G9" s="158" t="s">
        <v>48</v>
      </c>
      <c r="H9" s="174" t="s">
        <v>49</v>
      </c>
      <c r="I9" s="155" t="s">
        <v>45</v>
      </c>
      <c r="J9" s="156" t="s">
        <v>46</v>
      </c>
      <c r="K9" s="157" t="s">
        <v>47</v>
      </c>
      <c r="L9" s="158" t="s">
        <v>48</v>
      </c>
      <c r="M9" s="174" t="s">
        <v>49</v>
      </c>
      <c r="N9" s="155" t="s">
        <v>45</v>
      </c>
      <c r="O9" s="156" t="s">
        <v>46</v>
      </c>
      <c r="P9" s="157" t="s">
        <v>47</v>
      </c>
      <c r="Q9" s="158" t="s">
        <v>48</v>
      </c>
      <c r="R9" s="174" t="s">
        <v>49</v>
      </c>
      <c r="T9" s="186"/>
      <c r="U9" s="25"/>
      <c r="V9" s="25"/>
    </row>
    <row r="10" spans="1:22">
      <c r="A10" s="178">
        <f>'TEST MARKS '!A10</f>
        <v>1</v>
      </c>
      <c r="B10" s="179" t="str">
        <f>'TEST MARKS '!B10</f>
        <v>AFTAB AHMED WALA</v>
      </c>
      <c r="C10" s="180" t="str">
        <f>'TEST MARKS '!C10</f>
        <v>1SG15ME004</v>
      </c>
      <c r="D10" s="181">
        <f>'TEST MARKS '!N10</f>
        <v>70</v>
      </c>
      <c r="E10" s="181">
        <f>'TEST MARKS '!N10</f>
        <v>70</v>
      </c>
      <c r="F10" s="181">
        <f>'TEST MARKS '!N10</f>
        <v>70</v>
      </c>
      <c r="G10" s="181">
        <f>'TEST MARKS '!N10</f>
        <v>70</v>
      </c>
      <c r="H10" s="181">
        <v>0</v>
      </c>
      <c r="I10" s="183">
        <f>D10/80*100</f>
        <v>87.5</v>
      </c>
      <c r="J10" s="184">
        <f>E10/80*100</f>
        <v>87.5</v>
      </c>
      <c r="K10" s="184">
        <f>F10/80*100</f>
        <v>87.5</v>
      </c>
      <c r="L10" s="184">
        <f>G10/80*100</f>
        <v>87.5</v>
      </c>
      <c r="M10" s="184">
        <f>H10/80*100</f>
        <v>0</v>
      </c>
      <c r="N10" s="185" t="str">
        <f>IF(I10&gt;=40,"Y","N")</f>
        <v>Y</v>
      </c>
      <c r="O10" s="185" t="str">
        <f t="shared" ref="O10:R10" si="0">IF(J10&gt;=40,"Y","N")</f>
        <v>Y</v>
      </c>
      <c r="P10" s="185" t="str">
        <f t="shared" si="0"/>
        <v>Y</v>
      </c>
      <c r="Q10" s="185" t="str">
        <f t="shared" si="0"/>
        <v>Y</v>
      </c>
      <c r="R10" s="185" t="str">
        <f t="shared" si="0"/>
        <v>N</v>
      </c>
      <c r="T10" s="186"/>
      <c r="U10" s="187"/>
      <c r="V10" s="186"/>
    </row>
    <row r="11" spans="1:22">
      <c r="A11" s="178">
        <f>'TEST MARKS '!A11</f>
        <v>2</v>
      </c>
      <c r="B11" s="179" t="str">
        <f>'TEST MARKS '!B11</f>
        <v>AJEYA.V</v>
      </c>
      <c r="C11" s="180" t="str">
        <f>'TEST MARKS '!C11</f>
        <v>1SG15ME006</v>
      </c>
      <c r="D11" s="181">
        <f>'TEST MARKS '!N11</f>
        <v>67</v>
      </c>
      <c r="E11" s="181">
        <f>'TEST MARKS '!N11</f>
        <v>67</v>
      </c>
      <c r="F11" s="181">
        <f>'TEST MARKS '!N11</f>
        <v>67</v>
      </c>
      <c r="G11" s="181">
        <f>'TEST MARKS '!N11</f>
        <v>67</v>
      </c>
      <c r="H11" s="181">
        <f>'TEST MARKS '!N11</f>
        <v>67</v>
      </c>
      <c r="I11" s="183">
        <f t="shared" ref="I11:I74" si="1">D11/80*100</f>
        <v>83.75</v>
      </c>
      <c r="J11" s="184">
        <f t="shared" ref="J11:J74" si="2">E11/80*100</f>
        <v>83.75</v>
      </c>
      <c r="K11" s="184">
        <f t="shared" ref="K11:K74" si="3">F11/80*100</f>
        <v>83.75</v>
      </c>
      <c r="L11" s="184">
        <f t="shared" ref="L11:L74" si="4">G11/80*100</f>
        <v>83.75</v>
      </c>
      <c r="M11" s="184">
        <f t="shared" ref="M11:M74" si="5">H11/80*100</f>
        <v>83.75</v>
      </c>
      <c r="N11" s="185" t="str">
        <f t="shared" ref="N11:N74" si="6">IF(I11&gt;=40,"Y","N")</f>
        <v>Y</v>
      </c>
      <c r="O11" s="185" t="str">
        <f t="shared" ref="O11:O74" si="7">IF(J11&gt;=40,"Y","N")</f>
        <v>Y</v>
      </c>
      <c r="P11" s="185" t="str">
        <f t="shared" ref="P11:P74" si="8">IF(K11&gt;=40,"Y","N")</f>
        <v>Y</v>
      </c>
      <c r="Q11" s="185" t="str">
        <f t="shared" ref="Q11:Q74" si="9">IF(L11&gt;=40,"Y","N")</f>
        <v>Y</v>
      </c>
      <c r="R11" s="185" t="str">
        <f t="shared" ref="R11:R74" si="10">IF(M11&gt;=40,"Y","N")</f>
        <v>Y</v>
      </c>
      <c r="T11" s="186"/>
      <c r="U11" s="187"/>
      <c r="V11" s="186"/>
    </row>
    <row r="12" spans="1:22">
      <c r="A12" s="178">
        <f>'TEST MARKS '!A12</f>
        <v>3</v>
      </c>
      <c r="B12" s="179" t="str">
        <f>'TEST MARKS '!B12</f>
        <v>AJITH S P</v>
      </c>
      <c r="C12" s="180" t="str">
        <f>'TEST MARKS '!C12</f>
        <v>1SG15ME007</v>
      </c>
      <c r="D12" s="181">
        <f>'TEST MARKS '!N12</f>
        <v>56</v>
      </c>
      <c r="E12" s="181">
        <f>'TEST MARKS '!N12</f>
        <v>56</v>
      </c>
      <c r="F12" s="181">
        <f>'TEST MARKS '!N12</f>
        <v>56</v>
      </c>
      <c r="G12" s="181">
        <f>'TEST MARKS '!N12</f>
        <v>56</v>
      </c>
      <c r="H12" s="181">
        <f>'TEST MARKS '!N12</f>
        <v>56</v>
      </c>
      <c r="I12" s="183">
        <f t="shared" si="1"/>
        <v>70</v>
      </c>
      <c r="J12" s="184">
        <f t="shared" si="2"/>
        <v>70</v>
      </c>
      <c r="K12" s="184">
        <f t="shared" si="3"/>
        <v>70</v>
      </c>
      <c r="L12" s="184">
        <f t="shared" si="4"/>
        <v>70</v>
      </c>
      <c r="M12" s="184">
        <f t="shared" si="5"/>
        <v>70</v>
      </c>
      <c r="N12" s="185" t="str">
        <f t="shared" si="6"/>
        <v>Y</v>
      </c>
      <c r="O12" s="185" t="str">
        <f t="shared" si="7"/>
        <v>Y</v>
      </c>
      <c r="P12" s="185" t="str">
        <f t="shared" si="8"/>
        <v>Y</v>
      </c>
      <c r="Q12" s="185" t="str">
        <f t="shared" si="9"/>
        <v>Y</v>
      </c>
      <c r="R12" s="185" t="str">
        <f t="shared" si="10"/>
        <v>Y</v>
      </c>
      <c r="T12" s="186"/>
      <c r="U12" s="187"/>
      <c r="V12" s="186"/>
    </row>
    <row r="13" spans="1:22">
      <c r="A13" s="178">
        <f>'TEST MARKS '!A13</f>
        <v>4</v>
      </c>
      <c r="B13" s="179" t="str">
        <f>'TEST MARKS '!B13</f>
        <v>AKSHAY S</v>
      </c>
      <c r="C13" s="180" t="str">
        <f>'TEST MARKS '!C13</f>
        <v>1SG15ME008</v>
      </c>
      <c r="D13" s="181">
        <f>'TEST MARKS '!N13</f>
        <v>60</v>
      </c>
      <c r="E13" s="181">
        <f>'TEST MARKS '!N13</f>
        <v>60</v>
      </c>
      <c r="F13" s="181">
        <f>'TEST MARKS '!N13</f>
        <v>60</v>
      </c>
      <c r="G13" s="181">
        <f>'TEST MARKS '!N13</f>
        <v>60</v>
      </c>
      <c r="H13" s="181">
        <f>'TEST MARKS '!N13</f>
        <v>60</v>
      </c>
      <c r="I13" s="183">
        <f t="shared" si="1"/>
        <v>75</v>
      </c>
      <c r="J13" s="184">
        <f t="shared" si="2"/>
        <v>75</v>
      </c>
      <c r="K13" s="184">
        <f t="shared" si="3"/>
        <v>75</v>
      </c>
      <c r="L13" s="184">
        <f t="shared" si="4"/>
        <v>75</v>
      </c>
      <c r="M13" s="184">
        <f t="shared" si="5"/>
        <v>75</v>
      </c>
      <c r="N13" s="185" t="str">
        <f t="shared" si="6"/>
        <v>Y</v>
      </c>
      <c r="O13" s="185" t="str">
        <f t="shared" si="7"/>
        <v>Y</v>
      </c>
      <c r="P13" s="185" t="str">
        <f t="shared" si="8"/>
        <v>Y</v>
      </c>
      <c r="Q13" s="185" t="str">
        <f t="shared" si="9"/>
        <v>Y</v>
      </c>
      <c r="R13" s="185" t="str">
        <f t="shared" si="10"/>
        <v>Y</v>
      </c>
      <c r="T13" s="186"/>
      <c r="U13" s="187"/>
      <c r="V13" s="186"/>
    </row>
    <row r="14" spans="1:22">
      <c r="A14" s="178">
        <f>'TEST MARKS '!A14</f>
        <v>5</v>
      </c>
      <c r="B14" s="179" t="str">
        <f>'TEST MARKS '!B14</f>
        <v>AMAN NAIN</v>
      </c>
      <c r="C14" s="180" t="str">
        <f>'TEST MARKS '!C14</f>
        <v>1SG15ME009</v>
      </c>
      <c r="D14" s="181">
        <f>'TEST MARKS '!N14</f>
        <v>58</v>
      </c>
      <c r="E14" s="181">
        <f>'TEST MARKS '!N14</f>
        <v>58</v>
      </c>
      <c r="F14" s="181">
        <f>'TEST MARKS '!N14</f>
        <v>58</v>
      </c>
      <c r="G14" s="181">
        <f>'TEST MARKS '!N14</f>
        <v>58</v>
      </c>
      <c r="H14" s="181">
        <f>'TEST MARKS '!N14</f>
        <v>58</v>
      </c>
      <c r="I14" s="183">
        <f t="shared" si="1"/>
        <v>72.5</v>
      </c>
      <c r="J14" s="184">
        <f t="shared" si="2"/>
        <v>72.5</v>
      </c>
      <c r="K14" s="184">
        <f t="shared" si="3"/>
        <v>72.5</v>
      </c>
      <c r="L14" s="184">
        <f t="shared" si="4"/>
        <v>72.5</v>
      </c>
      <c r="M14" s="184">
        <f t="shared" si="5"/>
        <v>72.5</v>
      </c>
      <c r="N14" s="185" t="str">
        <f t="shared" si="6"/>
        <v>Y</v>
      </c>
      <c r="O14" s="185" t="str">
        <f t="shared" si="7"/>
        <v>Y</v>
      </c>
      <c r="P14" s="185" t="str">
        <f t="shared" si="8"/>
        <v>Y</v>
      </c>
      <c r="Q14" s="185" t="str">
        <f t="shared" si="9"/>
        <v>Y</v>
      </c>
      <c r="R14" s="185" t="str">
        <f t="shared" si="10"/>
        <v>Y</v>
      </c>
      <c r="T14" s="186"/>
      <c r="U14" s="187"/>
      <c r="V14" s="186"/>
    </row>
    <row r="15" spans="1:22" ht="32.25" customHeight="1">
      <c r="A15" s="178">
        <f>'TEST MARKS '!A15</f>
        <v>6</v>
      </c>
      <c r="B15" s="179" t="str">
        <f>'TEST MARKS '!B15</f>
        <v>AMITH.R</v>
      </c>
      <c r="C15" s="180" t="str">
        <f>'TEST MARKS '!C15</f>
        <v>1SG15ME010</v>
      </c>
      <c r="D15" s="181">
        <f>'TEST MARKS '!N15</f>
        <v>66</v>
      </c>
      <c r="E15" s="181">
        <f>'TEST MARKS '!N15</f>
        <v>66</v>
      </c>
      <c r="F15" s="181">
        <f>'TEST MARKS '!N15</f>
        <v>66</v>
      </c>
      <c r="G15" s="181">
        <f>'TEST MARKS '!N15</f>
        <v>66</v>
      </c>
      <c r="H15" s="181">
        <f>'TEST MARKS '!N15</f>
        <v>66</v>
      </c>
      <c r="I15" s="183">
        <f t="shared" si="1"/>
        <v>82.5</v>
      </c>
      <c r="J15" s="184">
        <f t="shared" si="2"/>
        <v>82.5</v>
      </c>
      <c r="K15" s="184">
        <f t="shared" si="3"/>
        <v>82.5</v>
      </c>
      <c r="L15" s="184">
        <f t="shared" si="4"/>
        <v>82.5</v>
      </c>
      <c r="M15" s="184">
        <f t="shared" si="5"/>
        <v>82.5</v>
      </c>
      <c r="N15" s="185" t="str">
        <f t="shared" si="6"/>
        <v>Y</v>
      </c>
      <c r="O15" s="185" t="str">
        <f t="shared" si="7"/>
        <v>Y</v>
      </c>
      <c r="P15" s="185" t="str">
        <f t="shared" si="8"/>
        <v>Y</v>
      </c>
      <c r="Q15" s="185" t="str">
        <f t="shared" si="9"/>
        <v>Y</v>
      </c>
      <c r="R15" s="185" t="str">
        <f t="shared" si="10"/>
        <v>Y</v>
      </c>
      <c r="T15" s="186"/>
      <c r="U15" s="187"/>
      <c r="V15" s="186"/>
    </row>
    <row r="16" spans="1:22">
      <c r="A16" s="178">
        <f>'TEST MARKS '!A16</f>
        <v>7</v>
      </c>
      <c r="B16" s="179" t="str">
        <f>'TEST MARKS '!B16</f>
        <v>ANIL KUMAR C</v>
      </c>
      <c r="C16" s="180" t="str">
        <f>'TEST MARKS '!C16</f>
        <v>1SG15ME011</v>
      </c>
      <c r="D16" s="181">
        <f>'TEST MARKS '!N16</f>
        <v>59</v>
      </c>
      <c r="E16" s="181">
        <f>'TEST MARKS '!N16</f>
        <v>59</v>
      </c>
      <c r="F16" s="181">
        <f>'TEST MARKS '!N16</f>
        <v>59</v>
      </c>
      <c r="G16" s="181">
        <f>'TEST MARKS '!N16</f>
        <v>59</v>
      </c>
      <c r="H16" s="181">
        <f>'TEST MARKS '!N16</f>
        <v>59</v>
      </c>
      <c r="I16" s="183">
        <f t="shared" si="1"/>
        <v>73.75</v>
      </c>
      <c r="J16" s="184">
        <f t="shared" si="2"/>
        <v>73.75</v>
      </c>
      <c r="K16" s="184">
        <f t="shared" si="3"/>
        <v>73.75</v>
      </c>
      <c r="L16" s="184">
        <f t="shared" si="4"/>
        <v>73.75</v>
      </c>
      <c r="M16" s="184">
        <f t="shared" si="5"/>
        <v>73.75</v>
      </c>
      <c r="N16" s="185" t="str">
        <f t="shared" si="6"/>
        <v>Y</v>
      </c>
      <c r="O16" s="185" t="str">
        <f t="shared" si="7"/>
        <v>Y</v>
      </c>
      <c r="P16" s="185" t="str">
        <f t="shared" si="8"/>
        <v>Y</v>
      </c>
      <c r="Q16" s="185" t="str">
        <f t="shared" si="9"/>
        <v>Y</v>
      </c>
      <c r="R16" s="185" t="str">
        <f t="shared" si="10"/>
        <v>Y</v>
      </c>
      <c r="T16" s="186"/>
      <c r="U16" s="187"/>
      <c r="V16" s="186"/>
    </row>
    <row r="17" spans="1:22">
      <c r="A17" s="178">
        <f>'TEST MARKS '!A17</f>
        <v>8</v>
      </c>
      <c r="B17" s="179" t="str">
        <f>'TEST MARKS '!B17</f>
        <v>ANIRUDH R K</v>
      </c>
      <c r="C17" s="180" t="str">
        <f>'TEST MARKS '!C17</f>
        <v>1SG15ME012</v>
      </c>
      <c r="D17" s="181">
        <f>'TEST MARKS '!N17</f>
        <v>44</v>
      </c>
      <c r="E17" s="181">
        <f>'TEST MARKS '!N17</f>
        <v>44</v>
      </c>
      <c r="F17" s="181">
        <f>'TEST MARKS '!N17</f>
        <v>44</v>
      </c>
      <c r="G17" s="181">
        <f>'TEST MARKS '!N17</f>
        <v>44</v>
      </c>
      <c r="H17" s="181">
        <f>'TEST MARKS '!N17</f>
        <v>44</v>
      </c>
      <c r="I17" s="183">
        <f t="shared" si="1"/>
        <v>55.000000000000007</v>
      </c>
      <c r="J17" s="184">
        <f t="shared" si="2"/>
        <v>55.000000000000007</v>
      </c>
      <c r="K17" s="184">
        <f t="shared" si="3"/>
        <v>55.000000000000007</v>
      </c>
      <c r="L17" s="184">
        <f t="shared" si="4"/>
        <v>55.000000000000007</v>
      </c>
      <c r="M17" s="184">
        <f t="shared" si="5"/>
        <v>55.000000000000007</v>
      </c>
      <c r="N17" s="185" t="str">
        <f t="shared" si="6"/>
        <v>Y</v>
      </c>
      <c r="O17" s="185" t="str">
        <f t="shared" si="7"/>
        <v>Y</v>
      </c>
      <c r="P17" s="185" t="str">
        <f t="shared" si="8"/>
        <v>Y</v>
      </c>
      <c r="Q17" s="185" t="str">
        <f t="shared" si="9"/>
        <v>Y</v>
      </c>
      <c r="R17" s="185" t="str">
        <f t="shared" si="10"/>
        <v>Y</v>
      </c>
      <c r="T17" s="186"/>
      <c r="U17" s="187"/>
      <c r="V17" s="186"/>
    </row>
    <row r="18" spans="1:22">
      <c r="A18" s="178">
        <f>'TEST MARKS '!A18</f>
        <v>9</v>
      </c>
      <c r="B18" s="179" t="str">
        <f>'TEST MARKS '!B18</f>
        <v>ARJUN S</v>
      </c>
      <c r="C18" s="180" t="str">
        <f>'TEST MARKS '!C18</f>
        <v>1SG15ME013</v>
      </c>
      <c r="D18" s="181">
        <f>'TEST MARKS '!N18</f>
        <v>56</v>
      </c>
      <c r="E18" s="181">
        <f>'TEST MARKS '!N18</f>
        <v>56</v>
      </c>
      <c r="F18" s="181">
        <f>'TEST MARKS '!N18</f>
        <v>56</v>
      </c>
      <c r="G18" s="181">
        <f>'TEST MARKS '!N18</f>
        <v>56</v>
      </c>
      <c r="H18" s="181">
        <f>'TEST MARKS '!N18</f>
        <v>56</v>
      </c>
      <c r="I18" s="183">
        <f t="shared" si="1"/>
        <v>70</v>
      </c>
      <c r="J18" s="184">
        <f t="shared" si="2"/>
        <v>70</v>
      </c>
      <c r="K18" s="184">
        <f t="shared" si="3"/>
        <v>70</v>
      </c>
      <c r="L18" s="184">
        <f t="shared" si="4"/>
        <v>70</v>
      </c>
      <c r="M18" s="184">
        <f t="shared" si="5"/>
        <v>70</v>
      </c>
      <c r="N18" s="185" t="str">
        <f t="shared" si="6"/>
        <v>Y</v>
      </c>
      <c r="O18" s="185" t="str">
        <f t="shared" si="7"/>
        <v>Y</v>
      </c>
      <c r="P18" s="185" t="str">
        <f t="shared" si="8"/>
        <v>Y</v>
      </c>
      <c r="Q18" s="185" t="str">
        <f t="shared" si="9"/>
        <v>Y</v>
      </c>
      <c r="R18" s="185" t="str">
        <f t="shared" si="10"/>
        <v>Y</v>
      </c>
      <c r="T18" s="186"/>
      <c r="U18" s="187"/>
      <c r="V18" s="186"/>
    </row>
    <row r="19" spans="1:22">
      <c r="A19" s="178">
        <f>'TEST MARKS '!A19</f>
        <v>10</v>
      </c>
      <c r="B19" s="179" t="str">
        <f>'TEST MARKS '!B19</f>
        <v>ASHISH SHARMA</v>
      </c>
      <c r="C19" s="180" t="str">
        <f>'TEST MARKS '!C19</f>
        <v>1SG15ME014</v>
      </c>
      <c r="D19" s="181">
        <f>'TEST MARKS '!N19</f>
        <v>56</v>
      </c>
      <c r="E19" s="181">
        <f>'TEST MARKS '!N19</f>
        <v>56</v>
      </c>
      <c r="F19" s="181">
        <f>'TEST MARKS '!N19</f>
        <v>56</v>
      </c>
      <c r="G19" s="181">
        <f>'TEST MARKS '!N19</f>
        <v>56</v>
      </c>
      <c r="H19" s="181">
        <f>'TEST MARKS '!N19</f>
        <v>56</v>
      </c>
      <c r="I19" s="183">
        <f t="shared" si="1"/>
        <v>70</v>
      </c>
      <c r="J19" s="184">
        <f t="shared" si="2"/>
        <v>70</v>
      </c>
      <c r="K19" s="184">
        <f t="shared" si="3"/>
        <v>70</v>
      </c>
      <c r="L19" s="184">
        <f t="shared" si="4"/>
        <v>70</v>
      </c>
      <c r="M19" s="184">
        <f t="shared" si="5"/>
        <v>70</v>
      </c>
      <c r="N19" s="185" t="str">
        <f t="shared" si="6"/>
        <v>Y</v>
      </c>
      <c r="O19" s="185" t="str">
        <f t="shared" si="7"/>
        <v>Y</v>
      </c>
      <c r="P19" s="185" t="str">
        <f t="shared" si="8"/>
        <v>Y</v>
      </c>
      <c r="Q19" s="185" t="str">
        <f t="shared" si="9"/>
        <v>Y</v>
      </c>
      <c r="R19" s="185" t="str">
        <f t="shared" si="10"/>
        <v>Y</v>
      </c>
      <c r="T19" s="186"/>
      <c r="U19" s="187"/>
      <c r="V19" s="186"/>
    </row>
    <row r="20" spans="1:22">
      <c r="A20" s="178">
        <f>'TEST MARKS '!A20</f>
        <v>11</v>
      </c>
      <c r="B20" s="179" t="str">
        <f>'TEST MARKS '!B20</f>
        <v>AYAN GUHA RAOY</v>
      </c>
      <c r="C20" s="180" t="str">
        <f>'TEST MARKS '!C20</f>
        <v>1SG15ME015</v>
      </c>
      <c r="D20" s="181">
        <f>'TEST MARKS '!N20</f>
        <v>70</v>
      </c>
      <c r="E20" s="181">
        <f>'TEST MARKS '!N20</f>
        <v>70</v>
      </c>
      <c r="F20" s="181">
        <f>'TEST MARKS '!N20</f>
        <v>70</v>
      </c>
      <c r="G20" s="181">
        <f>'TEST MARKS '!N20</f>
        <v>70</v>
      </c>
      <c r="H20" s="181">
        <f>'TEST MARKS '!N20</f>
        <v>70</v>
      </c>
      <c r="I20" s="183">
        <f t="shared" si="1"/>
        <v>87.5</v>
      </c>
      <c r="J20" s="184">
        <f t="shared" si="2"/>
        <v>87.5</v>
      </c>
      <c r="K20" s="184">
        <f t="shared" si="3"/>
        <v>87.5</v>
      </c>
      <c r="L20" s="184">
        <f t="shared" si="4"/>
        <v>87.5</v>
      </c>
      <c r="M20" s="184">
        <f t="shared" si="5"/>
        <v>87.5</v>
      </c>
      <c r="N20" s="185" t="str">
        <f t="shared" si="6"/>
        <v>Y</v>
      </c>
      <c r="O20" s="185" t="str">
        <f t="shared" si="7"/>
        <v>Y</v>
      </c>
      <c r="P20" s="185" t="str">
        <f t="shared" si="8"/>
        <v>Y</v>
      </c>
      <c r="Q20" s="185" t="str">
        <f t="shared" si="9"/>
        <v>Y</v>
      </c>
      <c r="R20" s="185" t="str">
        <f t="shared" si="10"/>
        <v>Y</v>
      </c>
      <c r="T20" s="186"/>
      <c r="U20" s="187"/>
      <c r="V20" s="186"/>
    </row>
    <row r="21" spans="1:22">
      <c r="A21" s="178">
        <f>'TEST MARKS '!A21</f>
        <v>12</v>
      </c>
      <c r="B21" s="179" t="str">
        <f>'TEST MARKS '!B21</f>
        <v>BHARATH .V</v>
      </c>
      <c r="C21" s="180" t="str">
        <f>'TEST MARKS '!C21</f>
        <v>1SG15ME017</v>
      </c>
      <c r="D21" s="181">
        <f>'TEST MARKS '!N21</f>
        <v>64</v>
      </c>
      <c r="E21" s="181">
        <f>'TEST MARKS '!N21</f>
        <v>64</v>
      </c>
      <c r="F21" s="181">
        <f>'TEST MARKS '!N21</f>
        <v>64</v>
      </c>
      <c r="G21" s="181">
        <f>'TEST MARKS '!N21</f>
        <v>64</v>
      </c>
      <c r="H21" s="181">
        <f>'TEST MARKS '!N21</f>
        <v>64</v>
      </c>
      <c r="I21" s="183">
        <f t="shared" si="1"/>
        <v>80</v>
      </c>
      <c r="J21" s="184">
        <f t="shared" si="2"/>
        <v>80</v>
      </c>
      <c r="K21" s="184">
        <f t="shared" si="3"/>
        <v>80</v>
      </c>
      <c r="L21" s="184">
        <f t="shared" si="4"/>
        <v>80</v>
      </c>
      <c r="M21" s="184">
        <f t="shared" si="5"/>
        <v>80</v>
      </c>
      <c r="N21" s="185" t="str">
        <f t="shared" si="6"/>
        <v>Y</v>
      </c>
      <c r="O21" s="185" t="str">
        <f t="shared" si="7"/>
        <v>Y</v>
      </c>
      <c r="P21" s="185" t="str">
        <f t="shared" si="8"/>
        <v>Y</v>
      </c>
      <c r="Q21" s="185" t="str">
        <f t="shared" si="9"/>
        <v>Y</v>
      </c>
      <c r="R21" s="185" t="str">
        <f t="shared" si="10"/>
        <v>Y</v>
      </c>
      <c r="T21" s="186"/>
      <c r="U21" s="187"/>
      <c r="V21" s="186"/>
    </row>
    <row r="22" spans="1:22">
      <c r="A22" s="178">
        <f>'TEST MARKS '!A22</f>
        <v>13</v>
      </c>
      <c r="B22" s="179" t="str">
        <f>'TEST MARKS '!B22</f>
        <v>C KARTHIK</v>
      </c>
      <c r="C22" s="180" t="str">
        <f>'TEST MARKS '!C22</f>
        <v>1SG15ME018</v>
      </c>
      <c r="D22" s="181">
        <f>'TEST MARKS '!N22</f>
        <v>59</v>
      </c>
      <c r="E22" s="181">
        <f>'TEST MARKS '!N22</f>
        <v>59</v>
      </c>
      <c r="F22" s="181">
        <f>'TEST MARKS '!N22</f>
        <v>59</v>
      </c>
      <c r="G22" s="181">
        <f>'TEST MARKS '!N22</f>
        <v>59</v>
      </c>
      <c r="H22" s="181">
        <f>'TEST MARKS '!N22</f>
        <v>59</v>
      </c>
      <c r="I22" s="183">
        <f t="shared" si="1"/>
        <v>73.75</v>
      </c>
      <c r="J22" s="184">
        <f t="shared" si="2"/>
        <v>73.75</v>
      </c>
      <c r="K22" s="184">
        <f t="shared" si="3"/>
        <v>73.75</v>
      </c>
      <c r="L22" s="184">
        <f t="shared" si="4"/>
        <v>73.75</v>
      </c>
      <c r="M22" s="184">
        <f t="shared" si="5"/>
        <v>73.75</v>
      </c>
      <c r="N22" s="185" t="str">
        <f t="shared" si="6"/>
        <v>Y</v>
      </c>
      <c r="O22" s="185" t="str">
        <f t="shared" si="7"/>
        <v>Y</v>
      </c>
      <c r="P22" s="185" t="str">
        <f t="shared" si="8"/>
        <v>Y</v>
      </c>
      <c r="Q22" s="185" t="str">
        <f t="shared" si="9"/>
        <v>Y</v>
      </c>
      <c r="R22" s="185" t="str">
        <f t="shared" si="10"/>
        <v>Y</v>
      </c>
      <c r="T22" s="186"/>
      <c r="U22" s="187"/>
      <c r="V22" s="186"/>
    </row>
    <row r="23" spans="1:22">
      <c r="A23" s="178">
        <f>'TEST MARKS '!A23</f>
        <v>14</v>
      </c>
      <c r="B23" s="179" t="str">
        <f>'TEST MARKS '!B23</f>
        <v>CHETHAN I P</v>
      </c>
      <c r="C23" s="180" t="str">
        <f>'TEST MARKS '!C23</f>
        <v>1SG15ME020</v>
      </c>
      <c r="D23" s="181">
        <f>'TEST MARKS '!N23</f>
        <v>65</v>
      </c>
      <c r="E23" s="181">
        <f>'TEST MARKS '!N23</f>
        <v>65</v>
      </c>
      <c r="F23" s="181">
        <f>'TEST MARKS '!N23</f>
        <v>65</v>
      </c>
      <c r="G23" s="181">
        <f>'TEST MARKS '!N23</f>
        <v>65</v>
      </c>
      <c r="H23" s="181">
        <f>'TEST MARKS '!N23</f>
        <v>65</v>
      </c>
      <c r="I23" s="183">
        <f t="shared" si="1"/>
        <v>81.25</v>
      </c>
      <c r="J23" s="184">
        <f t="shared" si="2"/>
        <v>81.25</v>
      </c>
      <c r="K23" s="184">
        <f t="shared" si="3"/>
        <v>81.25</v>
      </c>
      <c r="L23" s="184">
        <f t="shared" si="4"/>
        <v>81.25</v>
      </c>
      <c r="M23" s="184">
        <f t="shared" si="5"/>
        <v>81.25</v>
      </c>
      <c r="N23" s="185" t="str">
        <f t="shared" si="6"/>
        <v>Y</v>
      </c>
      <c r="O23" s="185" t="str">
        <f t="shared" si="7"/>
        <v>Y</v>
      </c>
      <c r="P23" s="185" t="str">
        <f t="shared" si="8"/>
        <v>Y</v>
      </c>
      <c r="Q23" s="185" t="str">
        <f t="shared" si="9"/>
        <v>Y</v>
      </c>
      <c r="R23" s="185" t="str">
        <f t="shared" si="10"/>
        <v>Y</v>
      </c>
      <c r="T23" s="186"/>
      <c r="U23" s="187"/>
      <c r="V23" s="186"/>
    </row>
    <row r="24" spans="1:22">
      <c r="A24" s="178">
        <f>'TEST MARKS '!A24</f>
        <v>15</v>
      </c>
      <c r="B24" s="179" t="str">
        <f>'TEST MARKS '!B24</f>
        <v>DAYANANDA M</v>
      </c>
      <c r="C24" s="180" t="str">
        <f>'TEST MARKS '!C24</f>
        <v>1SG15ME021</v>
      </c>
      <c r="D24" s="181">
        <f>'TEST MARKS '!N24</f>
        <v>60</v>
      </c>
      <c r="E24" s="181">
        <f>'TEST MARKS '!N24</f>
        <v>60</v>
      </c>
      <c r="F24" s="181">
        <f>'TEST MARKS '!N24</f>
        <v>60</v>
      </c>
      <c r="G24" s="181">
        <f>'TEST MARKS '!N24</f>
        <v>60</v>
      </c>
      <c r="H24" s="181">
        <f>'TEST MARKS '!N24</f>
        <v>60</v>
      </c>
      <c r="I24" s="183">
        <f t="shared" si="1"/>
        <v>75</v>
      </c>
      <c r="J24" s="184">
        <f t="shared" si="2"/>
        <v>75</v>
      </c>
      <c r="K24" s="184">
        <f t="shared" si="3"/>
        <v>75</v>
      </c>
      <c r="L24" s="184">
        <f t="shared" si="4"/>
        <v>75</v>
      </c>
      <c r="M24" s="184">
        <f t="shared" si="5"/>
        <v>75</v>
      </c>
      <c r="N24" s="185" t="str">
        <f t="shared" si="6"/>
        <v>Y</v>
      </c>
      <c r="O24" s="185" t="str">
        <f t="shared" si="7"/>
        <v>Y</v>
      </c>
      <c r="P24" s="185" t="str">
        <f t="shared" si="8"/>
        <v>Y</v>
      </c>
      <c r="Q24" s="185" t="str">
        <f t="shared" si="9"/>
        <v>Y</v>
      </c>
      <c r="R24" s="185" t="str">
        <f t="shared" si="10"/>
        <v>Y</v>
      </c>
      <c r="T24" s="186"/>
      <c r="U24" s="187"/>
      <c r="V24" s="186"/>
    </row>
    <row r="25" spans="1:22">
      <c r="A25" s="178">
        <f>'TEST MARKS '!A25</f>
        <v>16</v>
      </c>
      <c r="B25" s="179" t="str">
        <f>'TEST MARKS '!B25</f>
        <v>DEEPU H S</v>
      </c>
      <c r="C25" s="180" t="str">
        <f>'TEST MARKS '!C25</f>
        <v>1SG15ME022</v>
      </c>
      <c r="D25" s="181">
        <f>'TEST MARKS '!N25</f>
        <v>56</v>
      </c>
      <c r="E25" s="181">
        <f>'TEST MARKS '!N25</f>
        <v>56</v>
      </c>
      <c r="F25" s="181">
        <f>'TEST MARKS '!N25</f>
        <v>56</v>
      </c>
      <c r="G25" s="181">
        <f>'TEST MARKS '!N25</f>
        <v>56</v>
      </c>
      <c r="H25" s="181">
        <f>'TEST MARKS '!N25</f>
        <v>56</v>
      </c>
      <c r="I25" s="183">
        <f t="shared" si="1"/>
        <v>70</v>
      </c>
      <c r="J25" s="184">
        <f t="shared" si="2"/>
        <v>70</v>
      </c>
      <c r="K25" s="184">
        <f t="shared" si="3"/>
        <v>70</v>
      </c>
      <c r="L25" s="184">
        <f t="shared" si="4"/>
        <v>70</v>
      </c>
      <c r="M25" s="184">
        <f t="shared" si="5"/>
        <v>70</v>
      </c>
      <c r="N25" s="185" t="str">
        <f t="shared" si="6"/>
        <v>Y</v>
      </c>
      <c r="O25" s="185" t="str">
        <f t="shared" si="7"/>
        <v>Y</v>
      </c>
      <c r="P25" s="185" t="str">
        <f t="shared" si="8"/>
        <v>Y</v>
      </c>
      <c r="Q25" s="185" t="str">
        <f t="shared" si="9"/>
        <v>Y</v>
      </c>
      <c r="R25" s="185" t="str">
        <f t="shared" si="10"/>
        <v>Y</v>
      </c>
      <c r="T25" s="186"/>
      <c r="U25" s="187"/>
      <c r="V25" s="186"/>
    </row>
    <row r="26" spans="1:22">
      <c r="A26" s="178">
        <f>'TEST MARKS '!A26</f>
        <v>17</v>
      </c>
      <c r="B26" s="179" t="str">
        <f>'TEST MARKS '!B26</f>
        <v>DEVARAJ HIREMATH</v>
      </c>
      <c r="C26" s="180" t="str">
        <f>'TEST MARKS '!C26</f>
        <v>1SG15ME023</v>
      </c>
      <c r="D26" s="181">
        <f>'TEST MARKS '!N26</f>
        <v>60</v>
      </c>
      <c r="E26" s="181">
        <f>'TEST MARKS '!N26</f>
        <v>60</v>
      </c>
      <c r="F26" s="181">
        <f>'TEST MARKS '!N26</f>
        <v>60</v>
      </c>
      <c r="G26" s="181">
        <f>'TEST MARKS '!N26</f>
        <v>60</v>
      </c>
      <c r="H26" s="181">
        <f>'TEST MARKS '!N26</f>
        <v>60</v>
      </c>
      <c r="I26" s="183">
        <f t="shared" si="1"/>
        <v>75</v>
      </c>
      <c r="J26" s="184">
        <f t="shared" si="2"/>
        <v>75</v>
      </c>
      <c r="K26" s="184">
        <f t="shared" si="3"/>
        <v>75</v>
      </c>
      <c r="L26" s="184">
        <f t="shared" si="4"/>
        <v>75</v>
      </c>
      <c r="M26" s="184">
        <f t="shared" si="5"/>
        <v>75</v>
      </c>
      <c r="N26" s="185" t="str">
        <f t="shared" si="6"/>
        <v>Y</v>
      </c>
      <c r="O26" s="185" t="str">
        <f t="shared" si="7"/>
        <v>Y</v>
      </c>
      <c r="P26" s="185" t="str">
        <f t="shared" si="8"/>
        <v>Y</v>
      </c>
      <c r="Q26" s="185" t="str">
        <f t="shared" si="9"/>
        <v>Y</v>
      </c>
      <c r="R26" s="185" t="str">
        <f t="shared" si="10"/>
        <v>Y</v>
      </c>
      <c r="T26" s="186"/>
      <c r="U26" s="187"/>
      <c r="V26" s="186"/>
    </row>
    <row r="27" spans="1:22">
      <c r="A27" s="178">
        <f>'TEST MARKS '!A27</f>
        <v>18</v>
      </c>
      <c r="B27" s="179" t="str">
        <f>'TEST MARKS '!B27</f>
        <v>DHANANJAYA V</v>
      </c>
      <c r="C27" s="180" t="str">
        <f>'TEST MARKS '!C27</f>
        <v>1SG15ME024</v>
      </c>
      <c r="D27" s="181">
        <f>'TEST MARKS '!N27</f>
        <v>59</v>
      </c>
      <c r="E27" s="181">
        <f>'TEST MARKS '!N27</f>
        <v>59</v>
      </c>
      <c r="F27" s="181">
        <f>'TEST MARKS '!N27</f>
        <v>59</v>
      </c>
      <c r="G27" s="181">
        <f>'TEST MARKS '!N27</f>
        <v>59</v>
      </c>
      <c r="H27" s="181">
        <f>'TEST MARKS '!N27</f>
        <v>59</v>
      </c>
      <c r="I27" s="183">
        <f t="shared" si="1"/>
        <v>73.75</v>
      </c>
      <c r="J27" s="184">
        <f t="shared" si="2"/>
        <v>73.75</v>
      </c>
      <c r="K27" s="184">
        <f t="shared" si="3"/>
        <v>73.75</v>
      </c>
      <c r="L27" s="184">
        <f t="shared" si="4"/>
        <v>73.75</v>
      </c>
      <c r="M27" s="184">
        <f t="shared" si="5"/>
        <v>73.75</v>
      </c>
      <c r="N27" s="185" t="str">
        <f t="shared" si="6"/>
        <v>Y</v>
      </c>
      <c r="O27" s="185" t="str">
        <f t="shared" si="7"/>
        <v>Y</v>
      </c>
      <c r="P27" s="185" t="str">
        <f t="shared" si="8"/>
        <v>Y</v>
      </c>
      <c r="Q27" s="185" t="str">
        <f t="shared" si="9"/>
        <v>Y</v>
      </c>
      <c r="R27" s="185" t="str">
        <f t="shared" si="10"/>
        <v>Y</v>
      </c>
      <c r="T27" s="186"/>
      <c r="U27" s="187"/>
      <c r="V27" s="186"/>
    </row>
    <row r="28" spans="1:22">
      <c r="A28" s="178">
        <f>'TEST MARKS '!A28</f>
        <v>19</v>
      </c>
      <c r="B28" s="179" t="str">
        <f>'TEST MARKS '!B28</f>
        <v>DHANRAJ M</v>
      </c>
      <c r="C28" s="180" t="str">
        <f>'TEST MARKS '!C28</f>
        <v>1SG15ME025</v>
      </c>
      <c r="D28" s="181">
        <f>'TEST MARKS '!N28</f>
        <v>61</v>
      </c>
      <c r="E28" s="181">
        <f>'TEST MARKS '!N28</f>
        <v>61</v>
      </c>
      <c r="F28" s="181">
        <f>'TEST MARKS '!N28</f>
        <v>61</v>
      </c>
      <c r="G28" s="181">
        <f>'TEST MARKS '!N28</f>
        <v>61</v>
      </c>
      <c r="H28" s="181">
        <f>'TEST MARKS '!N28</f>
        <v>61</v>
      </c>
      <c r="I28" s="183">
        <f t="shared" si="1"/>
        <v>76.25</v>
      </c>
      <c r="J28" s="184">
        <f t="shared" si="2"/>
        <v>76.25</v>
      </c>
      <c r="K28" s="184">
        <f t="shared" si="3"/>
        <v>76.25</v>
      </c>
      <c r="L28" s="184">
        <f t="shared" si="4"/>
        <v>76.25</v>
      </c>
      <c r="M28" s="184">
        <f t="shared" si="5"/>
        <v>76.25</v>
      </c>
      <c r="N28" s="185" t="str">
        <f t="shared" si="6"/>
        <v>Y</v>
      </c>
      <c r="O28" s="185" t="str">
        <f t="shared" si="7"/>
        <v>Y</v>
      </c>
      <c r="P28" s="185" t="str">
        <f t="shared" si="8"/>
        <v>Y</v>
      </c>
      <c r="Q28" s="185" t="str">
        <f t="shared" si="9"/>
        <v>Y</v>
      </c>
      <c r="R28" s="185" t="str">
        <f t="shared" si="10"/>
        <v>Y</v>
      </c>
      <c r="T28" s="186"/>
      <c r="U28" s="187"/>
      <c r="V28" s="186"/>
    </row>
    <row r="29" spans="1:22">
      <c r="A29" s="178">
        <f>'TEST MARKS '!A29</f>
        <v>20</v>
      </c>
      <c r="B29" s="179" t="str">
        <f>'TEST MARKS '!B29</f>
        <v>DHARSHAN M J</v>
      </c>
      <c r="C29" s="180" t="str">
        <f>'TEST MARKS '!C29</f>
        <v>1SG15ME026</v>
      </c>
      <c r="D29" s="181">
        <f>'TEST MARKS '!N29</f>
        <v>62</v>
      </c>
      <c r="E29" s="181">
        <f>'TEST MARKS '!N29</f>
        <v>62</v>
      </c>
      <c r="F29" s="181">
        <f>'TEST MARKS '!N29</f>
        <v>62</v>
      </c>
      <c r="G29" s="181">
        <f>'TEST MARKS '!N29</f>
        <v>62</v>
      </c>
      <c r="H29" s="181">
        <f>'TEST MARKS '!N29</f>
        <v>62</v>
      </c>
      <c r="I29" s="183">
        <f t="shared" si="1"/>
        <v>77.5</v>
      </c>
      <c r="J29" s="184">
        <f t="shared" si="2"/>
        <v>77.5</v>
      </c>
      <c r="K29" s="184">
        <f t="shared" si="3"/>
        <v>77.5</v>
      </c>
      <c r="L29" s="184">
        <f t="shared" si="4"/>
        <v>77.5</v>
      </c>
      <c r="M29" s="184">
        <f t="shared" si="5"/>
        <v>77.5</v>
      </c>
      <c r="N29" s="185" t="str">
        <f t="shared" si="6"/>
        <v>Y</v>
      </c>
      <c r="O29" s="185" t="str">
        <f t="shared" si="7"/>
        <v>Y</v>
      </c>
      <c r="P29" s="185" t="str">
        <f t="shared" si="8"/>
        <v>Y</v>
      </c>
      <c r="Q29" s="185" t="str">
        <f t="shared" si="9"/>
        <v>Y</v>
      </c>
      <c r="R29" s="185" t="str">
        <f t="shared" si="10"/>
        <v>Y</v>
      </c>
      <c r="T29" s="186"/>
      <c r="U29" s="187"/>
      <c r="V29" s="186"/>
    </row>
    <row r="30" spans="1:22">
      <c r="A30" s="178">
        <f>'TEST MARKS '!A30</f>
        <v>21</v>
      </c>
      <c r="B30" s="179" t="str">
        <f>'TEST MARKS '!B30</f>
        <v>DILIP M</v>
      </c>
      <c r="C30" s="180" t="str">
        <f>'TEST MARKS '!C30</f>
        <v>1SG15ME028</v>
      </c>
      <c r="D30" s="181">
        <f>'TEST MARKS '!N30</f>
        <v>59</v>
      </c>
      <c r="E30" s="181">
        <f>'TEST MARKS '!N30</f>
        <v>59</v>
      </c>
      <c r="F30" s="181">
        <f>'TEST MARKS '!N30</f>
        <v>59</v>
      </c>
      <c r="G30" s="181">
        <f>'TEST MARKS '!N30</f>
        <v>59</v>
      </c>
      <c r="H30" s="181">
        <f>'TEST MARKS '!N30</f>
        <v>59</v>
      </c>
      <c r="I30" s="183">
        <f t="shared" si="1"/>
        <v>73.75</v>
      </c>
      <c r="J30" s="184">
        <f t="shared" si="2"/>
        <v>73.75</v>
      </c>
      <c r="K30" s="184">
        <f t="shared" si="3"/>
        <v>73.75</v>
      </c>
      <c r="L30" s="184">
        <f t="shared" si="4"/>
        <v>73.75</v>
      </c>
      <c r="M30" s="184">
        <f t="shared" si="5"/>
        <v>73.75</v>
      </c>
      <c r="N30" s="185" t="str">
        <f t="shared" si="6"/>
        <v>Y</v>
      </c>
      <c r="O30" s="185" t="str">
        <f t="shared" si="7"/>
        <v>Y</v>
      </c>
      <c r="P30" s="185" t="str">
        <f t="shared" si="8"/>
        <v>Y</v>
      </c>
      <c r="Q30" s="185" t="str">
        <f t="shared" si="9"/>
        <v>Y</v>
      </c>
      <c r="R30" s="185" t="str">
        <f t="shared" si="10"/>
        <v>Y</v>
      </c>
      <c r="T30" s="186"/>
      <c r="U30" s="187"/>
      <c r="V30" s="186"/>
    </row>
    <row r="31" spans="1:22">
      <c r="A31" s="178">
        <f>'TEST MARKS '!A31</f>
        <v>22</v>
      </c>
      <c r="B31" s="179" t="str">
        <f>'TEST MARKS '!B31</f>
        <v>DINESH KUMAR K</v>
      </c>
      <c r="C31" s="180" t="str">
        <f>'TEST MARKS '!C31</f>
        <v>1SG15ME030</v>
      </c>
      <c r="D31" s="181">
        <f>'TEST MARKS '!N31</f>
        <v>60</v>
      </c>
      <c r="E31" s="181">
        <f>'TEST MARKS '!N31</f>
        <v>60</v>
      </c>
      <c r="F31" s="181">
        <f>'TEST MARKS '!N31</f>
        <v>60</v>
      </c>
      <c r="G31" s="181">
        <f>'TEST MARKS '!N31</f>
        <v>60</v>
      </c>
      <c r="H31" s="181">
        <f>'TEST MARKS '!N31</f>
        <v>60</v>
      </c>
      <c r="I31" s="183">
        <f t="shared" si="1"/>
        <v>75</v>
      </c>
      <c r="J31" s="184">
        <f t="shared" si="2"/>
        <v>75</v>
      </c>
      <c r="K31" s="184">
        <f t="shared" si="3"/>
        <v>75</v>
      </c>
      <c r="L31" s="184">
        <f t="shared" si="4"/>
        <v>75</v>
      </c>
      <c r="M31" s="184">
        <f t="shared" si="5"/>
        <v>75</v>
      </c>
      <c r="N31" s="185" t="str">
        <f t="shared" si="6"/>
        <v>Y</v>
      </c>
      <c r="O31" s="185" t="str">
        <f t="shared" si="7"/>
        <v>Y</v>
      </c>
      <c r="P31" s="185" t="str">
        <f t="shared" si="8"/>
        <v>Y</v>
      </c>
      <c r="Q31" s="185" t="str">
        <f t="shared" si="9"/>
        <v>Y</v>
      </c>
      <c r="R31" s="185" t="str">
        <f t="shared" si="10"/>
        <v>Y</v>
      </c>
      <c r="T31" s="186"/>
      <c r="U31" s="187"/>
      <c r="V31" s="186"/>
    </row>
    <row r="32" spans="1:22">
      <c r="A32" s="178">
        <f>'TEST MARKS '!A32</f>
        <v>23</v>
      </c>
      <c r="B32" s="179" t="str">
        <f>'TEST MARKS '!B32</f>
        <v>DIVYA C N</v>
      </c>
      <c r="C32" s="180" t="str">
        <f>'TEST MARKS '!C32</f>
        <v>1SG15ME031</v>
      </c>
      <c r="D32" s="181">
        <f>'TEST MARKS '!N32</f>
        <v>60</v>
      </c>
      <c r="E32" s="181">
        <f>'TEST MARKS '!N32</f>
        <v>60</v>
      </c>
      <c r="F32" s="181">
        <f>'TEST MARKS '!N32</f>
        <v>60</v>
      </c>
      <c r="G32" s="181">
        <f>'TEST MARKS '!N32</f>
        <v>60</v>
      </c>
      <c r="H32" s="181">
        <f>'TEST MARKS '!N32</f>
        <v>60</v>
      </c>
      <c r="I32" s="183">
        <f t="shared" si="1"/>
        <v>75</v>
      </c>
      <c r="J32" s="184">
        <f t="shared" si="2"/>
        <v>75</v>
      </c>
      <c r="K32" s="184">
        <f t="shared" si="3"/>
        <v>75</v>
      </c>
      <c r="L32" s="184">
        <f t="shared" si="4"/>
        <v>75</v>
      </c>
      <c r="M32" s="184">
        <f t="shared" si="5"/>
        <v>75</v>
      </c>
      <c r="N32" s="185" t="str">
        <f t="shared" si="6"/>
        <v>Y</v>
      </c>
      <c r="O32" s="185" t="str">
        <f t="shared" si="7"/>
        <v>Y</v>
      </c>
      <c r="P32" s="185" t="str">
        <f t="shared" si="8"/>
        <v>Y</v>
      </c>
      <c r="Q32" s="185" t="str">
        <f t="shared" si="9"/>
        <v>Y</v>
      </c>
      <c r="R32" s="185" t="str">
        <f t="shared" si="10"/>
        <v>Y</v>
      </c>
      <c r="T32" s="186"/>
      <c r="U32" s="187"/>
      <c r="V32" s="186"/>
    </row>
    <row r="33" spans="1:22">
      <c r="A33" s="178">
        <f>'TEST MARKS '!A33</f>
        <v>24</v>
      </c>
      <c r="B33" s="179" t="str">
        <f>'TEST MARKS '!B33</f>
        <v>GAGAN M</v>
      </c>
      <c r="C33" s="180" t="str">
        <f>'TEST MARKS '!C33</f>
        <v>1SG15ME032</v>
      </c>
      <c r="D33" s="181">
        <f>'TEST MARKS '!N33</f>
        <v>55</v>
      </c>
      <c r="E33" s="181">
        <f>'TEST MARKS '!N33</f>
        <v>55</v>
      </c>
      <c r="F33" s="181">
        <f>'TEST MARKS '!N33</f>
        <v>55</v>
      </c>
      <c r="G33" s="181">
        <f>'TEST MARKS '!N33</f>
        <v>55</v>
      </c>
      <c r="H33" s="181">
        <f>'TEST MARKS '!N33</f>
        <v>55</v>
      </c>
      <c r="I33" s="183">
        <f t="shared" si="1"/>
        <v>68.75</v>
      </c>
      <c r="J33" s="184">
        <f t="shared" si="2"/>
        <v>68.75</v>
      </c>
      <c r="K33" s="184">
        <f t="shared" si="3"/>
        <v>68.75</v>
      </c>
      <c r="L33" s="184">
        <f t="shared" si="4"/>
        <v>68.75</v>
      </c>
      <c r="M33" s="184">
        <f t="shared" si="5"/>
        <v>68.75</v>
      </c>
      <c r="N33" s="185" t="str">
        <f t="shared" si="6"/>
        <v>Y</v>
      </c>
      <c r="O33" s="185" t="str">
        <f t="shared" si="7"/>
        <v>Y</v>
      </c>
      <c r="P33" s="185" t="str">
        <f t="shared" si="8"/>
        <v>Y</v>
      </c>
      <c r="Q33" s="185" t="str">
        <f t="shared" si="9"/>
        <v>Y</v>
      </c>
      <c r="R33" s="185" t="str">
        <f t="shared" si="10"/>
        <v>Y</v>
      </c>
      <c r="T33" s="186"/>
      <c r="U33" s="187"/>
      <c r="V33" s="186"/>
    </row>
    <row r="34" spans="1:22">
      <c r="A34" s="178">
        <f>'TEST MARKS '!A34</f>
        <v>25</v>
      </c>
      <c r="B34" s="179" t="str">
        <f>'TEST MARKS '!B34</f>
        <v>GALVIN IGNATIUS MENEZES</v>
      </c>
      <c r="C34" s="180" t="str">
        <f>'TEST MARKS '!C34</f>
        <v>1SG15ME033</v>
      </c>
      <c r="D34" s="181">
        <f>'TEST MARKS '!N34</f>
        <v>70</v>
      </c>
      <c r="E34" s="181">
        <f>'TEST MARKS '!N34</f>
        <v>70</v>
      </c>
      <c r="F34" s="181">
        <f>'TEST MARKS '!N34</f>
        <v>70</v>
      </c>
      <c r="G34" s="181">
        <f>'TEST MARKS '!N34</f>
        <v>70</v>
      </c>
      <c r="H34" s="181">
        <f>'TEST MARKS '!N34</f>
        <v>70</v>
      </c>
      <c r="I34" s="183">
        <f t="shared" si="1"/>
        <v>87.5</v>
      </c>
      <c r="J34" s="184">
        <f t="shared" si="2"/>
        <v>87.5</v>
      </c>
      <c r="K34" s="184">
        <f t="shared" si="3"/>
        <v>87.5</v>
      </c>
      <c r="L34" s="184">
        <f t="shared" si="4"/>
        <v>87.5</v>
      </c>
      <c r="M34" s="184">
        <f t="shared" si="5"/>
        <v>87.5</v>
      </c>
      <c r="N34" s="185" t="str">
        <f t="shared" si="6"/>
        <v>Y</v>
      </c>
      <c r="O34" s="185" t="str">
        <f t="shared" si="7"/>
        <v>Y</v>
      </c>
      <c r="P34" s="185" t="str">
        <f t="shared" si="8"/>
        <v>Y</v>
      </c>
      <c r="Q34" s="185" t="str">
        <f t="shared" si="9"/>
        <v>Y</v>
      </c>
      <c r="R34" s="185" t="str">
        <f t="shared" si="10"/>
        <v>Y</v>
      </c>
      <c r="T34" s="186"/>
      <c r="U34" s="187"/>
      <c r="V34" s="186"/>
    </row>
    <row r="35" spans="1:22">
      <c r="A35" s="178">
        <f>'TEST MARKS '!A35</f>
        <v>26</v>
      </c>
      <c r="B35" s="179" t="str">
        <f>'TEST MARKS '!B35</f>
        <v>GYANENDRA KUMAR GUPTA</v>
      </c>
      <c r="C35" s="180" t="str">
        <f>'TEST MARKS '!C35</f>
        <v>1SG15ME034</v>
      </c>
      <c r="D35" s="181">
        <f>'TEST MARKS '!N35</f>
        <v>62</v>
      </c>
      <c r="E35" s="181">
        <f>'TEST MARKS '!N35</f>
        <v>62</v>
      </c>
      <c r="F35" s="181">
        <f>'TEST MARKS '!N35</f>
        <v>62</v>
      </c>
      <c r="G35" s="181">
        <f>'TEST MARKS '!N35</f>
        <v>62</v>
      </c>
      <c r="H35" s="181">
        <f>'TEST MARKS '!N35</f>
        <v>62</v>
      </c>
      <c r="I35" s="183">
        <f t="shared" si="1"/>
        <v>77.5</v>
      </c>
      <c r="J35" s="184">
        <f t="shared" si="2"/>
        <v>77.5</v>
      </c>
      <c r="K35" s="184">
        <f t="shared" si="3"/>
        <v>77.5</v>
      </c>
      <c r="L35" s="184">
        <f t="shared" si="4"/>
        <v>77.5</v>
      </c>
      <c r="M35" s="184">
        <f t="shared" si="5"/>
        <v>77.5</v>
      </c>
      <c r="N35" s="185" t="str">
        <f t="shared" si="6"/>
        <v>Y</v>
      </c>
      <c r="O35" s="185" t="str">
        <f t="shared" si="7"/>
        <v>Y</v>
      </c>
      <c r="P35" s="185" t="str">
        <f t="shared" si="8"/>
        <v>Y</v>
      </c>
      <c r="Q35" s="185" t="str">
        <f t="shared" si="9"/>
        <v>Y</v>
      </c>
      <c r="R35" s="185" t="str">
        <f t="shared" si="10"/>
        <v>Y</v>
      </c>
      <c r="T35" s="186"/>
      <c r="U35" s="187"/>
      <c r="V35" s="186"/>
    </row>
    <row r="36" spans="1:22">
      <c r="A36" s="178">
        <f>'TEST MARKS '!A36</f>
        <v>27</v>
      </c>
      <c r="B36" s="179" t="str">
        <f>'TEST MARKS '!B36</f>
        <v>HIMANSHU</v>
      </c>
      <c r="C36" s="180" t="str">
        <f>'TEST MARKS '!C36</f>
        <v>1SG15ME038</v>
      </c>
      <c r="D36" s="181">
        <f>'TEST MARKS '!N36</f>
        <v>65</v>
      </c>
      <c r="E36" s="181">
        <f>'TEST MARKS '!N36</f>
        <v>65</v>
      </c>
      <c r="F36" s="181">
        <f>'TEST MARKS '!N36</f>
        <v>65</v>
      </c>
      <c r="G36" s="181">
        <f>'TEST MARKS '!N36</f>
        <v>65</v>
      </c>
      <c r="H36" s="181">
        <f>'TEST MARKS '!N36</f>
        <v>65</v>
      </c>
      <c r="I36" s="183">
        <f t="shared" si="1"/>
        <v>81.25</v>
      </c>
      <c r="J36" s="184">
        <f t="shared" si="2"/>
        <v>81.25</v>
      </c>
      <c r="K36" s="184">
        <f t="shared" si="3"/>
        <v>81.25</v>
      </c>
      <c r="L36" s="184">
        <f t="shared" si="4"/>
        <v>81.25</v>
      </c>
      <c r="M36" s="184">
        <f t="shared" si="5"/>
        <v>81.25</v>
      </c>
      <c r="N36" s="185" t="str">
        <f t="shared" si="6"/>
        <v>Y</v>
      </c>
      <c r="O36" s="185" t="str">
        <f t="shared" si="7"/>
        <v>Y</v>
      </c>
      <c r="P36" s="185" t="str">
        <f t="shared" si="8"/>
        <v>Y</v>
      </c>
      <c r="Q36" s="185" t="str">
        <f t="shared" si="9"/>
        <v>Y</v>
      </c>
      <c r="R36" s="185" t="str">
        <f t="shared" si="10"/>
        <v>Y</v>
      </c>
      <c r="T36" s="186"/>
      <c r="U36" s="187"/>
      <c r="V36" s="186"/>
    </row>
    <row r="37" spans="1:22">
      <c r="A37" s="178">
        <f>'TEST MARKS '!A37</f>
        <v>28</v>
      </c>
      <c r="B37" s="179" t="str">
        <f>'TEST MARKS '!B37</f>
        <v>JANARDHAN K N</v>
      </c>
      <c r="C37" s="180" t="str">
        <f>'TEST MARKS '!C37</f>
        <v>1SG15ME042</v>
      </c>
      <c r="D37" s="181">
        <f>'TEST MARKS '!N37</f>
        <v>67</v>
      </c>
      <c r="E37" s="181">
        <f>'TEST MARKS '!N37</f>
        <v>67</v>
      </c>
      <c r="F37" s="181">
        <f>'TEST MARKS '!N37</f>
        <v>67</v>
      </c>
      <c r="G37" s="181">
        <f>'TEST MARKS '!N37</f>
        <v>67</v>
      </c>
      <c r="H37" s="181">
        <f>'TEST MARKS '!N37</f>
        <v>67</v>
      </c>
      <c r="I37" s="183">
        <f t="shared" si="1"/>
        <v>83.75</v>
      </c>
      <c r="J37" s="184">
        <f t="shared" si="2"/>
        <v>83.75</v>
      </c>
      <c r="K37" s="184">
        <f t="shared" si="3"/>
        <v>83.75</v>
      </c>
      <c r="L37" s="184">
        <f t="shared" si="4"/>
        <v>83.75</v>
      </c>
      <c r="M37" s="184">
        <f t="shared" si="5"/>
        <v>83.75</v>
      </c>
      <c r="N37" s="185" t="str">
        <f t="shared" si="6"/>
        <v>Y</v>
      </c>
      <c r="O37" s="185" t="str">
        <f t="shared" si="7"/>
        <v>Y</v>
      </c>
      <c r="P37" s="185" t="str">
        <f t="shared" si="8"/>
        <v>Y</v>
      </c>
      <c r="Q37" s="185" t="str">
        <f t="shared" si="9"/>
        <v>Y</v>
      </c>
      <c r="R37" s="185" t="str">
        <f t="shared" si="10"/>
        <v>Y</v>
      </c>
      <c r="T37" s="186"/>
      <c r="U37" s="187"/>
      <c r="V37" s="186"/>
    </row>
    <row r="38" spans="1:22">
      <c r="A38" s="178">
        <f>'TEST MARKS '!A38</f>
        <v>29</v>
      </c>
      <c r="B38" s="179" t="str">
        <f>'TEST MARKS '!B38</f>
        <v>JOHN PATRICK .G</v>
      </c>
      <c r="C38" s="180" t="str">
        <f>'TEST MARKS '!C38</f>
        <v>1SG15ME043</v>
      </c>
      <c r="D38" s="181">
        <f>'TEST MARKS '!N38</f>
        <v>61</v>
      </c>
      <c r="E38" s="181">
        <f>'TEST MARKS '!N38</f>
        <v>61</v>
      </c>
      <c r="F38" s="181">
        <f>'TEST MARKS '!N38</f>
        <v>61</v>
      </c>
      <c r="G38" s="181">
        <f>'TEST MARKS '!N38</f>
        <v>61</v>
      </c>
      <c r="H38" s="181">
        <f>'TEST MARKS '!N38</f>
        <v>61</v>
      </c>
      <c r="I38" s="183">
        <f t="shared" si="1"/>
        <v>76.25</v>
      </c>
      <c r="J38" s="184">
        <f t="shared" si="2"/>
        <v>76.25</v>
      </c>
      <c r="K38" s="184">
        <f t="shared" si="3"/>
        <v>76.25</v>
      </c>
      <c r="L38" s="184">
        <f t="shared" si="4"/>
        <v>76.25</v>
      </c>
      <c r="M38" s="184">
        <f t="shared" si="5"/>
        <v>76.25</v>
      </c>
      <c r="N38" s="185" t="str">
        <f t="shared" si="6"/>
        <v>Y</v>
      </c>
      <c r="O38" s="185" t="str">
        <f t="shared" si="7"/>
        <v>Y</v>
      </c>
      <c r="P38" s="185" t="str">
        <f t="shared" si="8"/>
        <v>Y</v>
      </c>
      <c r="Q38" s="185" t="str">
        <f t="shared" si="9"/>
        <v>Y</v>
      </c>
      <c r="R38" s="185" t="str">
        <f t="shared" si="10"/>
        <v>Y</v>
      </c>
      <c r="T38" s="186"/>
      <c r="U38" s="187"/>
      <c r="V38" s="186"/>
    </row>
    <row r="39" spans="1:22">
      <c r="A39" s="178">
        <f>'TEST MARKS '!A39</f>
        <v>30</v>
      </c>
      <c r="B39" s="179" t="str">
        <f>'TEST MARKS '!B39</f>
        <v>KISHAN SHARMA</v>
      </c>
      <c r="C39" s="180" t="str">
        <f>'TEST MARKS '!C39</f>
        <v>1SG15ME044</v>
      </c>
      <c r="D39" s="181">
        <f>'TEST MARKS '!N39</f>
        <v>67</v>
      </c>
      <c r="E39" s="181">
        <f>'TEST MARKS '!N39</f>
        <v>67</v>
      </c>
      <c r="F39" s="181">
        <f>'TEST MARKS '!N39</f>
        <v>67</v>
      </c>
      <c r="G39" s="181">
        <f>'TEST MARKS '!N39</f>
        <v>67</v>
      </c>
      <c r="H39" s="181">
        <f>'TEST MARKS '!N39</f>
        <v>67</v>
      </c>
      <c r="I39" s="183">
        <f t="shared" si="1"/>
        <v>83.75</v>
      </c>
      <c r="J39" s="184">
        <f t="shared" si="2"/>
        <v>83.75</v>
      </c>
      <c r="K39" s="184">
        <f t="shared" si="3"/>
        <v>83.75</v>
      </c>
      <c r="L39" s="184">
        <f t="shared" si="4"/>
        <v>83.75</v>
      </c>
      <c r="M39" s="184">
        <f t="shared" si="5"/>
        <v>83.75</v>
      </c>
      <c r="N39" s="185" t="str">
        <f t="shared" si="6"/>
        <v>Y</v>
      </c>
      <c r="O39" s="185" t="str">
        <f t="shared" si="7"/>
        <v>Y</v>
      </c>
      <c r="P39" s="185" t="str">
        <f t="shared" si="8"/>
        <v>Y</v>
      </c>
      <c r="Q39" s="185" t="str">
        <f t="shared" si="9"/>
        <v>Y</v>
      </c>
      <c r="R39" s="185" t="str">
        <f t="shared" si="10"/>
        <v>Y</v>
      </c>
      <c r="T39" s="186"/>
      <c r="U39" s="187"/>
      <c r="V39" s="186"/>
    </row>
    <row r="40" spans="1:22">
      <c r="A40" s="178">
        <f>'TEST MARKS '!A40</f>
        <v>31</v>
      </c>
      <c r="B40" s="179" t="str">
        <f>'TEST MARKS '!B40</f>
        <v>KUMAR P G</v>
      </c>
      <c r="C40" s="180" t="str">
        <f>'TEST MARKS '!C40</f>
        <v>1SG15ME046</v>
      </c>
      <c r="D40" s="181">
        <f>'TEST MARKS '!N40</f>
        <v>64</v>
      </c>
      <c r="E40" s="181">
        <f>'TEST MARKS '!N40</f>
        <v>64</v>
      </c>
      <c r="F40" s="181">
        <f>'TEST MARKS '!N40</f>
        <v>64</v>
      </c>
      <c r="G40" s="181">
        <f>'TEST MARKS '!N40</f>
        <v>64</v>
      </c>
      <c r="H40" s="181">
        <f>'TEST MARKS '!N40</f>
        <v>64</v>
      </c>
      <c r="I40" s="183">
        <f t="shared" si="1"/>
        <v>80</v>
      </c>
      <c r="J40" s="184">
        <f t="shared" si="2"/>
        <v>80</v>
      </c>
      <c r="K40" s="184">
        <f t="shared" si="3"/>
        <v>80</v>
      </c>
      <c r="L40" s="184">
        <f t="shared" si="4"/>
        <v>80</v>
      </c>
      <c r="M40" s="184">
        <f t="shared" si="5"/>
        <v>80</v>
      </c>
      <c r="N40" s="185" t="str">
        <f t="shared" si="6"/>
        <v>Y</v>
      </c>
      <c r="O40" s="185" t="str">
        <f t="shared" si="7"/>
        <v>Y</v>
      </c>
      <c r="P40" s="185" t="str">
        <f t="shared" si="8"/>
        <v>Y</v>
      </c>
      <c r="Q40" s="185" t="str">
        <f t="shared" si="9"/>
        <v>Y</v>
      </c>
      <c r="R40" s="185" t="str">
        <f t="shared" si="10"/>
        <v>Y</v>
      </c>
      <c r="T40" s="186"/>
      <c r="U40" s="187"/>
      <c r="V40" s="186"/>
    </row>
    <row r="41" spans="1:22">
      <c r="A41" s="178">
        <f>'TEST MARKS '!A41</f>
        <v>32</v>
      </c>
      <c r="B41" s="179" t="str">
        <f>'TEST MARKS '!B41</f>
        <v>KUMAR ROHAN</v>
      </c>
      <c r="C41" s="180" t="str">
        <f>'TEST MARKS '!C41</f>
        <v>1SG15ME047</v>
      </c>
      <c r="D41" s="181">
        <f>'TEST MARKS '!N41</f>
        <v>73</v>
      </c>
      <c r="E41" s="181">
        <f>'TEST MARKS '!N41</f>
        <v>73</v>
      </c>
      <c r="F41" s="181">
        <f>'TEST MARKS '!N41</f>
        <v>73</v>
      </c>
      <c r="G41" s="181">
        <f>'TEST MARKS '!N41</f>
        <v>73</v>
      </c>
      <c r="H41" s="181">
        <f>'TEST MARKS '!N41</f>
        <v>73</v>
      </c>
      <c r="I41" s="183">
        <f t="shared" si="1"/>
        <v>91.25</v>
      </c>
      <c r="J41" s="184">
        <f t="shared" si="2"/>
        <v>91.25</v>
      </c>
      <c r="K41" s="184">
        <f t="shared" si="3"/>
        <v>91.25</v>
      </c>
      <c r="L41" s="184">
        <f t="shared" si="4"/>
        <v>91.25</v>
      </c>
      <c r="M41" s="184">
        <f t="shared" si="5"/>
        <v>91.25</v>
      </c>
      <c r="N41" s="185" t="str">
        <f t="shared" si="6"/>
        <v>Y</v>
      </c>
      <c r="O41" s="185" t="str">
        <f t="shared" si="7"/>
        <v>Y</v>
      </c>
      <c r="P41" s="185" t="str">
        <f t="shared" si="8"/>
        <v>Y</v>
      </c>
      <c r="Q41" s="185" t="str">
        <f t="shared" si="9"/>
        <v>Y</v>
      </c>
      <c r="R41" s="185" t="str">
        <f t="shared" si="10"/>
        <v>Y</v>
      </c>
      <c r="T41" s="186"/>
      <c r="U41" s="187"/>
      <c r="V41" s="186"/>
    </row>
    <row r="42" spans="1:22">
      <c r="A42" s="178">
        <f>'TEST MARKS '!A42</f>
        <v>33</v>
      </c>
      <c r="B42" s="179" t="str">
        <f>'TEST MARKS '!B42</f>
        <v>K.SAISOMASEKHAR</v>
      </c>
      <c r="C42" s="180" t="str">
        <f>'TEST MARKS '!C42</f>
        <v>1SG15ME048</v>
      </c>
      <c r="D42" s="181">
        <f>'TEST MARKS '!N42</f>
        <v>56</v>
      </c>
      <c r="E42" s="181">
        <f>'TEST MARKS '!N42</f>
        <v>56</v>
      </c>
      <c r="F42" s="181">
        <f>'TEST MARKS '!N42</f>
        <v>56</v>
      </c>
      <c r="G42" s="181">
        <f>'TEST MARKS '!N42</f>
        <v>56</v>
      </c>
      <c r="H42" s="181">
        <f>'TEST MARKS '!N42</f>
        <v>56</v>
      </c>
      <c r="I42" s="183">
        <f t="shared" si="1"/>
        <v>70</v>
      </c>
      <c r="J42" s="184">
        <f t="shared" si="2"/>
        <v>70</v>
      </c>
      <c r="K42" s="184">
        <f t="shared" si="3"/>
        <v>70</v>
      </c>
      <c r="L42" s="184">
        <f t="shared" si="4"/>
        <v>70</v>
      </c>
      <c r="M42" s="184">
        <f t="shared" si="5"/>
        <v>70</v>
      </c>
      <c r="N42" s="185" t="str">
        <f t="shared" si="6"/>
        <v>Y</v>
      </c>
      <c r="O42" s="185" t="str">
        <f t="shared" si="7"/>
        <v>Y</v>
      </c>
      <c r="P42" s="185" t="str">
        <f t="shared" si="8"/>
        <v>Y</v>
      </c>
      <c r="Q42" s="185" t="str">
        <f t="shared" si="9"/>
        <v>Y</v>
      </c>
      <c r="R42" s="185" t="str">
        <f t="shared" si="10"/>
        <v>Y</v>
      </c>
      <c r="T42" s="186"/>
      <c r="U42" s="187"/>
      <c r="V42" s="186"/>
    </row>
    <row r="43" spans="1:22">
      <c r="A43" s="178">
        <f>'TEST MARKS '!A43</f>
        <v>34</v>
      </c>
      <c r="B43" s="179" t="str">
        <f>'TEST MARKS '!B43</f>
        <v>KUSHAL S</v>
      </c>
      <c r="C43" s="180" t="str">
        <f>'TEST MARKS '!C43</f>
        <v>1SG15ME049</v>
      </c>
      <c r="D43" s="181">
        <f>'TEST MARKS '!N43</f>
        <v>68</v>
      </c>
      <c r="E43" s="181">
        <f>'TEST MARKS '!N43</f>
        <v>68</v>
      </c>
      <c r="F43" s="181">
        <f>'TEST MARKS '!N43</f>
        <v>68</v>
      </c>
      <c r="G43" s="181">
        <f>'TEST MARKS '!N43</f>
        <v>68</v>
      </c>
      <c r="H43" s="181">
        <f>'TEST MARKS '!N43</f>
        <v>68</v>
      </c>
      <c r="I43" s="183">
        <f t="shared" si="1"/>
        <v>85</v>
      </c>
      <c r="J43" s="184">
        <f t="shared" si="2"/>
        <v>85</v>
      </c>
      <c r="K43" s="184">
        <f t="shared" si="3"/>
        <v>85</v>
      </c>
      <c r="L43" s="184">
        <f t="shared" si="4"/>
        <v>85</v>
      </c>
      <c r="M43" s="184">
        <f t="shared" si="5"/>
        <v>85</v>
      </c>
      <c r="N43" s="185" t="str">
        <f t="shared" si="6"/>
        <v>Y</v>
      </c>
      <c r="O43" s="185" t="str">
        <f t="shared" si="7"/>
        <v>Y</v>
      </c>
      <c r="P43" s="185" t="str">
        <f t="shared" si="8"/>
        <v>Y</v>
      </c>
      <c r="Q43" s="185" t="str">
        <f t="shared" si="9"/>
        <v>Y</v>
      </c>
      <c r="R43" s="185" t="str">
        <f t="shared" si="10"/>
        <v>Y</v>
      </c>
      <c r="T43" s="186"/>
      <c r="U43" s="187"/>
      <c r="V43" s="186"/>
    </row>
    <row r="44" spans="1:22">
      <c r="A44" s="178">
        <f>'TEST MARKS '!A44</f>
        <v>35</v>
      </c>
      <c r="B44" s="179" t="str">
        <f>'TEST MARKS '!B44</f>
        <v>LIKITH P S</v>
      </c>
      <c r="C44" s="180" t="str">
        <f>'TEST MARKS '!C44</f>
        <v>1SG15ME050</v>
      </c>
      <c r="D44" s="181">
        <f>'TEST MARKS '!N44</f>
        <v>59</v>
      </c>
      <c r="E44" s="181">
        <f>'TEST MARKS '!N44</f>
        <v>59</v>
      </c>
      <c r="F44" s="181">
        <f>'TEST MARKS '!N44</f>
        <v>59</v>
      </c>
      <c r="G44" s="181">
        <f>'TEST MARKS '!N44</f>
        <v>59</v>
      </c>
      <c r="H44" s="181">
        <f>'TEST MARKS '!N44</f>
        <v>59</v>
      </c>
      <c r="I44" s="183">
        <f t="shared" si="1"/>
        <v>73.75</v>
      </c>
      <c r="J44" s="184">
        <f t="shared" si="2"/>
        <v>73.75</v>
      </c>
      <c r="K44" s="184">
        <f t="shared" si="3"/>
        <v>73.75</v>
      </c>
      <c r="L44" s="184">
        <f t="shared" si="4"/>
        <v>73.75</v>
      </c>
      <c r="M44" s="184">
        <f t="shared" si="5"/>
        <v>73.75</v>
      </c>
      <c r="N44" s="185" t="str">
        <f t="shared" si="6"/>
        <v>Y</v>
      </c>
      <c r="O44" s="185" t="str">
        <f t="shared" si="7"/>
        <v>Y</v>
      </c>
      <c r="P44" s="185" t="str">
        <f t="shared" si="8"/>
        <v>Y</v>
      </c>
      <c r="Q44" s="185" t="str">
        <f t="shared" si="9"/>
        <v>Y</v>
      </c>
      <c r="R44" s="185" t="str">
        <f t="shared" si="10"/>
        <v>Y</v>
      </c>
      <c r="T44" s="186"/>
      <c r="U44" s="187"/>
      <c r="V44" s="186"/>
    </row>
    <row r="45" spans="1:22">
      <c r="A45" s="178">
        <f>'TEST MARKS '!A45</f>
        <v>36</v>
      </c>
      <c r="B45" s="179" t="str">
        <f>'TEST MARKS '!B45</f>
        <v>MADAN KUMAR L</v>
      </c>
      <c r="C45" s="180" t="str">
        <f>'TEST MARKS '!C45</f>
        <v>1SG15ME052</v>
      </c>
      <c r="D45" s="181">
        <f>'TEST MARKS '!N45</f>
        <v>60</v>
      </c>
      <c r="E45" s="181">
        <f>'TEST MARKS '!N45</f>
        <v>60</v>
      </c>
      <c r="F45" s="181">
        <f>'TEST MARKS '!N45</f>
        <v>60</v>
      </c>
      <c r="G45" s="181">
        <f>'TEST MARKS '!N45</f>
        <v>60</v>
      </c>
      <c r="H45" s="181">
        <f>'TEST MARKS '!N45</f>
        <v>60</v>
      </c>
      <c r="I45" s="183">
        <f t="shared" si="1"/>
        <v>75</v>
      </c>
      <c r="J45" s="184">
        <f t="shared" si="2"/>
        <v>75</v>
      </c>
      <c r="K45" s="184">
        <f t="shared" si="3"/>
        <v>75</v>
      </c>
      <c r="L45" s="184">
        <f t="shared" si="4"/>
        <v>75</v>
      </c>
      <c r="M45" s="184">
        <f t="shared" si="5"/>
        <v>75</v>
      </c>
      <c r="N45" s="185" t="str">
        <f t="shared" si="6"/>
        <v>Y</v>
      </c>
      <c r="O45" s="185" t="str">
        <f t="shared" si="7"/>
        <v>Y</v>
      </c>
      <c r="P45" s="185" t="str">
        <f t="shared" si="8"/>
        <v>Y</v>
      </c>
      <c r="Q45" s="185" t="str">
        <f t="shared" si="9"/>
        <v>Y</v>
      </c>
      <c r="R45" s="185" t="str">
        <f t="shared" si="10"/>
        <v>Y</v>
      </c>
      <c r="T45" s="186"/>
      <c r="U45" s="187"/>
      <c r="V45" s="186"/>
    </row>
    <row r="46" spans="1:22">
      <c r="A46" s="178">
        <f>'TEST MARKS '!A46</f>
        <v>37</v>
      </c>
      <c r="B46" s="179" t="str">
        <f>'TEST MARKS '!B46</f>
        <v>MANJUNATH M</v>
      </c>
      <c r="C46" s="180" t="str">
        <f>'TEST MARKS '!C46</f>
        <v>1SG15ME053</v>
      </c>
      <c r="D46" s="181">
        <f>'TEST MARKS '!N46</f>
        <v>69</v>
      </c>
      <c r="E46" s="181">
        <f>'TEST MARKS '!N46</f>
        <v>69</v>
      </c>
      <c r="F46" s="181">
        <f>'TEST MARKS '!N46</f>
        <v>69</v>
      </c>
      <c r="G46" s="181">
        <f>'TEST MARKS '!N46</f>
        <v>69</v>
      </c>
      <c r="H46" s="181">
        <f>'TEST MARKS '!N46</f>
        <v>69</v>
      </c>
      <c r="I46" s="183">
        <f t="shared" si="1"/>
        <v>86.25</v>
      </c>
      <c r="J46" s="184">
        <f t="shared" si="2"/>
        <v>86.25</v>
      </c>
      <c r="K46" s="184">
        <f t="shared" si="3"/>
        <v>86.25</v>
      </c>
      <c r="L46" s="184">
        <f t="shared" si="4"/>
        <v>86.25</v>
      </c>
      <c r="M46" s="184">
        <f t="shared" si="5"/>
        <v>86.25</v>
      </c>
      <c r="N46" s="185" t="str">
        <f t="shared" si="6"/>
        <v>Y</v>
      </c>
      <c r="O46" s="185" t="str">
        <f t="shared" si="7"/>
        <v>Y</v>
      </c>
      <c r="P46" s="185" t="str">
        <f t="shared" si="8"/>
        <v>Y</v>
      </c>
      <c r="Q46" s="185" t="str">
        <f t="shared" si="9"/>
        <v>Y</v>
      </c>
      <c r="R46" s="185" t="str">
        <f t="shared" si="10"/>
        <v>Y</v>
      </c>
      <c r="T46" s="186"/>
      <c r="U46" s="187"/>
      <c r="V46" s="186"/>
    </row>
    <row r="47" spans="1:22">
      <c r="A47" s="178">
        <f>'TEST MARKS '!A47</f>
        <v>38</v>
      </c>
      <c r="B47" s="179" t="str">
        <f>'TEST MARKS '!B47</f>
        <v>MD REHAN NASIM</v>
      </c>
      <c r="C47" s="180" t="str">
        <f>'TEST MARKS '!C47</f>
        <v>1SG15ME054</v>
      </c>
      <c r="D47" s="181">
        <f>'TEST MARKS '!N47</f>
        <v>64</v>
      </c>
      <c r="E47" s="181">
        <f>'TEST MARKS '!N47</f>
        <v>64</v>
      </c>
      <c r="F47" s="181">
        <f>'TEST MARKS '!N47</f>
        <v>64</v>
      </c>
      <c r="G47" s="181">
        <f>'TEST MARKS '!N47</f>
        <v>64</v>
      </c>
      <c r="H47" s="181">
        <f>'TEST MARKS '!N47</f>
        <v>64</v>
      </c>
      <c r="I47" s="183">
        <f t="shared" si="1"/>
        <v>80</v>
      </c>
      <c r="J47" s="184">
        <f t="shared" si="2"/>
        <v>80</v>
      </c>
      <c r="K47" s="184">
        <f t="shared" si="3"/>
        <v>80</v>
      </c>
      <c r="L47" s="184">
        <f t="shared" si="4"/>
        <v>80</v>
      </c>
      <c r="M47" s="184">
        <f t="shared" si="5"/>
        <v>80</v>
      </c>
      <c r="N47" s="185" t="str">
        <f t="shared" si="6"/>
        <v>Y</v>
      </c>
      <c r="O47" s="185" t="str">
        <f t="shared" si="7"/>
        <v>Y</v>
      </c>
      <c r="P47" s="185" t="str">
        <f t="shared" si="8"/>
        <v>Y</v>
      </c>
      <c r="Q47" s="185" t="str">
        <f t="shared" si="9"/>
        <v>Y</v>
      </c>
      <c r="R47" s="185" t="str">
        <f t="shared" si="10"/>
        <v>Y</v>
      </c>
      <c r="T47" s="186"/>
      <c r="U47" s="187"/>
      <c r="V47" s="186"/>
    </row>
    <row r="48" spans="1:22">
      <c r="A48" s="178">
        <f>'TEST MARKS '!A48</f>
        <v>39</v>
      </c>
      <c r="B48" s="179" t="str">
        <f>'TEST MARKS '!B48</f>
        <v>MITHUN RAGHUNANDAN</v>
      </c>
      <c r="C48" s="180" t="str">
        <f>'TEST MARKS '!C48</f>
        <v>1SG15ME055</v>
      </c>
      <c r="D48" s="181">
        <f>'TEST MARKS '!N48</f>
        <v>70</v>
      </c>
      <c r="E48" s="181">
        <f>'TEST MARKS '!N48</f>
        <v>70</v>
      </c>
      <c r="F48" s="181">
        <f>'TEST MARKS '!N48</f>
        <v>70</v>
      </c>
      <c r="G48" s="181">
        <f>'TEST MARKS '!N48</f>
        <v>70</v>
      </c>
      <c r="H48" s="181">
        <f>'TEST MARKS '!N48</f>
        <v>70</v>
      </c>
      <c r="I48" s="183">
        <f t="shared" si="1"/>
        <v>87.5</v>
      </c>
      <c r="J48" s="184">
        <f t="shared" si="2"/>
        <v>87.5</v>
      </c>
      <c r="K48" s="184">
        <f t="shared" si="3"/>
        <v>87.5</v>
      </c>
      <c r="L48" s="184">
        <f t="shared" si="4"/>
        <v>87.5</v>
      </c>
      <c r="M48" s="184">
        <f t="shared" si="5"/>
        <v>87.5</v>
      </c>
      <c r="N48" s="185" t="str">
        <f t="shared" si="6"/>
        <v>Y</v>
      </c>
      <c r="O48" s="185" t="str">
        <f t="shared" si="7"/>
        <v>Y</v>
      </c>
      <c r="P48" s="185" t="str">
        <f t="shared" si="8"/>
        <v>Y</v>
      </c>
      <c r="Q48" s="185" t="str">
        <f t="shared" si="9"/>
        <v>Y</v>
      </c>
      <c r="R48" s="185" t="str">
        <f t="shared" si="10"/>
        <v>Y</v>
      </c>
      <c r="T48" s="186"/>
      <c r="U48" s="187"/>
      <c r="V48" s="186"/>
    </row>
    <row r="49" spans="1:22">
      <c r="A49" s="178">
        <f>'TEST MARKS '!A49</f>
        <v>40</v>
      </c>
      <c r="B49" s="179" t="str">
        <f>'TEST MARKS '!B49</f>
        <v>DHANUSH N</v>
      </c>
      <c r="C49" s="180" t="str">
        <f>'TEST MARKS '!C49</f>
        <v>1SG15ME057</v>
      </c>
      <c r="D49" s="181">
        <f>'TEST MARKS '!N49</f>
        <v>64</v>
      </c>
      <c r="E49" s="181">
        <f>'TEST MARKS '!N49</f>
        <v>64</v>
      </c>
      <c r="F49" s="181">
        <f>'TEST MARKS '!N49</f>
        <v>64</v>
      </c>
      <c r="G49" s="181">
        <f>'TEST MARKS '!N49</f>
        <v>64</v>
      </c>
      <c r="H49" s="181">
        <f>'TEST MARKS '!N49</f>
        <v>64</v>
      </c>
      <c r="I49" s="183">
        <f t="shared" si="1"/>
        <v>80</v>
      </c>
      <c r="J49" s="184">
        <f t="shared" si="2"/>
        <v>80</v>
      </c>
      <c r="K49" s="184">
        <f t="shared" si="3"/>
        <v>80</v>
      </c>
      <c r="L49" s="184">
        <f t="shared" si="4"/>
        <v>80</v>
      </c>
      <c r="M49" s="184">
        <f t="shared" si="5"/>
        <v>80</v>
      </c>
      <c r="N49" s="185" t="str">
        <f t="shared" si="6"/>
        <v>Y</v>
      </c>
      <c r="O49" s="185" t="str">
        <f t="shared" si="7"/>
        <v>Y</v>
      </c>
      <c r="P49" s="185" t="str">
        <f t="shared" si="8"/>
        <v>Y</v>
      </c>
      <c r="Q49" s="185" t="str">
        <f t="shared" si="9"/>
        <v>Y</v>
      </c>
      <c r="R49" s="185" t="str">
        <f t="shared" si="10"/>
        <v>Y</v>
      </c>
      <c r="T49" s="186"/>
      <c r="U49" s="187"/>
      <c r="V49" s="186"/>
    </row>
    <row r="50" spans="1:22">
      <c r="A50" s="178">
        <f>'TEST MARKS '!A50</f>
        <v>41</v>
      </c>
      <c r="B50" s="179" t="str">
        <f>'TEST MARKS '!B50</f>
        <v>NAGARJUN S TAKKALAKI</v>
      </c>
      <c r="C50" s="180" t="str">
        <f>'TEST MARKS '!C50</f>
        <v>1SG15ME058</v>
      </c>
      <c r="D50" s="181">
        <f>'TEST MARKS '!N50</f>
        <v>65</v>
      </c>
      <c r="E50" s="181">
        <f>'TEST MARKS '!N50</f>
        <v>65</v>
      </c>
      <c r="F50" s="181">
        <f>'TEST MARKS '!N50</f>
        <v>65</v>
      </c>
      <c r="G50" s="181">
        <f>'TEST MARKS '!N50</f>
        <v>65</v>
      </c>
      <c r="H50" s="181">
        <f>'TEST MARKS '!N50</f>
        <v>65</v>
      </c>
      <c r="I50" s="183">
        <f t="shared" si="1"/>
        <v>81.25</v>
      </c>
      <c r="J50" s="184">
        <f t="shared" si="2"/>
        <v>81.25</v>
      </c>
      <c r="K50" s="184">
        <f t="shared" si="3"/>
        <v>81.25</v>
      </c>
      <c r="L50" s="184">
        <f t="shared" si="4"/>
        <v>81.25</v>
      </c>
      <c r="M50" s="184">
        <f t="shared" si="5"/>
        <v>81.25</v>
      </c>
      <c r="N50" s="185" t="str">
        <f t="shared" si="6"/>
        <v>Y</v>
      </c>
      <c r="O50" s="185" t="str">
        <f t="shared" si="7"/>
        <v>Y</v>
      </c>
      <c r="P50" s="185" t="str">
        <f t="shared" si="8"/>
        <v>Y</v>
      </c>
      <c r="Q50" s="185" t="str">
        <f t="shared" si="9"/>
        <v>Y</v>
      </c>
      <c r="R50" s="185" t="str">
        <f t="shared" si="10"/>
        <v>Y</v>
      </c>
      <c r="T50" s="186"/>
      <c r="U50" s="187"/>
      <c r="V50" s="186"/>
    </row>
    <row r="51" spans="1:22">
      <c r="A51" s="178">
        <f>'TEST MARKS '!A51</f>
        <v>42</v>
      </c>
      <c r="B51" s="179" t="str">
        <f>'TEST MARKS '!B51</f>
        <v>NAGARJUN M</v>
      </c>
      <c r="C51" s="180" t="str">
        <f>'TEST MARKS '!C51</f>
        <v>1SG15ME059</v>
      </c>
      <c r="D51" s="181">
        <f>'TEST MARKS '!N51</f>
        <v>66</v>
      </c>
      <c r="E51" s="181">
        <f>'TEST MARKS '!N51</f>
        <v>66</v>
      </c>
      <c r="F51" s="181">
        <f>'TEST MARKS '!N51</f>
        <v>66</v>
      </c>
      <c r="G51" s="181">
        <f>'TEST MARKS '!N51</f>
        <v>66</v>
      </c>
      <c r="H51" s="181">
        <f>'TEST MARKS '!N51</f>
        <v>66</v>
      </c>
      <c r="I51" s="183">
        <f t="shared" si="1"/>
        <v>82.5</v>
      </c>
      <c r="J51" s="184">
        <f t="shared" si="2"/>
        <v>82.5</v>
      </c>
      <c r="K51" s="184">
        <f t="shared" si="3"/>
        <v>82.5</v>
      </c>
      <c r="L51" s="184">
        <f t="shared" si="4"/>
        <v>82.5</v>
      </c>
      <c r="M51" s="184">
        <f t="shared" si="5"/>
        <v>82.5</v>
      </c>
      <c r="N51" s="185" t="str">
        <f t="shared" si="6"/>
        <v>Y</v>
      </c>
      <c r="O51" s="185" t="str">
        <f t="shared" si="7"/>
        <v>Y</v>
      </c>
      <c r="P51" s="185" t="str">
        <f t="shared" si="8"/>
        <v>Y</v>
      </c>
      <c r="Q51" s="185" t="str">
        <f t="shared" si="9"/>
        <v>Y</v>
      </c>
      <c r="R51" s="185" t="str">
        <f t="shared" si="10"/>
        <v>Y</v>
      </c>
      <c r="T51" s="186"/>
      <c r="U51" s="187"/>
      <c r="V51" s="186"/>
    </row>
    <row r="52" spans="1:22">
      <c r="A52" s="178">
        <f>'TEST MARKS '!A52</f>
        <v>43</v>
      </c>
      <c r="B52" s="179" t="str">
        <f>'TEST MARKS '!B52</f>
        <v>NISCHITH A G</v>
      </c>
      <c r="C52" s="180" t="str">
        <f>'TEST MARKS '!C52</f>
        <v>1SG15ME060</v>
      </c>
      <c r="D52" s="181">
        <f>'TEST MARKS '!N52</f>
        <v>60</v>
      </c>
      <c r="E52" s="181">
        <f>'TEST MARKS '!N52</f>
        <v>60</v>
      </c>
      <c r="F52" s="181">
        <f>'TEST MARKS '!N52</f>
        <v>60</v>
      </c>
      <c r="G52" s="181">
        <f>'TEST MARKS '!N52</f>
        <v>60</v>
      </c>
      <c r="H52" s="181">
        <f>'TEST MARKS '!N52</f>
        <v>60</v>
      </c>
      <c r="I52" s="183">
        <f t="shared" si="1"/>
        <v>75</v>
      </c>
      <c r="J52" s="184">
        <f t="shared" si="2"/>
        <v>75</v>
      </c>
      <c r="K52" s="184">
        <f t="shared" si="3"/>
        <v>75</v>
      </c>
      <c r="L52" s="184">
        <f t="shared" si="4"/>
        <v>75</v>
      </c>
      <c r="M52" s="184">
        <f t="shared" si="5"/>
        <v>75</v>
      </c>
      <c r="N52" s="185" t="str">
        <f t="shared" si="6"/>
        <v>Y</v>
      </c>
      <c r="O52" s="185" t="str">
        <f t="shared" si="7"/>
        <v>Y</v>
      </c>
      <c r="P52" s="185" t="str">
        <f t="shared" si="8"/>
        <v>Y</v>
      </c>
      <c r="Q52" s="185" t="str">
        <f t="shared" si="9"/>
        <v>Y</v>
      </c>
      <c r="R52" s="185" t="str">
        <f t="shared" si="10"/>
        <v>Y</v>
      </c>
      <c r="T52" s="186"/>
      <c r="U52" s="187"/>
      <c r="V52" s="186"/>
    </row>
    <row r="53" spans="1:22">
      <c r="A53" s="178">
        <f>'TEST MARKS '!A53</f>
        <v>44</v>
      </c>
      <c r="B53" s="179" t="str">
        <f>'TEST MARKS '!B53</f>
        <v>KURUBA NITHEESH KUMAR</v>
      </c>
      <c r="C53" s="180" t="str">
        <f>'TEST MARKS '!C53</f>
        <v>1SG15ME061</v>
      </c>
      <c r="D53" s="181">
        <f>'TEST MARKS '!N53</f>
        <v>61</v>
      </c>
      <c r="E53" s="181">
        <f>'TEST MARKS '!N53</f>
        <v>61</v>
      </c>
      <c r="F53" s="181">
        <f>'TEST MARKS '!N53</f>
        <v>61</v>
      </c>
      <c r="G53" s="181">
        <f>'TEST MARKS '!N53</f>
        <v>61</v>
      </c>
      <c r="H53" s="181">
        <f>'TEST MARKS '!N53</f>
        <v>61</v>
      </c>
      <c r="I53" s="183">
        <f t="shared" si="1"/>
        <v>76.25</v>
      </c>
      <c r="J53" s="184">
        <f t="shared" si="2"/>
        <v>76.25</v>
      </c>
      <c r="K53" s="184">
        <f t="shared" si="3"/>
        <v>76.25</v>
      </c>
      <c r="L53" s="184">
        <f t="shared" si="4"/>
        <v>76.25</v>
      </c>
      <c r="M53" s="184">
        <f t="shared" si="5"/>
        <v>76.25</v>
      </c>
      <c r="N53" s="185" t="str">
        <f t="shared" si="6"/>
        <v>Y</v>
      </c>
      <c r="O53" s="185" t="str">
        <f t="shared" si="7"/>
        <v>Y</v>
      </c>
      <c r="P53" s="185" t="str">
        <f t="shared" si="8"/>
        <v>Y</v>
      </c>
      <c r="Q53" s="185" t="str">
        <f t="shared" si="9"/>
        <v>Y</v>
      </c>
      <c r="R53" s="185" t="str">
        <f t="shared" si="10"/>
        <v>Y</v>
      </c>
      <c r="T53" s="186"/>
      <c r="U53" s="187"/>
      <c r="V53" s="186"/>
    </row>
    <row r="54" spans="1:22">
      <c r="A54" s="178">
        <f>'TEST MARKS '!A54</f>
        <v>45</v>
      </c>
      <c r="B54" s="179" t="str">
        <f>'TEST MARKS '!B54</f>
        <v>PAWAN C</v>
      </c>
      <c r="C54" s="180" t="str">
        <f>'TEST MARKS '!C54</f>
        <v>1SG15ME064</v>
      </c>
      <c r="D54" s="181">
        <f>'TEST MARKS '!N54</f>
        <v>72</v>
      </c>
      <c r="E54" s="181">
        <f>'TEST MARKS '!N54</f>
        <v>72</v>
      </c>
      <c r="F54" s="181">
        <f>'TEST MARKS '!N54</f>
        <v>72</v>
      </c>
      <c r="G54" s="181">
        <f>'TEST MARKS '!N54</f>
        <v>72</v>
      </c>
      <c r="H54" s="181">
        <f>'TEST MARKS '!N54</f>
        <v>72</v>
      </c>
      <c r="I54" s="183">
        <f t="shared" si="1"/>
        <v>90</v>
      </c>
      <c r="J54" s="184">
        <f t="shared" si="2"/>
        <v>90</v>
      </c>
      <c r="K54" s="184">
        <f t="shared" si="3"/>
        <v>90</v>
      </c>
      <c r="L54" s="184">
        <f t="shared" si="4"/>
        <v>90</v>
      </c>
      <c r="M54" s="184">
        <f t="shared" si="5"/>
        <v>90</v>
      </c>
      <c r="N54" s="185" t="str">
        <f t="shared" si="6"/>
        <v>Y</v>
      </c>
      <c r="O54" s="185" t="str">
        <f t="shared" si="7"/>
        <v>Y</v>
      </c>
      <c r="P54" s="185" t="str">
        <f t="shared" si="8"/>
        <v>Y</v>
      </c>
      <c r="Q54" s="185" t="str">
        <f t="shared" si="9"/>
        <v>Y</v>
      </c>
      <c r="R54" s="185" t="str">
        <f t="shared" si="10"/>
        <v>Y</v>
      </c>
      <c r="T54" s="186"/>
      <c r="U54" s="187"/>
      <c r="V54" s="186"/>
    </row>
    <row r="55" spans="1:22">
      <c r="A55" s="178">
        <f>'TEST MARKS '!A55</f>
        <v>46</v>
      </c>
      <c r="B55" s="179" t="str">
        <f>'TEST MARKS '!B55</f>
        <v>PRADEEP B N</v>
      </c>
      <c r="C55" s="180" t="str">
        <f>'TEST MARKS '!C55</f>
        <v>1SG15ME066</v>
      </c>
      <c r="D55" s="181">
        <f>'TEST MARKS '!N55</f>
        <v>66</v>
      </c>
      <c r="E55" s="181">
        <f>'TEST MARKS '!N55</f>
        <v>66</v>
      </c>
      <c r="F55" s="181">
        <f>'TEST MARKS '!N55</f>
        <v>66</v>
      </c>
      <c r="G55" s="181">
        <f>'TEST MARKS '!N55</f>
        <v>66</v>
      </c>
      <c r="H55" s="181">
        <f>'TEST MARKS '!N55</f>
        <v>66</v>
      </c>
      <c r="I55" s="183">
        <f t="shared" si="1"/>
        <v>82.5</v>
      </c>
      <c r="J55" s="184">
        <f t="shared" si="2"/>
        <v>82.5</v>
      </c>
      <c r="K55" s="184">
        <f t="shared" si="3"/>
        <v>82.5</v>
      </c>
      <c r="L55" s="184">
        <f t="shared" si="4"/>
        <v>82.5</v>
      </c>
      <c r="M55" s="184">
        <f t="shared" si="5"/>
        <v>82.5</v>
      </c>
      <c r="N55" s="185" t="str">
        <f t="shared" si="6"/>
        <v>Y</v>
      </c>
      <c r="O55" s="185" t="str">
        <f t="shared" si="7"/>
        <v>Y</v>
      </c>
      <c r="P55" s="185" t="str">
        <f t="shared" si="8"/>
        <v>Y</v>
      </c>
      <c r="Q55" s="185" t="str">
        <f t="shared" si="9"/>
        <v>Y</v>
      </c>
      <c r="R55" s="185" t="str">
        <f t="shared" si="10"/>
        <v>Y</v>
      </c>
      <c r="T55" s="186"/>
      <c r="U55" s="187"/>
      <c r="V55" s="186"/>
    </row>
    <row r="56" spans="1:22" s="25" customFormat="1">
      <c r="A56" s="178">
        <f>'TEST MARKS '!A56</f>
        <v>47</v>
      </c>
      <c r="B56" s="179" t="str">
        <f>'TEST MARKS '!B56</f>
        <v>PRATHEEK S</v>
      </c>
      <c r="C56" s="180" t="str">
        <f>'TEST MARKS '!C56</f>
        <v>1SG15ME067</v>
      </c>
      <c r="D56" s="181">
        <f>'TEST MARKS '!N56</f>
        <v>66</v>
      </c>
      <c r="E56" s="181">
        <f>'TEST MARKS '!N56</f>
        <v>66</v>
      </c>
      <c r="F56" s="181">
        <f>'TEST MARKS '!N56</f>
        <v>66</v>
      </c>
      <c r="G56" s="181">
        <f>'TEST MARKS '!N56</f>
        <v>66</v>
      </c>
      <c r="H56" s="181">
        <f>'TEST MARKS '!N56</f>
        <v>66</v>
      </c>
      <c r="I56" s="183">
        <f t="shared" si="1"/>
        <v>82.5</v>
      </c>
      <c r="J56" s="184">
        <f t="shared" si="2"/>
        <v>82.5</v>
      </c>
      <c r="K56" s="184">
        <f t="shared" si="3"/>
        <v>82.5</v>
      </c>
      <c r="L56" s="184">
        <f t="shared" si="4"/>
        <v>82.5</v>
      </c>
      <c r="M56" s="184">
        <f t="shared" si="5"/>
        <v>82.5</v>
      </c>
      <c r="N56" s="185" t="str">
        <f t="shared" si="6"/>
        <v>Y</v>
      </c>
      <c r="O56" s="185" t="str">
        <f t="shared" si="7"/>
        <v>Y</v>
      </c>
      <c r="P56" s="185" t="str">
        <f t="shared" si="8"/>
        <v>Y</v>
      </c>
      <c r="Q56" s="185" t="str">
        <f t="shared" si="9"/>
        <v>Y</v>
      </c>
      <c r="R56" s="185" t="str">
        <f t="shared" si="10"/>
        <v>Y</v>
      </c>
      <c r="T56" s="186"/>
      <c r="U56" s="187"/>
      <c r="V56" s="186"/>
    </row>
    <row r="57" spans="1:22" s="25" customFormat="1">
      <c r="A57" s="178">
        <f>'TEST MARKS '!A57</f>
        <v>48</v>
      </c>
      <c r="B57" s="179" t="str">
        <f>'TEST MARKS '!B57</f>
        <v>PRAVEEN.S</v>
      </c>
      <c r="C57" s="180" t="str">
        <f>'TEST MARKS '!C57</f>
        <v>1SG15ME068</v>
      </c>
      <c r="D57" s="181">
        <f>'TEST MARKS '!N57</f>
        <v>67</v>
      </c>
      <c r="E57" s="181">
        <f>'TEST MARKS '!N57</f>
        <v>67</v>
      </c>
      <c r="F57" s="181">
        <f>'TEST MARKS '!N57</f>
        <v>67</v>
      </c>
      <c r="G57" s="181">
        <f>'TEST MARKS '!N57</f>
        <v>67</v>
      </c>
      <c r="H57" s="181">
        <f>'TEST MARKS '!N57</f>
        <v>67</v>
      </c>
      <c r="I57" s="183">
        <f t="shared" si="1"/>
        <v>83.75</v>
      </c>
      <c r="J57" s="184">
        <f t="shared" si="2"/>
        <v>83.75</v>
      </c>
      <c r="K57" s="184">
        <f t="shared" si="3"/>
        <v>83.75</v>
      </c>
      <c r="L57" s="184">
        <f t="shared" si="4"/>
        <v>83.75</v>
      </c>
      <c r="M57" s="184">
        <f t="shared" si="5"/>
        <v>83.75</v>
      </c>
      <c r="N57" s="185" t="str">
        <f t="shared" si="6"/>
        <v>Y</v>
      </c>
      <c r="O57" s="185" t="str">
        <f t="shared" si="7"/>
        <v>Y</v>
      </c>
      <c r="P57" s="185" t="str">
        <f t="shared" si="8"/>
        <v>Y</v>
      </c>
      <c r="Q57" s="185" t="str">
        <f t="shared" si="9"/>
        <v>Y</v>
      </c>
      <c r="R57" s="185" t="str">
        <f t="shared" si="10"/>
        <v>Y</v>
      </c>
      <c r="T57" s="186"/>
      <c r="U57" s="187"/>
      <c r="V57" s="186"/>
    </row>
    <row r="58" spans="1:22" s="25" customFormat="1">
      <c r="A58" s="178">
        <f>'TEST MARKS '!A58</f>
        <v>49</v>
      </c>
      <c r="B58" s="179" t="str">
        <f>'TEST MARKS '!B58</f>
        <v>RAGHAVA SURYA.M</v>
      </c>
      <c r="C58" s="180" t="str">
        <f>'TEST MARKS '!C58</f>
        <v>1SG15ME071</v>
      </c>
      <c r="D58" s="181">
        <f>'TEST MARKS '!N58</f>
        <v>69</v>
      </c>
      <c r="E58" s="181">
        <f>'TEST MARKS '!N58</f>
        <v>69</v>
      </c>
      <c r="F58" s="181">
        <f>'TEST MARKS '!N58</f>
        <v>69</v>
      </c>
      <c r="G58" s="181">
        <f>'TEST MARKS '!N58</f>
        <v>69</v>
      </c>
      <c r="H58" s="181">
        <f>'TEST MARKS '!N58</f>
        <v>69</v>
      </c>
      <c r="I58" s="183">
        <f t="shared" si="1"/>
        <v>86.25</v>
      </c>
      <c r="J58" s="184">
        <f t="shared" si="2"/>
        <v>86.25</v>
      </c>
      <c r="K58" s="184">
        <f t="shared" si="3"/>
        <v>86.25</v>
      </c>
      <c r="L58" s="184">
        <f t="shared" si="4"/>
        <v>86.25</v>
      </c>
      <c r="M58" s="184">
        <f t="shared" si="5"/>
        <v>86.25</v>
      </c>
      <c r="N58" s="185" t="str">
        <f t="shared" si="6"/>
        <v>Y</v>
      </c>
      <c r="O58" s="185" t="str">
        <f t="shared" si="7"/>
        <v>Y</v>
      </c>
      <c r="P58" s="185" t="str">
        <f t="shared" si="8"/>
        <v>Y</v>
      </c>
      <c r="Q58" s="185" t="str">
        <f t="shared" si="9"/>
        <v>Y</v>
      </c>
      <c r="R58" s="185" t="str">
        <f t="shared" si="10"/>
        <v>Y</v>
      </c>
      <c r="T58" s="186"/>
      <c r="U58" s="187"/>
      <c r="V58" s="186"/>
    </row>
    <row r="59" spans="1:22" s="25" customFormat="1">
      <c r="A59" s="178">
        <f>'TEST MARKS '!A59</f>
        <v>50</v>
      </c>
      <c r="B59" s="179" t="str">
        <f>'TEST MARKS '!B59</f>
        <v>RAHUL N DIXIT</v>
      </c>
      <c r="C59" s="180" t="str">
        <f>'TEST MARKS '!C59</f>
        <v>1SG15ME072</v>
      </c>
      <c r="D59" s="181">
        <f>'TEST MARKS '!N59</f>
        <v>68</v>
      </c>
      <c r="E59" s="181">
        <f>'TEST MARKS '!N59</f>
        <v>68</v>
      </c>
      <c r="F59" s="181">
        <f>'TEST MARKS '!N59</f>
        <v>68</v>
      </c>
      <c r="G59" s="181">
        <f>'TEST MARKS '!N59</f>
        <v>68</v>
      </c>
      <c r="H59" s="181">
        <f>'TEST MARKS '!N59</f>
        <v>68</v>
      </c>
      <c r="I59" s="183">
        <f t="shared" si="1"/>
        <v>85</v>
      </c>
      <c r="J59" s="184">
        <f t="shared" si="2"/>
        <v>85</v>
      </c>
      <c r="K59" s="184">
        <f t="shared" si="3"/>
        <v>85</v>
      </c>
      <c r="L59" s="184">
        <f t="shared" si="4"/>
        <v>85</v>
      </c>
      <c r="M59" s="184">
        <f t="shared" si="5"/>
        <v>85</v>
      </c>
      <c r="N59" s="185" t="str">
        <f t="shared" si="6"/>
        <v>Y</v>
      </c>
      <c r="O59" s="185" t="str">
        <f t="shared" si="7"/>
        <v>Y</v>
      </c>
      <c r="P59" s="185" t="str">
        <f t="shared" si="8"/>
        <v>Y</v>
      </c>
      <c r="Q59" s="185" t="str">
        <f t="shared" si="9"/>
        <v>Y</v>
      </c>
      <c r="R59" s="185" t="str">
        <f t="shared" si="10"/>
        <v>Y</v>
      </c>
      <c r="T59" s="186"/>
      <c r="U59" s="187"/>
      <c r="V59" s="186"/>
    </row>
    <row r="60" spans="1:22" s="25" customFormat="1">
      <c r="A60" s="178">
        <f>'TEST MARKS '!A60</f>
        <v>51</v>
      </c>
      <c r="B60" s="179" t="str">
        <f>'TEST MARKS '!B60</f>
        <v>RAHUL V</v>
      </c>
      <c r="C60" s="180" t="str">
        <f>'TEST MARKS '!C60</f>
        <v>1SG15ME073</v>
      </c>
      <c r="D60" s="181">
        <f>'TEST MARKS '!N60</f>
        <v>61</v>
      </c>
      <c r="E60" s="181">
        <f>'TEST MARKS '!N60</f>
        <v>61</v>
      </c>
      <c r="F60" s="181">
        <f>'TEST MARKS '!N60</f>
        <v>61</v>
      </c>
      <c r="G60" s="181">
        <f>'TEST MARKS '!N60</f>
        <v>61</v>
      </c>
      <c r="H60" s="181">
        <f>'TEST MARKS '!N60</f>
        <v>61</v>
      </c>
      <c r="I60" s="183">
        <f t="shared" si="1"/>
        <v>76.25</v>
      </c>
      <c r="J60" s="184">
        <f t="shared" si="2"/>
        <v>76.25</v>
      </c>
      <c r="K60" s="184">
        <f t="shared" si="3"/>
        <v>76.25</v>
      </c>
      <c r="L60" s="184">
        <f t="shared" si="4"/>
        <v>76.25</v>
      </c>
      <c r="M60" s="184">
        <f t="shared" si="5"/>
        <v>76.25</v>
      </c>
      <c r="N60" s="185" t="str">
        <f t="shared" si="6"/>
        <v>Y</v>
      </c>
      <c r="O60" s="185" t="str">
        <f t="shared" si="7"/>
        <v>Y</v>
      </c>
      <c r="P60" s="185" t="str">
        <f t="shared" si="8"/>
        <v>Y</v>
      </c>
      <c r="Q60" s="185" t="str">
        <f t="shared" si="9"/>
        <v>Y</v>
      </c>
      <c r="R60" s="185" t="str">
        <f t="shared" si="10"/>
        <v>Y</v>
      </c>
      <c r="T60" s="186"/>
      <c r="U60" s="187"/>
      <c r="V60" s="186"/>
    </row>
    <row r="61" spans="1:22">
      <c r="A61" s="178">
        <f>'TEST MARKS '!A61</f>
        <v>52</v>
      </c>
      <c r="B61" s="179" t="str">
        <f>'TEST MARKS '!B61</f>
        <v>RAJATH G MOODITHAYA</v>
      </c>
      <c r="C61" s="180" t="str">
        <f>'TEST MARKS '!C61</f>
        <v>1SG15ME074</v>
      </c>
      <c r="D61" s="181">
        <f>'TEST MARKS '!N61</f>
        <v>57</v>
      </c>
      <c r="E61" s="181">
        <f>'TEST MARKS '!N61</f>
        <v>57</v>
      </c>
      <c r="F61" s="181">
        <f>'TEST MARKS '!N61</f>
        <v>57</v>
      </c>
      <c r="G61" s="181">
        <f>'TEST MARKS '!N61</f>
        <v>57</v>
      </c>
      <c r="H61" s="181">
        <f>'TEST MARKS '!N61</f>
        <v>57</v>
      </c>
      <c r="I61" s="183">
        <f t="shared" si="1"/>
        <v>71.25</v>
      </c>
      <c r="J61" s="184">
        <f t="shared" si="2"/>
        <v>71.25</v>
      </c>
      <c r="K61" s="184">
        <f t="shared" si="3"/>
        <v>71.25</v>
      </c>
      <c r="L61" s="184">
        <f t="shared" si="4"/>
        <v>71.25</v>
      </c>
      <c r="M61" s="184">
        <f t="shared" si="5"/>
        <v>71.25</v>
      </c>
      <c r="N61" s="185" t="str">
        <f t="shared" si="6"/>
        <v>Y</v>
      </c>
      <c r="O61" s="185" t="str">
        <f t="shared" si="7"/>
        <v>Y</v>
      </c>
      <c r="P61" s="185" t="str">
        <f t="shared" si="8"/>
        <v>Y</v>
      </c>
      <c r="Q61" s="185" t="str">
        <f t="shared" si="9"/>
        <v>Y</v>
      </c>
      <c r="R61" s="185" t="str">
        <f t="shared" si="10"/>
        <v>Y</v>
      </c>
      <c r="T61" s="186"/>
      <c r="U61" s="187"/>
      <c r="V61" s="186"/>
    </row>
    <row r="62" spans="1:22">
      <c r="A62" s="178">
        <f>'TEST MARKS '!A62</f>
        <v>53</v>
      </c>
      <c r="B62" s="179" t="str">
        <f>'TEST MARKS '!B62</f>
        <v>RAMESH P</v>
      </c>
      <c r="C62" s="180" t="str">
        <f>'TEST MARKS '!C62</f>
        <v>1SG15ME076</v>
      </c>
      <c r="D62" s="181">
        <f>'TEST MARKS '!N62</f>
        <v>66</v>
      </c>
      <c r="E62" s="181">
        <f>'TEST MARKS '!N62</f>
        <v>66</v>
      </c>
      <c r="F62" s="181">
        <f>'TEST MARKS '!N62</f>
        <v>66</v>
      </c>
      <c r="G62" s="181">
        <f>'TEST MARKS '!N62</f>
        <v>66</v>
      </c>
      <c r="H62" s="181">
        <f>'TEST MARKS '!N62</f>
        <v>66</v>
      </c>
      <c r="I62" s="183">
        <f t="shared" si="1"/>
        <v>82.5</v>
      </c>
      <c r="J62" s="184">
        <f t="shared" si="2"/>
        <v>82.5</v>
      </c>
      <c r="K62" s="184">
        <f t="shared" si="3"/>
        <v>82.5</v>
      </c>
      <c r="L62" s="184">
        <f t="shared" si="4"/>
        <v>82.5</v>
      </c>
      <c r="M62" s="184">
        <f t="shared" si="5"/>
        <v>82.5</v>
      </c>
      <c r="N62" s="185" t="str">
        <f t="shared" si="6"/>
        <v>Y</v>
      </c>
      <c r="O62" s="185" t="str">
        <f t="shared" si="7"/>
        <v>Y</v>
      </c>
      <c r="P62" s="185" t="str">
        <f t="shared" si="8"/>
        <v>Y</v>
      </c>
      <c r="Q62" s="185" t="str">
        <f t="shared" si="9"/>
        <v>Y</v>
      </c>
      <c r="R62" s="185" t="str">
        <f t="shared" si="10"/>
        <v>Y</v>
      </c>
      <c r="T62" s="186"/>
      <c r="U62" s="187"/>
      <c r="V62" s="186"/>
    </row>
    <row r="63" spans="1:22">
      <c r="A63" s="178">
        <f>'TEST MARKS '!A63</f>
        <v>54</v>
      </c>
      <c r="B63" s="179" t="str">
        <f>'TEST MARKS '!B63</f>
        <v>RAVI KUDLAPPA CHELUWADI</v>
      </c>
      <c r="C63" s="180" t="str">
        <f>'TEST MARKS '!C63</f>
        <v>1SG15ME077</v>
      </c>
      <c r="D63" s="181">
        <f>'TEST MARKS '!N63</f>
        <v>65</v>
      </c>
      <c r="E63" s="181">
        <f>'TEST MARKS '!N63</f>
        <v>65</v>
      </c>
      <c r="F63" s="181">
        <f>'TEST MARKS '!N63</f>
        <v>65</v>
      </c>
      <c r="G63" s="181">
        <f>'TEST MARKS '!N63</f>
        <v>65</v>
      </c>
      <c r="H63" s="181">
        <f>'TEST MARKS '!N63</f>
        <v>65</v>
      </c>
      <c r="I63" s="183">
        <f t="shared" si="1"/>
        <v>81.25</v>
      </c>
      <c r="J63" s="184">
        <f t="shared" si="2"/>
        <v>81.25</v>
      </c>
      <c r="K63" s="184">
        <f t="shared" si="3"/>
        <v>81.25</v>
      </c>
      <c r="L63" s="184">
        <f t="shared" si="4"/>
        <v>81.25</v>
      </c>
      <c r="M63" s="184">
        <f t="shared" si="5"/>
        <v>81.25</v>
      </c>
      <c r="N63" s="185" t="str">
        <f t="shared" si="6"/>
        <v>Y</v>
      </c>
      <c r="O63" s="185" t="str">
        <f t="shared" si="7"/>
        <v>Y</v>
      </c>
      <c r="P63" s="185" t="str">
        <f t="shared" si="8"/>
        <v>Y</v>
      </c>
      <c r="Q63" s="185" t="str">
        <f t="shared" si="9"/>
        <v>Y</v>
      </c>
      <c r="R63" s="185" t="str">
        <f t="shared" si="10"/>
        <v>Y</v>
      </c>
      <c r="T63" s="186"/>
      <c r="U63" s="187"/>
      <c r="V63" s="186"/>
    </row>
    <row r="64" spans="1:22" ht="32.25" customHeight="1">
      <c r="A64" s="178">
        <f>'TEST MARKS '!A64</f>
        <v>55</v>
      </c>
      <c r="B64" s="179" t="str">
        <f>'TEST MARKS '!B64</f>
        <v>CHANDRUCHUD S</v>
      </c>
      <c r="C64" s="180" t="str">
        <f>'TEST MARKS '!C64</f>
        <v>1SG14ME025</v>
      </c>
      <c r="D64" s="181">
        <f>'TEST MARKS '!N64</f>
        <v>71</v>
      </c>
      <c r="E64" s="181">
        <f>'TEST MARKS '!N64</f>
        <v>71</v>
      </c>
      <c r="F64" s="181">
        <f>'TEST MARKS '!N64</f>
        <v>71</v>
      </c>
      <c r="G64" s="181">
        <f>'TEST MARKS '!N64</f>
        <v>71</v>
      </c>
      <c r="H64" s="181">
        <f>'TEST MARKS '!N64</f>
        <v>71</v>
      </c>
      <c r="I64" s="183">
        <f t="shared" si="1"/>
        <v>88.75</v>
      </c>
      <c r="J64" s="184">
        <f t="shared" si="2"/>
        <v>88.75</v>
      </c>
      <c r="K64" s="184">
        <f t="shared" si="3"/>
        <v>88.75</v>
      </c>
      <c r="L64" s="184">
        <f t="shared" si="4"/>
        <v>88.75</v>
      </c>
      <c r="M64" s="184">
        <f t="shared" si="5"/>
        <v>88.75</v>
      </c>
      <c r="N64" s="185" t="str">
        <f t="shared" si="6"/>
        <v>Y</v>
      </c>
      <c r="O64" s="185" t="str">
        <f t="shared" si="7"/>
        <v>Y</v>
      </c>
      <c r="P64" s="185" t="str">
        <f t="shared" si="8"/>
        <v>Y</v>
      </c>
      <c r="Q64" s="185" t="str">
        <f t="shared" si="9"/>
        <v>Y</v>
      </c>
      <c r="R64" s="185" t="str">
        <f t="shared" si="10"/>
        <v>Y</v>
      </c>
      <c r="T64" s="186"/>
      <c r="U64" s="187"/>
      <c r="V64" s="186"/>
    </row>
    <row r="65" spans="1:22">
      <c r="A65" s="178">
        <f>'TEST MARKS '!A65</f>
        <v>56</v>
      </c>
      <c r="B65" s="179" t="str">
        <f>'TEST MARKS '!B65</f>
        <v>JAIWANTH G C</v>
      </c>
      <c r="C65" s="180" t="str">
        <f>'TEST MARKS '!C65</f>
        <v>1SG14ME039</v>
      </c>
      <c r="D65" s="181">
        <f>'TEST MARKS '!N65</f>
        <v>65</v>
      </c>
      <c r="E65" s="181">
        <f>'TEST MARKS '!N65</f>
        <v>65</v>
      </c>
      <c r="F65" s="181">
        <f>'TEST MARKS '!N65</f>
        <v>65</v>
      </c>
      <c r="G65" s="181">
        <f>'TEST MARKS '!N65</f>
        <v>65</v>
      </c>
      <c r="H65" s="181">
        <f>'TEST MARKS '!N65</f>
        <v>65</v>
      </c>
      <c r="I65" s="183">
        <f t="shared" si="1"/>
        <v>81.25</v>
      </c>
      <c r="J65" s="184">
        <f t="shared" si="2"/>
        <v>81.25</v>
      </c>
      <c r="K65" s="184">
        <f t="shared" si="3"/>
        <v>81.25</v>
      </c>
      <c r="L65" s="184">
        <f t="shared" si="4"/>
        <v>81.25</v>
      </c>
      <c r="M65" s="184">
        <f t="shared" si="5"/>
        <v>81.25</v>
      </c>
      <c r="N65" s="185" t="str">
        <f t="shared" si="6"/>
        <v>Y</v>
      </c>
      <c r="O65" s="185" t="str">
        <f t="shared" si="7"/>
        <v>Y</v>
      </c>
      <c r="P65" s="185" t="str">
        <f t="shared" si="8"/>
        <v>Y</v>
      </c>
      <c r="Q65" s="185" t="str">
        <f t="shared" si="9"/>
        <v>Y</v>
      </c>
      <c r="R65" s="185" t="str">
        <f t="shared" si="10"/>
        <v>Y</v>
      </c>
      <c r="T65" s="186"/>
      <c r="U65" s="187"/>
      <c r="V65" s="186"/>
    </row>
    <row r="66" spans="1:22">
      <c r="A66" s="178">
        <f>'TEST MARKS '!A66</f>
        <v>57</v>
      </c>
      <c r="B66" s="179" t="str">
        <f>'TEST MARKS '!B66</f>
        <v>RAVISHANKAR .G</v>
      </c>
      <c r="C66" s="180" t="str">
        <f>'TEST MARKS '!C66</f>
        <v>1SG15ME078</v>
      </c>
      <c r="D66" s="181">
        <f>'TEST MARKS '!N66</f>
        <v>67</v>
      </c>
      <c r="E66" s="181">
        <f>'TEST MARKS '!N66</f>
        <v>67</v>
      </c>
      <c r="F66" s="181">
        <f>'TEST MARKS '!N66</f>
        <v>67</v>
      </c>
      <c r="G66" s="181">
        <f>'TEST MARKS '!N66</f>
        <v>67</v>
      </c>
      <c r="H66" s="181">
        <f>'TEST MARKS '!N66</f>
        <v>67</v>
      </c>
      <c r="I66" s="183">
        <f t="shared" si="1"/>
        <v>83.75</v>
      </c>
      <c r="J66" s="184">
        <f t="shared" si="2"/>
        <v>83.75</v>
      </c>
      <c r="K66" s="184">
        <f t="shared" si="3"/>
        <v>83.75</v>
      </c>
      <c r="L66" s="184">
        <f t="shared" si="4"/>
        <v>83.75</v>
      </c>
      <c r="M66" s="184">
        <f t="shared" si="5"/>
        <v>83.75</v>
      </c>
      <c r="N66" s="185" t="str">
        <f t="shared" si="6"/>
        <v>Y</v>
      </c>
      <c r="O66" s="185" t="str">
        <f t="shared" si="7"/>
        <v>Y</v>
      </c>
      <c r="P66" s="185" t="str">
        <f t="shared" si="8"/>
        <v>Y</v>
      </c>
      <c r="Q66" s="185" t="str">
        <f t="shared" si="9"/>
        <v>Y</v>
      </c>
      <c r="R66" s="185" t="str">
        <f t="shared" si="10"/>
        <v>Y</v>
      </c>
      <c r="T66" s="186"/>
      <c r="U66" s="187"/>
      <c r="V66" s="186"/>
    </row>
    <row r="67" spans="1:22">
      <c r="A67" s="178">
        <f>'TEST MARKS '!A67</f>
        <v>58</v>
      </c>
      <c r="B67" s="179" t="str">
        <f>'TEST MARKS '!B67</f>
        <v>ROHAN A</v>
      </c>
      <c r="C67" s="180" t="str">
        <f>'TEST MARKS '!C67</f>
        <v>1SG15ME079</v>
      </c>
      <c r="D67" s="181">
        <f>'TEST MARKS '!N67</f>
        <v>72</v>
      </c>
      <c r="E67" s="181">
        <f>'TEST MARKS '!N67</f>
        <v>72</v>
      </c>
      <c r="F67" s="181">
        <f>'TEST MARKS '!N67</f>
        <v>72</v>
      </c>
      <c r="G67" s="181">
        <f>'TEST MARKS '!N67</f>
        <v>72</v>
      </c>
      <c r="H67" s="181">
        <f>'TEST MARKS '!N67</f>
        <v>72</v>
      </c>
      <c r="I67" s="183">
        <f t="shared" si="1"/>
        <v>90</v>
      </c>
      <c r="J67" s="184">
        <f t="shared" si="2"/>
        <v>90</v>
      </c>
      <c r="K67" s="184">
        <f t="shared" si="3"/>
        <v>90</v>
      </c>
      <c r="L67" s="184">
        <f t="shared" si="4"/>
        <v>90</v>
      </c>
      <c r="M67" s="184">
        <f t="shared" si="5"/>
        <v>90</v>
      </c>
      <c r="N67" s="185" t="str">
        <f t="shared" si="6"/>
        <v>Y</v>
      </c>
      <c r="O67" s="185" t="str">
        <f t="shared" si="7"/>
        <v>Y</v>
      </c>
      <c r="P67" s="185" t="str">
        <f t="shared" si="8"/>
        <v>Y</v>
      </c>
      <c r="Q67" s="185" t="str">
        <f t="shared" si="9"/>
        <v>Y</v>
      </c>
      <c r="R67" s="185" t="str">
        <f t="shared" si="10"/>
        <v>Y</v>
      </c>
      <c r="T67" s="186"/>
      <c r="U67" s="187"/>
      <c r="V67" s="186"/>
    </row>
    <row r="68" spans="1:22">
      <c r="A68" s="178">
        <f>'TEST MARKS '!A68</f>
        <v>59</v>
      </c>
      <c r="B68" s="179" t="str">
        <f>'TEST MARKS '!B68</f>
        <v>S HANUMANTHA REDDY</v>
      </c>
      <c r="C68" s="180" t="str">
        <f>'TEST MARKS '!C68</f>
        <v>1SG15ME080</v>
      </c>
      <c r="D68" s="181">
        <f>'TEST MARKS '!N68</f>
        <v>71</v>
      </c>
      <c r="E68" s="181">
        <f>'TEST MARKS '!N68</f>
        <v>71</v>
      </c>
      <c r="F68" s="181">
        <f>'TEST MARKS '!N68</f>
        <v>71</v>
      </c>
      <c r="G68" s="181">
        <f>'TEST MARKS '!N68</f>
        <v>71</v>
      </c>
      <c r="H68" s="181">
        <f>'TEST MARKS '!N68</f>
        <v>71</v>
      </c>
      <c r="I68" s="183">
        <f t="shared" si="1"/>
        <v>88.75</v>
      </c>
      <c r="J68" s="184">
        <f t="shared" si="2"/>
        <v>88.75</v>
      </c>
      <c r="K68" s="184">
        <f t="shared" si="3"/>
        <v>88.75</v>
      </c>
      <c r="L68" s="184">
        <f t="shared" si="4"/>
        <v>88.75</v>
      </c>
      <c r="M68" s="184">
        <f t="shared" si="5"/>
        <v>88.75</v>
      </c>
      <c r="N68" s="185" t="str">
        <f t="shared" si="6"/>
        <v>Y</v>
      </c>
      <c r="O68" s="185" t="str">
        <f t="shared" si="7"/>
        <v>Y</v>
      </c>
      <c r="P68" s="185" t="str">
        <f t="shared" si="8"/>
        <v>Y</v>
      </c>
      <c r="Q68" s="185" t="str">
        <f t="shared" si="9"/>
        <v>Y</v>
      </c>
      <c r="R68" s="185" t="str">
        <f t="shared" si="10"/>
        <v>Y</v>
      </c>
      <c r="T68" s="186"/>
      <c r="U68" s="187"/>
      <c r="V68" s="186"/>
    </row>
    <row r="69" spans="1:22" ht="31.5">
      <c r="A69" s="178">
        <f>'TEST MARKS '!A69</f>
        <v>60</v>
      </c>
      <c r="B69" s="179" t="str">
        <f>'TEST MARKS '!B69</f>
        <v>SADANANDA LAXMINARAYAN HEGDE</v>
      </c>
      <c r="C69" s="180" t="str">
        <f>'TEST MARKS '!C69</f>
        <v>1SG15ME081</v>
      </c>
      <c r="D69" s="181">
        <f>'TEST MARKS '!N69</f>
        <v>68</v>
      </c>
      <c r="E69" s="181">
        <f>'TEST MARKS '!N69</f>
        <v>68</v>
      </c>
      <c r="F69" s="181">
        <f>'TEST MARKS '!N69</f>
        <v>68</v>
      </c>
      <c r="G69" s="181">
        <f>'TEST MARKS '!N69</f>
        <v>68</v>
      </c>
      <c r="H69" s="181">
        <f>'TEST MARKS '!N69</f>
        <v>68</v>
      </c>
      <c r="I69" s="183">
        <f t="shared" si="1"/>
        <v>85</v>
      </c>
      <c r="J69" s="184">
        <f t="shared" si="2"/>
        <v>85</v>
      </c>
      <c r="K69" s="184">
        <f t="shared" si="3"/>
        <v>85</v>
      </c>
      <c r="L69" s="184">
        <f t="shared" si="4"/>
        <v>85</v>
      </c>
      <c r="M69" s="184">
        <f t="shared" si="5"/>
        <v>85</v>
      </c>
      <c r="N69" s="185" t="str">
        <f t="shared" si="6"/>
        <v>Y</v>
      </c>
      <c r="O69" s="185" t="str">
        <f t="shared" si="7"/>
        <v>Y</v>
      </c>
      <c r="P69" s="185" t="str">
        <f t="shared" si="8"/>
        <v>Y</v>
      </c>
      <c r="Q69" s="185" t="str">
        <f t="shared" si="9"/>
        <v>Y</v>
      </c>
      <c r="R69" s="185" t="str">
        <f t="shared" si="10"/>
        <v>Y</v>
      </c>
      <c r="T69" s="186"/>
      <c r="U69" s="187"/>
      <c r="V69" s="186"/>
    </row>
    <row r="70" spans="1:22">
      <c r="A70" s="178">
        <f>'TEST MARKS '!A70</f>
        <v>61</v>
      </c>
      <c r="B70" s="179" t="str">
        <f>'TEST MARKS '!B70</f>
        <v>SAKSHAM KANTHAK</v>
      </c>
      <c r="C70" s="180" t="str">
        <f>'TEST MARKS '!C70</f>
        <v>1SG15ME082</v>
      </c>
      <c r="D70" s="181">
        <f>'TEST MARKS '!N70</f>
        <v>73</v>
      </c>
      <c r="E70" s="181">
        <f>'TEST MARKS '!N70</f>
        <v>73</v>
      </c>
      <c r="F70" s="181">
        <f>'TEST MARKS '!N70</f>
        <v>73</v>
      </c>
      <c r="G70" s="181">
        <f>'TEST MARKS '!N70</f>
        <v>73</v>
      </c>
      <c r="H70" s="181">
        <f>'TEST MARKS '!N70</f>
        <v>73</v>
      </c>
      <c r="I70" s="183">
        <f t="shared" si="1"/>
        <v>91.25</v>
      </c>
      <c r="J70" s="184">
        <f t="shared" si="2"/>
        <v>91.25</v>
      </c>
      <c r="K70" s="184">
        <f t="shared" si="3"/>
        <v>91.25</v>
      </c>
      <c r="L70" s="184">
        <f t="shared" si="4"/>
        <v>91.25</v>
      </c>
      <c r="M70" s="184">
        <f t="shared" si="5"/>
        <v>91.25</v>
      </c>
      <c r="N70" s="185" t="str">
        <f t="shared" si="6"/>
        <v>Y</v>
      </c>
      <c r="O70" s="185" t="str">
        <f t="shared" si="7"/>
        <v>Y</v>
      </c>
      <c r="P70" s="185" t="str">
        <f t="shared" si="8"/>
        <v>Y</v>
      </c>
      <c r="Q70" s="185" t="str">
        <f t="shared" si="9"/>
        <v>Y</v>
      </c>
      <c r="R70" s="185" t="str">
        <f t="shared" si="10"/>
        <v>Y</v>
      </c>
      <c r="T70" s="186"/>
      <c r="U70" s="187"/>
      <c r="V70" s="186"/>
    </row>
    <row r="71" spans="1:22">
      <c r="A71" s="178">
        <f>'TEST MARKS '!A71</f>
        <v>62</v>
      </c>
      <c r="B71" s="179" t="str">
        <f>'TEST MARKS '!B71</f>
        <v>SANTHOSHA</v>
      </c>
      <c r="C71" s="180" t="str">
        <f>'TEST MARKS '!C71</f>
        <v>1SG15ME083</v>
      </c>
      <c r="D71" s="181">
        <f>'TEST MARKS '!N71</f>
        <v>74</v>
      </c>
      <c r="E71" s="181">
        <f>'TEST MARKS '!N71</f>
        <v>74</v>
      </c>
      <c r="F71" s="181">
        <f>'TEST MARKS '!N71</f>
        <v>74</v>
      </c>
      <c r="G71" s="181">
        <f>'TEST MARKS '!N71</f>
        <v>74</v>
      </c>
      <c r="H71" s="181">
        <f>'TEST MARKS '!N71</f>
        <v>74</v>
      </c>
      <c r="I71" s="183">
        <f t="shared" si="1"/>
        <v>92.5</v>
      </c>
      <c r="J71" s="184">
        <f t="shared" si="2"/>
        <v>92.5</v>
      </c>
      <c r="K71" s="184">
        <f t="shared" si="3"/>
        <v>92.5</v>
      </c>
      <c r="L71" s="184">
        <f t="shared" si="4"/>
        <v>92.5</v>
      </c>
      <c r="M71" s="184">
        <f t="shared" si="5"/>
        <v>92.5</v>
      </c>
      <c r="N71" s="185" t="str">
        <f t="shared" si="6"/>
        <v>Y</v>
      </c>
      <c r="O71" s="185" t="str">
        <f t="shared" si="7"/>
        <v>Y</v>
      </c>
      <c r="P71" s="185" t="str">
        <f t="shared" si="8"/>
        <v>Y</v>
      </c>
      <c r="Q71" s="185" t="str">
        <f t="shared" si="9"/>
        <v>Y</v>
      </c>
      <c r="R71" s="185" t="str">
        <f t="shared" si="10"/>
        <v>Y</v>
      </c>
      <c r="T71" s="186"/>
      <c r="U71" s="187"/>
      <c r="V71" s="186"/>
    </row>
    <row r="72" spans="1:22">
      <c r="A72" s="178">
        <f>'TEST MARKS '!A72</f>
        <v>63</v>
      </c>
      <c r="B72" s="179" t="str">
        <f>'TEST MARKS '!B72</f>
        <v>SAURABH RAJESH PARAVE</v>
      </c>
      <c r="C72" s="180" t="str">
        <f>'TEST MARKS '!C72</f>
        <v>1SG15ME084</v>
      </c>
      <c r="D72" s="181">
        <f>'TEST MARKS '!N72</f>
        <v>75</v>
      </c>
      <c r="E72" s="181">
        <f>'TEST MARKS '!N72</f>
        <v>75</v>
      </c>
      <c r="F72" s="181">
        <f>'TEST MARKS '!N72</f>
        <v>75</v>
      </c>
      <c r="G72" s="181">
        <f>'TEST MARKS '!N72</f>
        <v>75</v>
      </c>
      <c r="H72" s="181">
        <f>'TEST MARKS '!N72</f>
        <v>75</v>
      </c>
      <c r="I72" s="183">
        <f t="shared" si="1"/>
        <v>93.75</v>
      </c>
      <c r="J72" s="184">
        <f t="shared" si="2"/>
        <v>93.75</v>
      </c>
      <c r="K72" s="184">
        <f t="shared" si="3"/>
        <v>93.75</v>
      </c>
      <c r="L72" s="184">
        <f t="shared" si="4"/>
        <v>93.75</v>
      </c>
      <c r="M72" s="184">
        <f t="shared" si="5"/>
        <v>93.75</v>
      </c>
      <c r="N72" s="185" t="str">
        <f t="shared" si="6"/>
        <v>Y</v>
      </c>
      <c r="O72" s="185" t="str">
        <f t="shared" si="7"/>
        <v>Y</v>
      </c>
      <c r="P72" s="185" t="str">
        <f t="shared" si="8"/>
        <v>Y</v>
      </c>
      <c r="Q72" s="185" t="str">
        <f t="shared" si="9"/>
        <v>Y</v>
      </c>
      <c r="R72" s="185" t="str">
        <f t="shared" si="10"/>
        <v>Y</v>
      </c>
      <c r="T72" s="186"/>
      <c r="U72" s="187"/>
      <c r="V72" s="186"/>
    </row>
    <row r="73" spans="1:22">
      <c r="A73" s="178">
        <f>'TEST MARKS '!A73</f>
        <v>64</v>
      </c>
      <c r="B73" s="179" t="str">
        <f>'TEST MARKS '!B73</f>
        <v>SHARATH.A.R</v>
      </c>
      <c r="C73" s="180" t="str">
        <f>'TEST MARKS '!C73</f>
        <v>1SG15ME089</v>
      </c>
      <c r="D73" s="181">
        <f>'TEST MARKS '!N73</f>
        <v>66</v>
      </c>
      <c r="E73" s="181">
        <f>'TEST MARKS '!N73</f>
        <v>66</v>
      </c>
      <c r="F73" s="181">
        <f>'TEST MARKS '!N73</f>
        <v>66</v>
      </c>
      <c r="G73" s="181">
        <f>'TEST MARKS '!N73</f>
        <v>66</v>
      </c>
      <c r="H73" s="181">
        <f>'TEST MARKS '!N73</f>
        <v>66</v>
      </c>
      <c r="I73" s="183">
        <f t="shared" si="1"/>
        <v>82.5</v>
      </c>
      <c r="J73" s="184">
        <f t="shared" si="2"/>
        <v>82.5</v>
      </c>
      <c r="K73" s="184">
        <f t="shared" si="3"/>
        <v>82.5</v>
      </c>
      <c r="L73" s="184">
        <f t="shared" si="4"/>
        <v>82.5</v>
      </c>
      <c r="M73" s="184">
        <f t="shared" si="5"/>
        <v>82.5</v>
      </c>
      <c r="N73" s="185" t="str">
        <f t="shared" si="6"/>
        <v>Y</v>
      </c>
      <c r="O73" s="185" t="str">
        <f t="shared" si="7"/>
        <v>Y</v>
      </c>
      <c r="P73" s="185" t="str">
        <f t="shared" si="8"/>
        <v>Y</v>
      </c>
      <c r="Q73" s="185" t="str">
        <f t="shared" si="9"/>
        <v>Y</v>
      </c>
      <c r="R73" s="185" t="str">
        <f t="shared" si="10"/>
        <v>Y</v>
      </c>
      <c r="T73" s="186"/>
      <c r="U73" s="187"/>
      <c r="V73" s="186"/>
    </row>
    <row r="74" spans="1:22">
      <c r="A74" s="178">
        <f>'TEST MARKS '!A74</f>
        <v>65</v>
      </c>
      <c r="B74" s="179" t="str">
        <f>'TEST MARKS '!B74</f>
        <v>SHASHANK H PRASAD</v>
      </c>
      <c r="C74" s="180" t="str">
        <f>'TEST MARKS '!C74</f>
        <v>1SG15ME091</v>
      </c>
      <c r="D74" s="181">
        <f>'TEST MARKS '!N74</f>
        <v>78</v>
      </c>
      <c r="E74" s="181">
        <f>'TEST MARKS '!N74</f>
        <v>78</v>
      </c>
      <c r="F74" s="181">
        <f>'TEST MARKS '!N74</f>
        <v>78</v>
      </c>
      <c r="G74" s="181">
        <f>'TEST MARKS '!N74</f>
        <v>78</v>
      </c>
      <c r="H74" s="181">
        <f>'TEST MARKS '!N74</f>
        <v>78</v>
      </c>
      <c r="I74" s="183">
        <f t="shared" si="1"/>
        <v>97.5</v>
      </c>
      <c r="J74" s="184">
        <f t="shared" si="2"/>
        <v>97.5</v>
      </c>
      <c r="K74" s="184">
        <f t="shared" si="3"/>
        <v>97.5</v>
      </c>
      <c r="L74" s="184">
        <f t="shared" si="4"/>
        <v>97.5</v>
      </c>
      <c r="M74" s="184">
        <f t="shared" si="5"/>
        <v>97.5</v>
      </c>
      <c r="N74" s="185" t="str">
        <f t="shared" si="6"/>
        <v>Y</v>
      </c>
      <c r="O74" s="185" t="str">
        <f t="shared" si="7"/>
        <v>Y</v>
      </c>
      <c r="P74" s="185" t="str">
        <f t="shared" si="8"/>
        <v>Y</v>
      </c>
      <c r="Q74" s="185" t="str">
        <f t="shared" si="9"/>
        <v>Y</v>
      </c>
      <c r="R74" s="185" t="str">
        <f t="shared" si="10"/>
        <v>Y</v>
      </c>
      <c r="T74" s="186"/>
      <c r="U74" s="187"/>
      <c r="V74" s="186"/>
    </row>
    <row r="75" spans="1:22">
      <c r="A75" s="178">
        <f>'TEST MARKS '!A75</f>
        <v>66</v>
      </c>
      <c r="B75" s="179" t="str">
        <f>'TEST MARKS '!B75</f>
        <v>SHUBHAM MAJHI</v>
      </c>
      <c r="C75" s="180" t="str">
        <f>'TEST MARKS '!C75</f>
        <v>1SG15ME092</v>
      </c>
      <c r="D75" s="181">
        <f>'TEST MARKS '!N75</f>
        <v>68</v>
      </c>
      <c r="E75" s="181">
        <f>'TEST MARKS '!N75</f>
        <v>68</v>
      </c>
      <c r="F75" s="181">
        <f>'TEST MARKS '!N75</f>
        <v>68</v>
      </c>
      <c r="G75" s="181">
        <f>'TEST MARKS '!N75</f>
        <v>68</v>
      </c>
      <c r="H75" s="181">
        <f>'TEST MARKS '!N75</f>
        <v>68</v>
      </c>
      <c r="I75" s="183">
        <f t="shared" ref="I75:I121" si="11">D75/80*100</f>
        <v>85</v>
      </c>
      <c r="J75" s="184">
        <f t="shared" ref="J75:J121" si="12">E75/80*100</f>
        <v>85</v>
      </c>
      <c r="K75" s="184">
        <f t="shared" ref="K75:K121" si="13">F75/80*100</f>
        <v>85</v>
      </c>
      <c r="L75" s="184">
        <f t="shared" ref="L75:L121" si="14">G75/80*100</f>
        <v>85</v>
      </c>
      <c r="M75" s="184">
        <f t="shared" ref="M75:M121" si="15">H75/80*100</f>
        <v>85</v>
      </c>
      <c r="N75" s="185" t="str">
        <f t="shared" ref="N75:N121" si="16">IF(I75&gt;=40,"Y","N")</f>
        <v>Y</v>
      </c>
      <c r="O75" s="185" t="str">
        <f t="shared" ref="O75:O121" si="17">IF(J75&gt;=40,"Y","N")</f>
        <v>Y</v>
      </c>
      <c r="P75" s="185" t="str">
        <f t="shared" ref="P75:P121" si="18">IF(K75&gt;=40,"Y","N")</f>
        <v>Y</v>
      </c>
      <c r="Q75" s="185" t="str">
        <f t="shared" ref="Q75:Q121" si="19">IF(L75&gt;=40,"Y","N")</f>
        <v>Y</v>
      </c>
      <c r="R75" s="185" t="str">
        <f t="shared" ref="R75:R138" si="20">IF(M75&gt;=40,"Y","N")</f>
        <v>Y</v>
      </c>
      <c r="T75" s="186"/>
      <c r="U75" s="187"/>
      <c r="V75" s="186"/>
    </row>
    <row r="76" spans="1:22">
      <c r="A76" s="178">
        <f>'TEST MARKS '!A76</f>
        <v>67</v>
      </c>
      <c r="B76" s="179" t="str">
        <f>'TEST MARKS '!B76</f>
        <v>SRIDHAR N S</v>
      </c>
      <c r="C76" s="180" t="str">
        <f>'TEST MARKS '!C76</f>
        <v>1SG15ME094</v>
      </c>
      <c r="D76" s="181">
        <f>'TEST MARKS '!N76</f>
        <v>73</v>
      </c>
      <c r="E76" s="181">
        <f>'TEST MARKS '!N76</f>
        <v>73</v>
      </c>
      <c r="F76" s="181">
        <f>'TEST MARKS '!N76</f>
        <v>73</v>
      </c>
      <c r="G76" s="181">
        <f>'TEST MARKS '!N76</f>
        <v>73</v>
      </c>
      <c r="H76" s="181">
        <f>'TEST MARKS '!N76</f>
        <v>73</v>
      </c>
      <c r="I76" s="183">
        <f t="shared" si="11"/>
        <v>91.25</v>
      </c>
      <c r="J76" s="184">
        <f t="shared" si="12"/>
        <v>91.25</v>
      </c>
      <c r="K76" s="184">
        <f t="shared" si="13"/>
        <v>91.25</v>
      </c>
      <c r="L76" s="184">
        <f t="shared" si="14"/>
        <v>91.25</v>
      </c>
      <c r="M76" s="184">
        <f t="shared" si="15"/>
        <v>91.25</v>
      </c>
      <c r="N76" s="185" t="str">
        <f t="shared" si="16"/>
        <v>Y</v>
      </c>
      <c r="O76" s="185" t="str">
        <f t="shared" si="17"/>
        <v>Y</v>
      </c>
      <c r="P76" s="185" t="str">
        <f t="shared" si="18"/>
        <v>Y</v>
      </c>
      <c r="Q76" s="185" t="str">
        <f t="shared" si="19"/>
        <v>Y</v>
      </c>
      <c r="R76" s="185" t="str">
        <f t="shared" si="20"/>
        <v>Y</v>
      </c>
      <c r="T76" s="186"/>
      <c r="U76" s="187"/>
      <c r="V76" s="186"/>
    </row>
    <row r="77" spans="1:22">
      <c r="A77" s="178">
        <f>'TEST MARKS '!A77</f>
        <v>68</v>
      </c>
      <c r="B77" s="179" t="str">
        <f>'TEST MARKS '!B77</f>
        <v>SUKRUTH C</v>
      </c>
      <c r="C77" s="180" t="str">
        <f>'TEST MARKS '!C77</f>
        <v>1SG15ME095</v>
      </c>
      <c r="D77" s="181">
        <f>'TEST MARKS '!N77</f>
        <v>74</v>
      </c>
      <c r="E77" s="181">
        <f>'TEST MARKS '!N77</f>
        <v>74</v>
      </c>
      <c r="F77" s="181">
        <f>'TEST MARKS '!N77</f>
        <v>74</v>
      </c>
      <c r="G77" s="181">
        <f>'TEST MARKS '!N77</f>
        <v>74</v>
      </c>
      <c r="H77" s="181">
        <f>'TEST MARKS '!N77</f>
        <v>74</v>
      </c>
      <c r="I77" s="183">
        <f t="shared" si="11"/>
        <v>92.5</v>
      </c>
      <c r="J77" s="184">
        <f t="shared" si="12"/>
        <v>92.5</v>
      </c>
      <c r="K77" s="184">
        <f t="shared" si="13"/>
        <v>92.5</v>
      </c>
      <c r="L77" s="184">
        <f t="shared" si="14"/>
        <v>92.5</v>
      </c>
      <c r="M77" s="184">
        <f t="shared" si="15"/>
        <v>92.5</v>
      </c>
      <c r="N77" s="185" t="str">
        <f t="shared" si="16"/>
        <v>Y</v>
      </c>
      <c r="O77" s="185" t="str">
        <f t="shared" si="17"/>
        <v>Y</v>
      </c>
      <c r="P77" s="185" t="str">
        <f t="shared" si="18"/>
        <v>Y</v>
      </c>
      <c r="Q77" s="185" t="str">
        <f t="shared" si="19"/>
        <v>Y</v>
      </c>
      <c r="R77" s="185" t="str">
        <f t="shared" si="20"/>
        <v>Y</v>
      </c>
      <c r="T77" s="186"/>
      <c r="U77" s="187"/>
      <c r="V77" s="186"/>
    </row>
    <row r="78" spans="1:22" ht="16.5" customHeight="1">
      <c r="A78" s="178">
        <f>'TEST MARKS '!A78</f>
        <v>69</v>
      </c>
      <c r="B78" s="179" t="str">
        <f>'TEST MARKS '!B78</f>
        <v>SUKRUTH K</v>
      </c>
      <c r="C78" s="180" t="str">
        <f>'TEST MARKS '!C78</f>
        <v>1SG15ME096</v>
      </c>
      <c r="D78" s="181">
        <f>'TEST MARKS '!N78</f>
        <v>65</v>
      </c>
      <c r="E78" s="181">
        <f>'TEST MARKS '!N78</f>
        <v>65</v>
      </c>
      <c r="F78" s="181">
        <f>'TEST MARKS '!N78</f>
        <v>65</v>
      </c>
      <c r="G78" s="181">
        <f>'TEST MARKS '!N78</f>
        <v>65</v>
      </c>
      <c r="H78" s="181">
        <f>'TEST MARKS '!N78</f>
        <v>65</v>
      </c>
      <c r="I78" s="183">
        <f t="shared" si="11"/>
        <v>81.25</v>
      </c>
      <c r="J78" s="184">
        <f t="shared" si="12"/>
        <v>81.25</v>
      </c>
      <c r="K78" s="184">
        <f t="shared" si="13"/>
        <v>81.25</v>
      </c>
      <c r="L78" s="184">
        <f t="shared" si="14"/>
        <v>81.25</v>
      </c>
      <c r="M78" s="184">
        <f t="shared" si="15"/>
        <v>81.25</v>
      </c>
      <c r="N78" s="185" t="str">
        <f t="shared" si="16"/>
        <v>Y</v>
      </c>
      <c r="O78" s="185" t="str">
        <f t="shared" si="17"/>
        <v>Y</v>
      </c>
      <c r="P78" s="185" t="str">
        <f t="shared" si="18"/>
        <v>Y</v>
      </c>
      <c r="Q78" s="185" t="str">
        <f t="shared" si="19"/>
        <v>Y</v>
      </c>
      <c r="R78" s="185" t="str">
        <f t="shared" si="20"/>
        <v>Y</v>
      </c>
      <c r="T78" s="186"/>
      <c r="U78" s="187"/>
      <c r="V78" s="186"/>
    </row>
    <row r="79" spans="1:22" ht="16.5" customHeight="1">
      <c r="A79" s="178">
        <f>'TEST MARKS '!A79</f>
        <v>70</v>
      </c>
      <c r="B79" s="179" t="str">
        <f>'TEST MARKS '!B79</f>
        <v>SUMUKH G K</v>
      </c>
      <c r="C79" s="180" t="str">
        <f>'TEST MARKS '!C79</f>
        <v>1SG15ME098</v>
      </c>
      <c r="D79" s="181">
        <f>'TEST MARKS '!N79</f>
        <v>73</v>
      </c>
      <c r="E79" s="181">
        <f>'TEST MARKS '!N79</f>
        <v>73</v>
      </c>
      <c r="F79" s="181">
        <f>'TEST MARKS '!N79</f>
        <v>73</v>
      </c>
      <c r="G79" s="181">
        <f>'TEST MARKS '!N79</f>
        <v>73</v>
      </c>
      <c r="H79" s="181">
        <f>'TEST MARKS '!N79</f>
        <v>73</v>
      </c>
      <c r="I79" s="183">
        <f t="shared" si="11"/>
        <v>91.25</v>
      </c>
      <c r="J79" s="184">
        <f t="shared" si="12"/>
        <v>91.25</v>
      </c>
      <c r="K79" s="184">
        <f t="shared" si="13"/>
        <v>91.25</v>
      </c>
      <c r="L79" s="184">
        <f t="shared" si="14"/>
        <v>91.25</v>
      </c>
      <c r="M79" s="184">
        <f t="shared" si="15"/>
        <v>91.25</v>
      </c>
      <c r="N79" s="185" t="str">
        <f t="shared" si="16"/>
        <v>Y</v>
      </c>
      <c r="O79" s="185" t="str">
        <f t="shared" si="17"/>
        <v>Y</v>
      </c>
      <c r="P79" s="185" t="str">
        <f t="shared" si="18"/>
        <v>Y</v>
      </c>
      <c r="Q79" s="185" t="str">
        <f t="shared" si="19"/>
        <v>Y</v>
      </c>
      <c r="R79" s="185" t="str">
        <f t="shared" si="20"/>
        <v>Y</v>
      </c>
      <c r="T79" s="186"/>
      <c r="U79" s="187"/>
      <c r="V79" s="186"/>
    </row>
    <row r="80" spans="1:22">
      <c r="A80" s="178">
        <v>71</v>
      </c>
      <c r="B80" s="179" t="str">
        <f>'TEST MARKS '!B80</f>
        <v>SYED ABEED</v>
      </c>
      <c r="C80" s="180" t="str">
        <f>'TEST MARKS '!C80</f>
        <v>1SG15ME099</v>
      </c>
      <c r="D80" s="181">
        <f>'TEST MARKS '!N80</f>
        <v>78</v>
      </c>
      <c r="E80" s="181">
        <f>'TEST MARKS '!N80</f>
        <v>78</v>
      </c>
      <c r="F80" s="181">
        <f>'TEST MARKS '!N80</f>
        <v>78</v>
      </c>
      <c r="G80" s="181">
        <f>'TEST MARKS '!N80</f>
        <v>78</v>
      </c>
      <c r="H80" s="181">
        <f>'TEST MARKS '!N80</f>
        <v>78</v>
      </c>
      <c r="I80" s="183">
        <f t="shared" si="11"/>
        <v>97.5</v>
      </c>
      <c r="J80" s="184">
        <f t="shared" si="12"/>
        <v>97.5</v>
      </c>
      <c r="K80" s="184">
        <f t="shared" si="13"/>
        <v>97.5</v>
      </c>
      <c r="L80" s="184">
        <f t="shared" si="14"/>
        <v>97.5</v>
      </c>
      <c r="M80" s="184">
        <f t="shared" si="15"/>
        <v>97.5</v>
      </c>
      <c r="N80" s="185" t="str">
        <f t="shared" si="16"/>
        <v>Y</v>
      </c>
      <c r="O80" s="185" t="str">
        <f t="shared" si="17"/>
        <v>Y</v>
      </c>
      <c r="P80" s="185" t="str">
        <f t="shared" si="18"/>
        <v>Y</v>
      </c>
      <c r="Q80" s="185" t="str">
        <f t="shared" si="19"/>
        <v>Y</v>
      </c>
      <c r="R80" s="185" t="str">
        <f t="shared" si="20"/>
        <v>Y</v>
      </c>
      <c r="T80" s="186"/>
      <c r="U80" s="187"/>
      <c r="V80" s="186"/>
    </row>
    <row r="81" spans="1:22">
      <c r="A81" s="178">
        <v>72</v>
      </c>
      <c r="B81" s="179" t="str">
        <f>'TEST MARKS '!B81</f>
        <v>VIGNESH K M</v>
      </c>
      <c r="C81" s="180" t="str">
        <f>'TEST MARKS '!C81</f>
        <v>1SG15ME101</v>
      </c>
      <c r="D81" s="181">
        <f>'TEST MARKS '!N81</f>
        <v>70</v>
      </c>
      <c r="E81" s="181">
        <f>'TEST MARKS '!N81</f>
        <v>70</v>
      </c>
      <c r="F81" s="181">
        <f>'TEST MARKS '!N81</f>
        <v>70</v>
      </c>
      <c r="G81" s="181">
        <f>'TEST MARKS '!N81</f>
        <v>70</v>
      </c>
      <c r="H81" s="181">
        <f>'TEST MARKS '!N81</f>
        <v>70</v>
      </c>
      <c r="I81" s="183">
        <f t="shared" si="11"/>
        <v>87.5</v>
      </c>
      <c r="J81" s="184">
        <f t="shared" si="12"/>
        <v>87.5</v>
      </c>
      <c r="K81" s="184">
        <f t="shared" si="13"/>
        <v>87.5</v>
      </c>
      <c r="L81" s="184">
        <f t="shared" si="14"/>
        <v>87.5</v>
      </c>
      <c r="M81" s="184">
        <f t="shared" si="15"/>
        <v>87.5</v>
      </c>
      <c r="N81" s="185" t="str">
        <f t="shared" si="16"/>
        <v>Y</v>
      </c>
      <c r="O81" s="185" t="str">
        <f t="shared" si="17"/>
        <v>Y</v>
      </c>
      <c r="P81" s="185" t="str">
        <f t="shared" si="18"/>
        <v>Y</v>
      </c>
      <c r="Q81" s="185" t="str">
        <f t="shared" si="19"/>
        <v>Y</v>
      </c>
      <c r="R81" s="185" t="str">
        <f t="shared" si="20"/>
        <v>Y</v>
      </c>
      <c r="T81" s="186"/>
      <c r="U81" s="188"/>
      <c r="V81" s="186"/>
    </row>
    <row r="82" spans="1:22">
      <c r="A82" s="178">
        <v>73</v>
      </c>
      <c r="B82" s="179" t="str">
        <f>'TEST MARKS '!B82</f>
        <v>VINEET KUMAR</v>
      </c>
      <c r="C82" s="180" t="str">
        <f>'TEST MARKS '!C82</f>
        <v>1SG15ME102</v>
      </c>
      <c r="D82" s="181">
        <f>'TEST MARKS '!N82</f>
        <v>75</v>
      </c>
      <c r="E82" s="181">
        <f>'TEST MARKS '!N82</f>
        <v>75</v>
      </c>
      <c r="F82" s="181">
        <f>'TEST MARKS '!N82</f>
        <v>75</v>
      </c>
      <c r="G82" s="181">
        <f>'TEST MARKS '!N82</f>
        <v>75</v>
      </c>
      <c r="H82" s="181">
        <f>'TEST MARKS '!N82</f>
        <v>75</v>
      </c>
      <c r="I82" s="183">
        <f t="shared" si="11"/>
        <v>93.75</v>
      </c>
      <c r="J82" s="184">
        <f t="shared" si="12"/>
        <v>93.75</v>
      </c>
      <c r="K82" s="184">
        <f t="shared" si="13"/>
        <v>93.75</v>
      </c>
      <c r="L82" s="184">
        <f t="shared" si="14"/>
        <v>93.75</v>
      </c>
      <c r="M82" s="184">
        <f t="shared" si="15"/>
        <v>93.75</v>
      </c>
      <c r="N82" s="185" t="str">
        <f t="shared" si="16"/>
        <v>Y</v>
      </c>
      <c r="O82" s="185" t="str">
        <f t="shared" si="17"/>
        <v>Y</v>
      </c>
      <c r="P82" s="185" t="str">
        <f t="shared" si="18"/>
        <v>Y</v>
      </c>
      <c r="Q82" s="185" t="str">
        <f t="shared" si="19"/>
        <v>Y</v>
      </c>
      <c r="R82" s="185" t="str">
        <f t="shared" si="20"/>
        <v>Y</v>
      </c>
      <c r="T82" s="186"/>
      <c r="U82" s="187"/>
      <c r="V82" s="186"/>
    </row>
    <row r="83" spans="1:22" s="175" customFormat="1">
      <c r="A83" s="178">
        <v>74</v>
      </c>
      <c r="B83" s="179" t="str">
        <f>'TEST MARKS '!B83</f>
        <v>YOGESH GOWDA H</v>
      </c>
      <c r="C83" s="180" t="str">
        <f>'TEST MARKS '!C83</f>
        <v>1SG15ME104</v>
      </c>
      <c r="D83" s="181">
        <f>'TEST MARKS '!N83</f>
        <v>70</v>
      </c>
      <c r="E83" s="181">
        <f>'TEST MARKS '!N83</f>
        <v>70</v>
      </c>
      <c r="F83" s="181">
        <f>'TEST MARKS '!N83</f>
        <v>70</v>
      </c>
      <c r="G83" s="181">
        <f>'TEST MARKS '!N83</f>
        <v>70</v>
      </c>
      <c r="H83" s="181">
        <f>'TEST MARKS '!N83</f>
        <v>70</v>
      </c>
      <c r="I83" s="183">
        <f t="shared" si="11"/>
        <v>87.5</v>
      </c>
      <c r="J83" s="184">
        <f t="shared" si="12"/>
        <v>87.5</v>
      </c>
      <c r="K83" s="184">
        <f t="shared" si="13"/>
        <v>87.5</v>
      </c>
      <c r="L83" s="184">
        <f t="shared" si="14"/>
        <v>87.5</v>
      </c>
      <c r="M83" s="184">
        <f t="shared" si="15"/>
        <v>87.5</v>
      </c>
      <c r="N83" s="185" t="str">
        <f t="shared" si="16"/>
        <v>Y</v>
      </c>
      <c r="O83" s="185" t="str">
        <f t="shared" si="17"/>
        <v>Y</v>
      </c>
      <c r="P83" s="185" t="str">
        <f t="shared" si="18"/>
        <v>Y</v>
      </c>
      <c r="Q83" s="185" t="str">
        <f t="shared" si="19"/>
        <v>Y</v>
      </c>
      <c r="R83" s="185" t="str">
        <f t="shared" si="20"/>
        <v>Y</v>
      </c>
      <c r="T83" s="189"/>
      <c r="U83" s="188"/>
      <c r="V83" s="186"/>
    </row>
    <row r="84" spans="1:22">
      <c r="A84" s="178">
        <v>75</v>
      </c>
      <c r="B84" s="179" t="str">
        <f>'TEST MARKS '!B84</f>
        <v>YOGESH B</v>
      </c>
      <c r="C84" s="180" t="str">
        <f>'TEST MARKS '!C84</f>
        <v>1SG15ME105</v>
      </c>
      <c r="D84" s="181">
        <f>'TEST MARKS '!N84</f>
        <v>74</v>
      </c>
      <c r="E84" s="181">
        <f>'TEST MARKS '!N84</f>
        <v>74</v>
      </c>
      <c r="F84" s="181">
        <f>'TEST MARKS '!N84</f>
        <v>74</v>
      </c>
      <c r="G84" s="181">
        <f>'TEST MARKS '!N84</f>
        <v>74</v>
      </c>
      <c r="H84" s="181">
        <f>'TEST MARKS '!N84</f>
        <v>74</v>
      </c>
      <c r="I84" s="183">
        <f t="shared" si="11"/>
        <v>92.5</v>
      </c>
      <c r="J84" s="184">
        <f t="shared" si="12"/>
        <v>92.5</v>
      </c>
      <c r="K84" s="184">
        <f t="shared" si="13"/>
        <v>92.5</v>
      </c>
      <c r="L84" s="184">
        <f t="shared" si="14"/>
        <v>92.5</v>
      </c>
      <c r="M84" s="184">
        <f t="shared" si="15"/>
        <v>92.5</v>
      </c>
      <c r="N84" s="185" t="str">
        <f t="shared" si="16"/>
        <v>Y</v>
      </c>
      <c r="O84" s="185" t="str">
        <f t="shared" si="17"/>
        <v>Y</v>
      </c>
      <c r="P84" s="185" t="str">
        <f t="shared" si="18"/>
        <v>Y</v>
      </c>
      <c r="Q84" s="185" t="str">
        <f t="shared" si="19"/>
        <v>Y</v>
      </c>
      <c r="R84" s="185" t="str">
        <f t="shared" si="20"/>
        <v>Y</v>
      </c>
      <c r="T84" s="186"/>
      <c r="U84" s="187"/>
      <c r="V84" s="186"/>
    </row>
    <row r="85" spans="1:22">
      <c r="A85" s="178">
        <v>76</v>
      </c>
      <c r="B85" s="179" t="str">
        <f>'TEST MARKS '!B85</f>
        <v>AKSHAY S R</v>
      </c>
      <c r="C85" s="180" t="str">
        <f>'TEST MARKS '!C85</f>
        <v>1SG16ME400</v>
      </c>
      <c r="D85" s="181">
        <f>'TEST MARKS '!N85</f>
        <v>73</v>
      </c>
      <c r="E85" s="181">
        <f>'TEST MARKS '!N85</f>
        <v>73</v>
      </c>
      <c r="F85" s="181">
        <f>'TEST MARKS '!N85</f>
        <v>73</v>
      </c>
      <c r="G85" s="181">
        <f>'TEST MARKS '!N85</f>
        <v>73</v>
      </c>
      <c r="H85" s="181">
        <f>'TEST MARKS '!N85</f>
        <v>73</v>
      </c>
      <c r="I85" s="183">
        <f t="shared" si="11"/>
        <v>91.25</v>
      </c>
      <c r="J85" s="184">
        <f t="shared" si="12"/>
        <v>91.25</v>
      </c>
      <c r="K85" s="184">
        <f t="shared" si="13"/>
        <v>91.25</v>
      </c>
      <c r="L85" s="184">
        <f t="shared" si="14"/>
        <v>91.25</v>
      </c>
      <c r="M85" s="184">
        <f t="shared" si="15"/>
        <v>91.25</v>
      </c>
      <c r="N85" s="185" t="str">
        <f t="shared" si="16"/>
        <v>Y</v>
      </c>
      <c r="O85" s="185" t="str">
        <f t="shared" si="17"/>
        <v>Y</v>
      </c>
      <c r="P85" s="185" t="str">
        <f t="shared" si="18"/>
        <v>Y</v>
      </c>
      <c r="Q85" s="185" t="str">
        <f t="shared" si="19"/>
        <v>Y</v>
      </c>
      <c r="R85" s="185" t="str">
        <f t="shared" si="20"/>
        <v>Y</v>
      </c>
      <c r="T85" s="186"/>
      <c r="U85" s="187"/>
      <c r="V85" s="186"/>
    </row>
    <row r="86" spans="1:22">
      <c r="A86" s="178">
        <v>77</v>
      </c>
      <c r="B86" s="179" t="str">
        <f>'TEST MARKS '!B86</f>
        <v>CHETAN GOWDA H S</v>
      </c>
      <c r="C86" s="180" t="str">
        <f>'TEST MARKS '!C86</f>
        <v>1SG16ME402</v>
      </c>
      <c r="D86" s="181">
        <f>'TEST MARKS '!N86</f>
        <v>69</v>
      </c>
      <c r="E86" s="181">
        <f>'TEST MARKS '!N86</f>
        <v>69</v>
      </c>
      <c r="F86" s="181">
        <f>'TEST MARKS '!N86</f>
        <v>69</v>
      </c>
      <c r="G86" s="181">
        <f>'TEST MARKS '!N86</f>
        <v>69</v>
      </c>
      <c r="H86" s="181">
        <f>'TEST MARKS '!N86</f>
        <v>69</v>
      </c>
      <c r="I86" s="183">
        <f t="shared" si="11"/>
        <v>86.25</v>
      </c>
      <c r="J86" s="184">
        <f t="shared" si="12"/>
        <v>86.25</v>
      </c>
      <c r="K86" s="184">
        <f t="shared" si="13"/>
        <v>86.25</v>
      </c>
      <c r="L86" s="184">
        <f t="shared" si="14"/>
        <v>86.25</v>
      </c>
      <c r="M86" s="184">
        <f t="shared" si="15"/>
        <v>86.25</v>
      </c>
      <c r="N86" s="185" t="str">
        <f t="shared" si="16"/>
        <v>Y</v>
      </c>
      <c r="O86" s="185" t="str">
        <f t="shared" si="17"/>
        <v>Y</v>
      </c>
      <c r="P86" s="185" t="str">
        <f t="shared" si="18"/>
        <v>Y</v>
      </c>
      <c r="Q86" s="185" t="str">
        <f t="shared" si="19"/>
        <v>Y</v>
      </c>
      <c r="R86" s="185" t="str">
        <f t="shared" si="20"/>
        <v>Y</v>
      </c>
      <c r="T86" s="186"/>
      <c r="U86" s="187"/>
      <c r="V86" s="186"/>
    </row>
    <row r="87" spans="1:22">
      <c r="A87" s="178">
        <v>78</v>
      </c>
      <c r="B87" s="179" t="str">
        <f>'TEST MARKS '!B87</f>
        <v>DARSHAN M E</v>
      </c>
      <c r="C87" s="180" t="str">
        <f>'TEST MARKS '!C87</f>
        <v>1SG16ME404</v>
      </c>
      <c r="D87" s="181">
        <f>'TEST MARKS '!N87</f>
        <v>68</v>
      </c>
      <c r="E87" s="181">
        <f>'TEST MARKS '!N87</f>
        <v>68</v>
      </c>
      <c r="F87" s="181">
        <f>'TEST MARKS '!N87</f>
        <v>68</v>
      </c>
      <c r="G87" s="181">
        <f>'TEST MARKS '!N87</f>
        <v>68</v>
      </c>
      <c r="H87" s="181">
        <f>'TEST MARKS '!N87</f>
        <v>68</v>
      </c>
      <c r="I87" s="183">
        <f t="shared" si="11"/>
        <v>85</v>
      </c>
      <c r="J87" s="184">
        <f t="shared" si="12"/>
        <v>85</v>
      </c>
      <c r="K87" s="184">
        <f t="shared" si="13"/>
        <v>85</v>
      </c>
      <c r="L87" s="184">
        <f t="shared" si="14"/>
        <v>85</v>
      </c>
      <c r="M87" s="184">
        <f t="shared" si="15"/>
        <v>85</v>
      </c>
      <c r="N87" s="185" t="str">
        <f t="shared" si="16"/>
        <v>Y</v>
      </c>
      <c r="O87" s="185" t="str">
        <f t="shared" si="17"/>
        <v>Y</v>
      </c>
      <c r="P87" s="185" t="str">
        <f t="shared" si="18"/>
        <v>Y</v>
      </c>
      <c r="Q87" s="185" t="str">
        <f t="shared" si="19"/>
        <v>Y</v>
      </c>
      <c r="R87" s="185" t="str">
        <f t="shared" si="20"/>
        <v>Y</v>
      </c>
      <c r="T87" s="186"/>
      <c r="U87" s="187"/>
      <c r="V87" s="186"/>
    </row>
    <row r="88" spans="1:22">
      <c r="A88" s="178">
        <v>79</v>
      </c>
      <c r="B88" s="179" t="str">
        <f>'TEST MARKS '!B88</f>
        <v>DARSHAN V V</v>
      </c>
      <c r="C88" s="180" t="str">
        <f>'TEST MARKS '!C88</f>
        <v>1SG16ME405</v>
      </c>
      <c r="D88" s="181">
        <f>'TEST MARKS '!N88</f>
        <v>74</v>
      </c>
      <c r="E88" s="181">
        <f>'TEST MARKS '!N88</f>
        <v>74</v>
      </c>
      <c r="F88" s="181">
        <f>'TEST MARKS '!N88</f>
        <v>74</v>
      </c>
      <c r="G88" s="181">
        <f>'TEST MARKS '!N88</f>
        <v>74</v>
      </c>
      <c r="H88" s="181">
        <f>'TEST MARKS '!N88</f>
        <v>74</v>
      </c>
      <c r="I88" s="183">
        <f t="shared" si="11"/>
        <v>92.5</v>
      </c>
      <c r="J88" s="184">
        <f t="shared" si="12"/>
        <v>92.5</v>
      </c>
      <c r="K88" s="184">
        <f t="shared" si="13"/>
        <v>92.5</v>
      </c>
      <c r="L88" s="184">
        <f t="shared" si="14"/>
        <v>92.5</v>
      </c>
      <c r="M88" s="184">
        <f t="shared" si="15"/>
        <v>92.5</v>
      </c>
      <c r="N88" s="185" t="str">
        <f t="shared" si="16"/>
        <v>Y</v>
      </c>
      <c r="O88" s="185" t="str">
        <f t="shared" si="17"/>
        <v>Y</v>
      </c>
      <c r="P88" s="185" t="str">
        <f t="shared" si="18"/>
        <v>Y</v>
      </c>
      <c r="Q88" s="185" t="str">
        <f t="shared" si="19"/>
        <v>Y</v>
      </c>
      <c r="R88" s="185" t="str">
        <f t="shared" si="20"/>
        <v>Y</v>
      </c>
      <c r="T88" s="186"/>
      <c r="U88" s="187"/>
      <c r="V88" s="186"/>
    </row>
    <row r="89" spans="1:22">
      <c r="A89" s="178">
        <v>80</v>
      </c>
      <c r="B89" s="179" t="str">
        <f>'TEST MARKS '!B89</f>
        <v>HALASWAMY C M</v>
      </c>
      <c r="C89" s="180" t="str">
        <f>'TEST MARKS '!C89</f>
        <v>1SG16ME407</v>
      </c>
      <c r="D89" s="181">
        <f>'TEST MARKS '!N89</f>
        <v>69</v>
      </c>
      <c r="E89" s="181">
        <f>'TEST MARKS '!N89</f>
        <v>69</v>
      </c>
      <c r="F89" s="181">
        <f>'TEST MARKS '!N89</f>
        <v>69</v>
      </c>
      <c r="G89" s="181">
        <f>'TEST MARKS '!N89</f>
        <v>69</v>
      </c>
      <c r="H89" s="181">
        <f>'TEST MARKS '!N89</f>
        <v>69</v>
      </c>
      <c r="I89" s="183">
        <f t="shared" si="11"/>
        <v>86.25</v>
      </c>
      <c r="J89" s="184">
        <f t="shared" si="12"/>
        <v>86.25</v>
      </c>
      <c r="K89" s="184">
        <f t="shared" si="13"/>
        <v>86.25</v>
      </c>
      <c r="L89" s="184">
        <f t="shared" si="14"/>
        <v>86.25</v>
      </c>
      <c r="M89" s="184">
        <f t="shared" si="15"/>
        <v>86.25</v>
      </c>
      <c r="N89" s="185" t="str">
        <f t="shared" si="16"/>
        <v>Y</v>
      </c>
      <c r="O89" s="185" t="str">
        <f t="shared" si="17"/>
        <v>Y</v>
      </c>
      <c r="P89" s="185" t="str">
        <f t="shared" si="18"/>
        <v>Y</v>
      </c>
      <c r="Q89" s="185" t="str">
        <f t="shared" si="19"/>
        <v>Y</v>
      </c>
      <c r="R89" s="185" t="str">
        <f t="shared" si="20"/>
        <v>Y</v>
      </c>
      <c r="T89" s="186"/>
      <c r="U89" s="187"/>
      <c r="V89" s="186"/>
    </row>
    <row r="90" spans="1:22">
      <c r="A90" s="178">
        <v>81</v>
      </c>
      <c r="B90" s="179" t="str">
        <f>'TEST MARKS '!B90</f>
        <v>HEMANTH KUMAR T</v>
      </c>
      <c r="C90" s="180" t="str">
        <f>'TEST MARKS '!C90</f>
        <v>1SG16ME408</v>
      </c>
      <c r="D90" s="181">
        <f>'TEST MARKS '!N90</f>
        <v>67</v>
      </c>
      <c r="E90" s="181">
        <f>'TEST MARKS '!N90</f>
        <v>67</v>
      </c>
      <c r="F90" s="181">
        <f>'TEST MARKS '!N90</f>
        <v>67</v>
      </c>
      <c r="G90" s="181">
        <f>'TEST MARKS '!N90</f>
        <v>67</v>
      </c>
      <c r="H90" s="181">
        <f>'TEST MARKS '!N90</f>
        <v>67</v>
      </c>
      <c r="I90" s="183">
        <f t="shared" si="11"/>
        <v>83.75</v>
      </c>
      <c r="J90" s="184">
        <f t="shared" si="12"/>
        <v>83.75</v>
      </c>
      <c r="K90" s="184">
        <f t="shared" si="13"/>
        <v>83.75</v>
      </c>
      <c r="L90" s="184">
        <f t="shared" si="14"/>
        <v>83.75</v>
      </c>
      <c r="M90" s="184">
        <f t="shared" si="15"/>
        <v>83.75</v>
      </c>
      <c r="N90" s="185" t="str">
        <f t="shared" si="16"/>
        <v>Y</v>
      </c>
      <c r="O90" s="185" t="str">
        <f t="shared" si="17"/>
        <v>Y</v>
      </c>
      <c r="P90" s="185" t="str">
        <f t="shared" si="18"/>
        <v>Y</v>
      </c>
      <c r="Q90" s="185" t="str">
        <f t="shared" si="19"/>
        <v>Y</v>
      </c>
      <c r="R90" s="185" t="str">
        <f t="shared" si="20"/>
        <v>Y</v>
      </c>
      <c r="T90" s="186"/>
      <c r="U90" s="187"/>
      <c r="V90" s="186"/>
    </row>
    <row r="91" spans="1:22">
      <c r="A91" s="178">
        <v>82</v>
      </c>
      <c r="B91" s="179" t="str">
        <f>'TEST MARKS '!B91</f>
        <v>HEMANTH L</v>
      </c>
      <c r="C91" s="180" t="str">
        <f>'TEST MARKS '!C91</f>
        <v>1SG16ME409</v>
      </c>
      <c r="D91" s="181">
        <f>'TEST MARKS '!N91</f>
        <v>71</v>
      </c>
      <c r="E91" s="181">
        <f>'TEST MARKS '!N91</f>
        <v>71</v>
      </c>
      <c r="F91" s="181">
        <f>'TEST MARKS '!N91</f>
        <v>71</v>
      </c>
      <c r="G91" s="181">
        <f>'TEST MARKS '!N91</f>
        <v>71</v>
      </c>
      <c r="H91" s="181">
        <f>'TEST MARKS '!N91</f>
        <v>71</v>
      </c>
      <c r="I91" s="183">
        <f t="shared" si="11"/>
        <v>88.75</v>
      </c>
      <c r="J91" s="184">
        <f t="shared" si="12"/>
        <v>88.75</v>
      </c>
      <c r="K91" s="184">
        <f t="shared" si="13"/>
        <v>88.75</v>
      </c>
      <c r="L91" s="184">
        <f t="shared" si="14"/>
        <v>88.75</v>
      </c>
      <c r="M91" s="184">
        <f t="shared" si="15"/>
        <v>88.75</v>
      </c>
      <c r="N91" s="185" t="str">
        <f t="shared" si="16"/>
        <v>Y</v>
      </c>
      <c r="O91" s="185" t="str">
        <f t="shared" si="17"/>
        <v>Y</v>
      </c>
      <c r="P91" s="185" t="str">
        <f t="shared" si="18"/>
        <v>Y</v>
      </c>
      <c r="Q91" s="185" t="str">
        <f t="shared" si="19"/>
        <v>Y</v>
      </c>
      <c r="R91" s="185" t="str">
        <f t="shared" si="20"/>
        <v>Y</v>
      </c>
      <c r="T91" s="186"/>
      <c r="U91" s="187"/>
      <c r="V91" s="186"/>
    </row>
    <row r="92" spans="1:22">
      <c r="A92" s="178">
        <v>83</v>
      </c>
      <c r="B92" s="179" t="str">
        <f>'TEST MARKS '!B92</f>
        <v>JAI KRISHNA J</v>
      </c>
      <c r="C92" s="180" t="str">
        <f>'TEST MARKS '!C92</f>
        <v>1SG16ME410</v>
      </c>
      <c r="D92" s="181">
        <f>'TEST MARKS '!N92</f>
        <v>69</v>
      </c>
      <c r="E92" s="181">
        <f>'TEST MARKS '!N92</f>
        <v>69</v>
      </c>
      <c r="F92" s="181">
        <f>'TEST MARKS '!N92</f>
        <v>69</v>
      </c>
      <c r="G92" s="181">
        <f>'TEST MARKS '!N92</f>
        <v>69</v>
      </c>
      <c r="H92" s="181">
        <f>'TEST MARKS '!N92</f>
        <v>69</v>
      </c>
      <c r="I92" s="183">
        <f t="shared" si="11"/>
        <v>86.25</v>
      </c>
      <c r="J92" s="184">
        <f t="shared" si="12"/>
        <v>86.25</v>
      </c>
      <c r="K92" s="184">
        <f t="shared" si="13"/>
        <v>86.25</v>
      </c>
      <c r="L92" s="184">
        <f t="shared" si="14"/>
        <v>86.25</v>
      </c>
      <c r="M92" s="184">
        <f t="shared" si="15"/>
        <v>86.25</v>
      </c>
      <c r="N92" s="185" t="str">
        <f t="shared" si="16"/>
        <v>Y</v>
      </c>
      <c r="O92" s="185" t="str">
        <f t="shared" si="17"/>
        <v>Y</v>
      </c>
      <c r="P92" s="185" t="str">
        <f t="shared" si="18"/>
        <v>Y</v>
      </c>
      <c r="Q92" s="185" t="str">
        <f t="shared" si="19"/>
        <v>Y</v>
      </c>
      <c r="R92" s="185" t="str">
        <f t="shared" si="20"/>
        <v>Y</v>
      </c>
      <c r="T92" s="186"/>
      <c r="U92" s="187"/>
      <c r="V92" s="186"/>
    </row>
    <row r="93" spans="1:22">
      <c r="A93" s="178">
        <v>84</v>
      </c>
      <c r="B93" s="179" t="str">
        <f>'TEST MARKS '!B93</f>
        <v>KESHAVAPRASHANTH S</v>
      </c>
      <c r="C93" s="180" t="str">
        <f>'TEST MARKS '!C93</f>
        <v>1SG16ME411</v>
      </c>
      <c r="D93" s="181">
        <f>'TEST MARKS '!N93</f>
        <v>70</v>
      </c>
      <c r="E93" s="181">
        <f>'TEST MARKS '!N93</f>
        <v>70</v>
      </c>
      <c r="F93" s="181">
        <f>'TEST MARKS '!N93</f>
        <v>70</v>
      </c>
      <c r="G93" s="181">
        <f>'TEST MARKS '!N93</f>
        <v>70</v>
      </c>
      <c r="H93" s="181">
        <f>'TEST MARKS '!N93</f>
        <v>70</v>
      </c>
      <c r="I93" s="183">
        <f t="shared" si="11"/>
        <v>87.5</v>
      </c>
      <c r="J93" s="184">
        <f t="shared" si="12"/>
        <v>87.5</v>
      </c>
      <c r="K93" s="184">
        <f t="shared" si="13"/>
        <v>87.5</v>
      </c>
      <c r="L93" s="184">
        <f t="shared" si="14"/>
        <v>87.5</v>
      </c>
      <c r="M93" s="184">
        <f t="shared" si="15"/>
        <v>87.5</v>
      </c>
      <c r="N93" s="185" t="str">
        <f t="shared" si="16"/>
        <v>Y</v>
      </c>
      <c r="O93" s="185" t="str">
        <f t="shared" si="17"/>
        <v>Y</v>
      </c>
      <c r="P93" s="185" t="str">
        <f t="shared" si="18"/>
        <v>Y</v>
      </c>
      <c r="Q93" s="185" t="str">
        <f t="shared" si="19"/>
        <v>Y</v>
      </c>
      <c r="R93" s="185" t="str">
        <f t="shared" si="20"/>
        <v>Y</v>
      </c>
      <c r="T93" s="186"/>
      <c r="U93" s="188"/>
      <c r="V93" s="186"/>
    </row>
    <row r="94" spans="1:22">
      <c r="A94" s="178">
        <v>85</v>
      </c>
      <c r="B94" s="179" t="str">
        <f>'TEST MARKS '!B94</f>
        <v>LOKESH M S</v>
      </c>
      <c r="C94" s="180" t="str">
        <f>'TEST MARKS '!C94</f>
        <v>1SG16ME412</v>
      </c>
      <c r="D94" s="181">
        <f>'TEST MARKS '!N94</f>
        <v>75</v>
      </c>
      <c r="E94" s="181">
        <f>'TEST MARKS '!N94</f>
        <v>75</v>
      </c>
      <c r="F94" s="181">
        <f>'TEST MARKS '!N94</f>
        <v>75</v>
      </c>
      <c r="G94" s="181">
        <f>'TEST MARKS '!N94</f>
        <v>75</v>
      </c>
      <c r="H94" s="181">
        <f>'TEST MARKS '!N94</f>
        <v>75</v>
      </c>
      <c r="I94" s="183">
        <f t="shared" si="11"/>
        <v>93.75</v>
      </c>
      <c r="J94" s="184">
        <f t="shared" si="12"/>
        <v>93.75</v>
      </c>
      <c r="K94" s="184">
        <f t="shared" si="13"/>
        <v>93.75</v>
      </c>
      <c r="L94" s="184">
        <f t="shared" si="14"/>
        <v>93.75</v>
      </c>
      <c r="M94" s="184">
        <f t="shared" si="15"/>
        <v>93.75</v>
      </c>
      <c r="N94" s="185" t="str">
        <f t="shared" si="16"/>
        <v>Y</v>
      </c>
      <c r="O94" s="185" t="str">
        <f t="shared" si="17"/>
        <v>Y</v>
      </c>
      <c r="P94" s="185" t="str">
        <f t="shared" si="18"/>
        <v>Y</v>
      </c>
      <c r="Q94" s="185" t="str">
        <f t="shared" si="19"/>
        <v>Y</v>
      </c>
      <c r="R94" s="185" t="str">
        <f t="shared" si="20"/>
        <v>Y</v>
      </c>
      <c r="T94" s="186"/>
      <c r="U94" s="187"/>
      <c r="V94" s="186"/>
    </row>
    <row r="95" spans="1:22">
      <c r="A95" s="178">
        <v>86</v>
      </c>
      <c r="B95" s="179" t="str">
        <f>'TEST MARKS '!B95</f>
        <v>MADHU D B</v>
      </c>
      <c r="C95" s="180" t="str">
        <f>'TEST MARKS '!C95</f>
        <v>1SG16ME413</v>
      </c>
      <c r="D95" s="181">
        <f>'TEST MARKS '!N95</f>
        <v>74</v>
      </c>
      <c r="E95" s="181">
        <f>'TEST MARKS '!N95</f>
        <v>74</v>
      </c>
      <c r="F95" s="181">
        <f>'TEST MARKS '!N95</f>
        <v>74</v>
      </c>
      <c r="G95" s="181">
        <f>'TEST MARKS '!N95</f>
        <v>74</v>
      </c>
      <c r="H95" s="181">
        <f>'TEST MARKS '!N95</f>
        <v>74</v>
      </c>
      <c r="I95" s="183">
        <f t="shared" si="11"/>
        <v>92.5</v>
      </c>
      <c r="J95" s="184">
        <f t="shared" si="12"/>
        <v>92.5</v>
      </c>
      <c r="K95" s="184">
        <f t="shared" si="13"/>
        <v>92.5</v>
      </c>
      <c r="L95" s="184">
        <f t="shared" si="14"/>
        <v>92.5</v>
      </c>
      <c r="M95" s="184">
        <f t="shared" si="15"/>
        <v>92.5</v>
      </c>
      <c r="N95" s="185" t="str">
        <f t="shared" si="16"/>
        <v>Y</v>
      </c>
      <c r="O95" s="185" t="str">
        <f t="shared" si="17"/>
        <v>Y</v>
      </c>
      <c r="P95" s="185" t="str">
        <f t="shared" si="18"/>
        <v>Y</v>
      </c>
      <c r="Q95" s="185" t="str">
        <f t="shared" si="19"/>
        <v>Y</v>
      </c>
      <c r="R95" s="185" t="str">
        <f t="shared" si="20"/>
        <v>Y</v>
      </c>
      <c r="T95" s="186"/>
      <c r="U95" s="187"/>
      <c r="V95" s="186"/>
    </row>
    <row r="96" spans="1:22">
      <c r="A96" s="178">
        <v>87</v>
      </c>
      <c r="B96" s="179" t="str">
        <f>'TEST MARKS '!B96</f>
        <v>MAHESH G K</v>
      </c>
      <c r="C96" s="180" t="str">
        <f>'TEST MARKS '!C96</f>
        <v>1SG16ME415</v>
      </c>
      <c r="D96" s="181">
        <f>'TEST MARKS '!N96</f>
        <v>74</v>
      </c>
      <c r="E96" s="181">
        <f>'TEST MARKS '!N96</f>
        <v>74</v>
      </c>
      <c r="F96" s="181">
        <f>'TEST MARKS '!N96</f>
        <v>74</v>
      </c>
      <c r="G96" s="181">
        <f>'TEST MARKS '!N96</f>
        <v>74</v>
      </c>
      <c r="H96" s="181">
        <f>'TEST MARKS '!N96</f>
        <v>74</v>
      </c>
      <c r="I96" s="183">
        <f t="shared" si="11"/>
        <v>92.5</v>
      </c>
      <c r="J96" s="184">
        <f t="shared" si="12"/>
        <v>92.5</v>
      </c>
      <c r="K96" s="184">
        <f t="shared" si="13"/>
        <v>92.5</v>
      </c>
      <c r="L96" s="184">
        <f t="shared" si="14"/>
        <v>92.5</v>
      </c>
      <c r="M96" s="184">
        <f t="shared" si="15"/>
        <v>92.5</v>
      </c>
      <c r="N96" s="185" t="str">
        <f t="shared" si="16"/>
        <v>Y</v>
      </c>
      <c r="O96" s="185" t="str">
        <f t="shared" si="17"/>
        <v>Y</v>
      </c>
      <c r="P96" s="185" t="str">
        <f t="shared" si="18"/>
        <v>Y</v>
      </c>
      <c r="Q96" s="185" t="str">
        <f t="shared" si="19"/>
        <v>Y</v>
      </c>
      <c r="R96" s="185" t="str">
        <f t="shared" si="20"/>
        <v>Y</v>
      </c>
      <c r="T96" s="186"/>
      <c r="U96" s="187"/>
      <c r="V96" s="186"/>
    </row>
    <row r="97" spans="1:22">
      <c r="A97" s="178">
        <v>88</v>
      </c>
      <c r="B97" s="179" t="str">
        <f>'TEST MARKS '!B97</f>
        <v>MANISH RAO S</v>
      </c>
      <c r="C97" s="180" t="str">
        <f>'TEST MARKS '!C97</f>
        <v>1SG16ME416</v>
      </c>
      <c r="D97" s="181">
        <f>'TEST MARKS '!N97</f>
        <v>70</v>
      </c>
      <c r="E97" s="181">
        <f>'TEST MARKS '!N97</f>
        <v>70</v>
      </c>
      <c r="F97" s="181">
        <f>'TEST MARKS '!N97</f>
        <v>70</v>
      </c>
      <c r="G97" s="181">
        <f>'TEST MARKS '!N97</f>
        <v>70</v>
      </c>
      <c r="H97" s="181">
        <f>'TEST MARKS '!N97</f>
        <v>70</v>
      </c>
      <c r="I97" s="183">
        <f t="shared" si="11"/>
        <v>87.5</v>
      </c>
      <c r="J97" s="184">
        <f t="shared" si="12"/>
        <v>87.5</v>
      </c>
      <c r="K97" s="184">
        <f t="shared" si="13"/>
        <v>87.5</v>
      </c>
      <c r="L97" s="184">
        <f t="shared" si="14"/>
        <v>87.5</v>
      </c>
      <c r="M97" s="184">
        <f t="shared" si="15"/>
        <v>87.5</v>
      </c>
      <c r="N97" s="185" t="str">
        <f t="shared" si="16"/>
        <v>Y</v>
      </c>
      <c r="O97" s="185" t="str">
        <f t="shared" si="17"/>
        <v>Y</v>
      </c>
      <c r="P97" s="185" t="str">
        <f t="shared" si="18"/>
        <v>Y</v>
      </c>
      <c r="Q97" s="185" t="str">
        <f t="shared" si="19"/>
        <v>Y</v>
      </c>
      <c r="R97" s="185" t="str">
        <f t="shared" si="20"/>
        <v>Y</v>
      </c>
      <c r="T97" s="186"/>
      <c r="U97" s="188"/>
      <c r="V97" s="186"/>
    </row>
    <row r="98" spans="1:22">
      <c r="A98" s="178">
        <v>89</v>
      </c>
      <c r="B98" s="179" t="str">
        <f>'TEST MARKS '!B98</f>
        <v>MANJUNATH A NILUGAL</v>
      </c>
      <c r="C98" s="180" t="str">
        <f>'TEST MARKS '!C98</f>
        <v>1SG16ME417</v>
      </c>
      <c r="D98" s="181">
        <f>'TEST MARKS '!N98</f>
        <v>75</v>
      </c>
      <c r="E98" s="181">
        <f>'TEST MARKS '!N98</f>
        <v>75</v>
      </c>
      <c r="F98" s="181">
        <f>'TEST MARKS '!N98</f>
        <v>75</v>
      </c>
      <c r="G98" s="181">
        <f>'TEST MARKS '!N98</f>
        <v>75</v>
      </c>
      <c r="H98" s="181">
        <f>'TEST MARKS '!N98</f>
        <v>75</v>
      </c>
      <c r="I98" s="183">
        <f t="shared" si="11"/>
        <v>93.75</v>
      </c>
      <c r="J98" s="184">
        <f t="shared" si="12"/>
        <v>93.75</v>
      </c>
      <c r="K98" s="184">
        <f t="shared" si="13"/>
        <v>93.75</v>
      </c>
      <c r="L98" s="184">
        <f t="shared" si="14"/>
        <v>93.75</v>
      </c>
      <c r="M98" s="184">
        <f t="shared" si="15"/>
        <v>93.75</v>
      </c>
      <c r="N98" s="185" t="str">
        <f t="shared" si="16"/>
        <v>Y</v>
      </c>
      <c r="O98" s="185" t="str">
        <f t="shared" si="17"/>
        <v>Y</v>
      </c>
      <c r="P98" s="185" t="str">
        <f t="shared" si="18"/>
        <v>Y</v>
      </c>
      <c r="Q98" s="185" t="str">
        <f t="shared" si="19"/>
        <v>Y</v>
      </c>
      <c r="R98" s="185" t="str">
        <f t="shared" si="20"/>
        <v>Y</v>
      </c>
      <c r="T98" s="186"/>
      <c r="U98" s="187"/>
      <c r="V98" s="186"/>
    </row>
    <row r="99" spans="1:22">
      <c r="A99" s="178">
        <v>90</v>
      </c>
      <c r="B99" s="179" t="str">
        <f>'TEST MARKS '!B99</f>
        <v>MANJUNATH B G</v>
      </c>
      <c r="C99" s="180" t="str">
        <f>'TEST MARKS '!C99</f>
        <v>1SG16ME418</v>
      </c>
      <c r="D99" s="181">
        <f>'TEST MARKS '!N99</f>
        <v>76</v>
      </c>
      <c r="E99" s="181">
        <f>'TEST MARKS '!N99</f>
        <v>76</v>
      </c>
      <c r="F99" s="181">
        <f>'TEST MARKS '!N99</f>
        <v>76</v>
      </c>
      <c r="G99" s="181">
        <f>'TEST MARKS '!N99</f>
        <v>76</v>
      </c>
      <c r="H99" s="181">
        <f>'TEST MARKS '!N99</f>
        <v>76</v>
      </c>
      <c r="I99" s="183">
        <f t="shared" si="11"/>
        <v>95</v>
      </c>
      <c r="J99" s="184">
        <f t="shared" si="12"/>
        <v>95</v>
      </c>
      <c r="K99" s="184">
        <f t="shared" si="13"/>
        <v>95</v>
      </c>
      <c r="L99" s="184">
        <f t="shared" si="14"/>
        <v>95</v>
      </c>
      <c r="M99" s="184">
        <f t="shared" si="15"/>
        <v>95</v>
      </c>
      <c r="N99" s="185" t="str">
        <f t="shared" si="16"/>
        <v>Y</v>
      </c>
      <c r="O99" s="185" t="str">
        <f t="shared" si="17"/>
        <v>Y</v>
      </c>
      <c r="P99" s="185" t="str">
        <f t="shared" si="18"/>
        <v>Y</v>
      </c>
      <c r="Q99" s="185" t="str">
        <f t="shared" si="19"/>
        <v>Y</v>
      </c>
      <c r="R99" s="185" t="str">
        <f t="shared" si="20"/>
        <v>Y</v>
      </c>
      <c r="T99" s="186"/>
      <c r="U99" s="188"/>
      <c r="V99" s="186"/>
    </row>
    <row r="100" spans="1:22">
      <c r="A100" s="178">
        <v>91</v>
      </c>
      <c r="B100" s="179" t="str">
        <f>'TEST MARKS '!B100</f>
        <v>MANOJ KUMAR J</v>
      </c>
      <c r="C100" s="180" t="str">
        <f>'TEST MARKS '!C100</f>
        <v>1SG16ME420</v>
      </c>
      <c r="D100" s="181">
        <f>'TEST MARKS '!N100</f>
        <v>62</v>
      </c>
      <c r="E100" s="181">
        <f>'TEST MARKS '!N100</f>
        <v>62</v>
      </c>
      <c r="F100" s="181">
        <f>'TEST MARKS '!N100</f>
        <v>62</v>
      </c>
      <c r="G100" s="181">
        <f>'TEST MARKS '!N100</f>
        <v>62</v>
      </c>
      <c r="H100" s="181">
        <f>'TEST MARKS '!N100</f>
        <v>62</v>
      </c>
      <c r="I100" s="183">
        <f t="shared" si="11"/>
        <v>77.5</v>
      </c>
      <c r="J100" s="184">
        <f t="shared" si="12"/>
        <v>77.5</v>
      </c>
      <c r="K100" s="184">
        <f t="shared" si="13"/>
        <v>77.5</v>
      </c>
      <c r="L100" s="184">
        <f t="shared" si="14"/>
        <v>77.5</v>
      </c>
      <c r="M100" s="184">
        <f t="shared" si="15"/>
        <v>77.5</v>
      </c>
      <c r="N100" s="185" t="str">
        <f t="shared" si="16"/>
        <v>Y</v>
      </c>
      <c r="O100" s="185" t="str">
        <f t="shared" si="17"/>
        <v>Y</v>
      </c>
      <c r="P100" s="185" t="str">
        <f t="shared" si="18"/>
        <v>Y</v>
      </c>
      <c r="Q100" s="185" t="str">
        <f t="shared" si="19"/>
        <v>Y</v>
      </c>
      <c r="R100" s="185" t="str">
        <f t="shared" si="20"/>
        <v>Y</v>
      </c>
      <c r="T100" s="186"/>
      <c r="U100" s="187"/>
      <c r="V100" s="186"/>
    </row>
    <row r="101" spans="1:22">
      <c r="A101" s="178">
        <v>92</v>
      </c>
      <c r="B101" s="179" t="str">
        <f>'TEST MARKS '!B101</f>
        <v>MOUNESH</v>
      </c>
      <c r="C101" s="180" t="str">
        <f>'TEST MARKS '!C101</f>
        <v>1SG16ME421</v>
      </c>
      <c r="D101" s="181">
        <f>'TEST MARKS '!N101</f>
        <v>62</v>
      </c>
      <c r="E101" s="181">
        <f>'TEST MARKS '!N101</f>
        <v>62</v>
      </c>
      <c r="F101" s="181">
        <f>'TEST MARKS '!N101</f>
        <v>62</v>
      </c>
      <c r="G101" s="181">
        <f>'TEST MARKS '!N101</f>
        <v>62</v>
      </c>
      <c r="H101" s="181">
        <f>'TEST MARKS '!N101</f>
        <v>62</v>
      </c>
      <c r="I101" s="183">
        <f t="shared" si="11"/>
        <v>77.5</v>
      </c>
      <c r="J101" s="184">
        <f t="shared" si="12"/>
        <v>77.5</v>
      </c>
      <c r="K101" s="184">
        <f t="shared" si="13"/>
        <v>77.5</v>
      </c>
      <c r="L101" s="184">
        <f t="shared" si="14"/>
        <v>77.5</v>
      </c>
      <c r="M101" s="184">
        <f t="shared" si="15"/>
        <v>77.5</v>
      </c>
      <c r="N101" s="185" t="str">
        <f t="shared" si="16"/>
        <v>Y</v>
      </c>
      <c r="O101" s="185" t="str">
        <f t="shared" si="17"/>
        <v>Y</v>
      </c>
      <c r="P101" s="185" t="str">
        <f t="shared" si="18"/>
        <v>Y</v>
      </c>
      <c r="Q101" s="185" t="str">
        <f t="shared" si="19"/>
        <v>Y</v>
      </c>
      <c r="R101" s="185" t="str">
        <f t="shared" si="20"/>
        <v>Y</v>
      </c>
      <c r="T101" s="186"/>
      <c r="U101" s="187"/>
      <c r="V101" s="186"/>
    </row>
    <row r="102" spans="1:22">
      <c r="A102" s="178">
        <v>93</v>
      </c>
      <c r="B102" s="179" t="str">
        <f>'TEST MARKS '!B102</f>
        <v>P K MUSTAFA</v>
      </c>
      <c r="C102" s="180" t="str">
        <f>'TEST MARKS '!C102</f>
        <v>1SG16ME422</v>
      </c>
      <c r="D102" s="181">
        <f>'TEST MARKS '!N102</f>
        <v>56</v>
      </c>
      <c r="E102" s="181">
        <f>'TEST MARKS '!N102</f>
        <v>56</v>
      </c>
      <c r="F102" s="181">
        <f>'TEST MARKS '!N102</f>
        <v>56</v>
      </c>
      <c r="G102" s="181">
        <f>'TEST MARKS '!N102</f>
        <v>56</v>
      </c>
      <c r="H102" s="181">
        <f>'TEST MARKS '!N102</f>
        <v>56</v>
      </c>
      <c r="I102" s="183">
        <f t="shared" si="11"/>
        <v>70</v>
      </c>
      <c r="J102" s="184">
        <f t="shared" si="12"/>
        <v>70</v>
      </c>
      <c r="K102" s="184">
        <f t="shared" si="13"/>
        <v>70</v>
      </c>
      <c r="L102" s="184">
        <f t="shared" si="14"/>
        <v>70</v>
      </c>
      <c r="M102" s="184">
        <f t="shared" si="15"/>
        <v>70</v>
      </c>
      <c r="N102" s="185" t="str">
        <f t="shared" si="16"/>
        <v>Y</v>
      </c>
      <c r="O102" s="185" t="str">
        <f t="shared" si="17"/>
        <v>Y</v>
      </c>
      <c r="P102" s="185" t="str">
        <f t="shared" si="18"/>
        <v>Y</v>
      </c>
      <c r="Q102" s="185" t="str">
        <f t="shared" si="19"/>
        <v>Y</v>
      </c>
      <c r="R102" s="185" t="str">
        <f t="shared" si="20"/>
        <v>Y</v>
      </c>
      <c r="T102" s="186"/>
      <c r="U102" s="187"/>
      <c r="V102" s="186"/>
    </row>
    <row r="103" spans="1:22">
      <c r="A103" s="178">
        <v>94</v>
      </c>
      <c r="B103" s="179" t="str">
        <f>'TEST MARKS '!B103</f>
        <v>NAGARAJ BHAT</v>
      </c>
      <c r="C103" s="180" t="str">
        <f>'TEST MARKS '!C103</f>
        <v>1SG16ME423</v>
      </c>
      <c r="D103" s="181">
        <f>'TEST MARKS '!N103</f>
        <v>69</v>
      </c>
      <c r="E103" s="181">
        <f>'TEST MARKS '!N103</f>
        <v>69</v>
      </c>
      <c r="F103" s="181">
        <f>'TEST MARKS '!N103</f>
        <v>69</v>
      </c>
      <c r="G103" s="181">
        <f>'TEST MARKS '!N103</f>
        <v>69</v>
      </c>
      <c r="H103" s="181">
        <f>'TEST MARKS '!N103</f>
        <v>69</v>
      </c>
      <c r="I103" s="183">
        <f t="shared" si="11"/>
        <v>86.25</v>
      </c>
      <c r="J103" s="184">
        <f t="shared" si="12"/>
        <v>86.25</v>
      </c>
      <c r="K103" s="184">
        <f t="shared" si="13"/>
        <v>86.25</v>
      </c>
      <c r="L103" s="184">
        <f t="shared" si="14"/>
        <v>86.25</v>
      </c>
      <c r="M103" s="184">
        <f t="shared" si="15"/>
        <v>86.25</v>
      </c>
      <c r="N103" s="185" t="str">
        <f t="shared" si="16"/>
        <v>Y</v>
      </c>
      <c r="O103" s="185" t="str">
        <f t="shared" si="17"/>
        <v>Y</v>
      </c>
      <c r="P103" s="185" t="str">
        <f t="shared" si="18"/>
        <v>Y</v>
      </c>
      <c r="Q103" s="185" t="str">
        <f t="shared" si="19"/>
        <v>Y</v>
      </c>
      <c r="R103" s="185" t="str">
        <f t="shared" si="20"/>
        <v>Y</v>
      </c>
      <c r="T103" s="186"/>
      <c r="U103" s="187"/>
      <c r="V103" s="186"/>
    </row>
    <row r="104" spans="1:22">
      <c r="A104" s="178">
        <v>95</v>
      </c>
      <c r="B104" s="179" t="str">
        <f>'TEST MARKS '!B104</f>
        <v>NIVEDITHA SHREE N</v>
      </c>
      <c r="C104" s="180" t="str">
        <f>'TEST MARKS '!C104</f>
        <v>1SG16ME424</v>
      </c>
      <c r="D104" s="181">
        <f>'TEST MARKS '!N104</f>
        <v>57</v>
      </c>
      <c r="E104" s="181">
        <f>'TEST MARKS '!N104</f>
        <v>57</v>
      </c>
      <c r="F104" s="181">
        <f>'TEST MARKS '!N104</f>
        <v>57</v>
      </c>
      <c r="G104" s="181">
        <f>'TEST MARKS '!N104</f>
        <v>57</v>
      </c>
      <c r="H104" s="181">
        <f>'TEST MARKS '!N104</f>
        <v>57</v>
      </c>
      <c r="I104" s="183">
        <f t="shared" si="11"/>
        <v>71.25</v>
      </c>
      <c r="J104" s="184">
        <f t="shared" si="12"/>
        <v>71.25</v>
      </c>
      <c r="K104" s="184">
        <f t="shared" si="13"/>
        <v>71.25</v>
      </c>
      <c r="L104" s="184">
        <f t="shared" si="14"/>
        <v>71.25</v>
      </c>
      <c r="M104" s="184">
        <f t="shared" si="15"/>
        <v>71.25</v>
      </c>
      <c r="N104" s="185" t="str">
        <f t="shared" si="16"/>
        <v>Y</v>
      </c>
      <c r="O104" s="185" t="str">
        <f t="shared" si="17"/>
        <v>Y</v>
      </c>
      <c r="P104" s="185" t="str">
        <f t="shared" si="18"/>
        <v>Y</v>
      </c>
      <c r="Q104" s="185" t="str">
        <f t="shared" si="19"/>
        <v>Y</v>
      </c>
      <c r="R104" s="185" t="str">
        <f t="shared" si="20"/>
        <v>Y</v>
      </c>
      <c r="T104" s="186"/>
      <c r="U104" s="187"/>
      <c r="V104" s="186"/>
    </row>
    <row r="105" spans="1:22">
      <c r="A105" s="178">
        <v>96</v>
      </c>
      <c r="B105" s="179" t="str">
        <f>'TEST MARKS '!B105</f>
        <v>POORVIK S</v>
      </c>
      <c r="C105" s="180" t="str">
        <f>'TEST MARKS '!C105</f>
        <v>1SG16ME426</v>
      </c>
      <c r="D105" s="181">
        <f>'TEST MARKS '!N105</f>
        <v>69</v>
      </c>
      <c r="E105" s="181">
        <f>'TEST MARKS '!N105</f>
        <v>69</v>
      </c>
      <c r="F105" s="181">
        <f>'TEST MARKS '!N105</f>
        <v>69</v>
      </c>
      <c r="G105" s="181">
        <f>'TEST MARKS '!N105</f>
        <v>69</v>
      </c>
      <c r="H105" s="181">
        <f>'TEST MARKS '!N105</f>
        <v>69</v>
      </c>
      <c r="I105" s="183">
        <f t="shared" si="11"/>
        <v>86.25</v>
      </c>
      <c r="J105" s="184">
        <f t="shared" si="12"/>
        <v>86.25</v>
      </c>
      <c r="K105" s="184">
        <f t="shared" si="13"/>
        <v>86.25</v>
      </c>
      <c r="L105" s="184">
        <f t="shared" si="14"/>
        <v>86.25</v>
      </c>
      <c r="M105" s="184">
        <f t="shared" si="15"/>
        <v>86.25</v>
      </c>
      <c r="N105" s="185" t="str">
        <f t="shared" si="16"/>
        <v>Y</v>
      </c>
      <c r="O105" s="185" t="str">
        <f t="shared" si="17"/>
        <v>Y</v>
      </c>
      <c r="P105" s="185" t="str">
        <f t="shared" si="18"/>
        <v>Y</v>
      </c>
      <c r="Q105" s="185" t="str">
        <f t="shared" si="19"/>
        <v>Y</v>
      </c>
      <c r="R105" s="185" t="str">
        <f t="shared" si="20"/>
        <v>Y</v>
      </c>
      <c r="T105" s="186"/>
      <c r="U105" s="187"/>
      <c r="V105" s="186"/>
    </row>
    <row r="106" spans="1:22">
      <c r="A106" s="178">
        <v>97</v>
      </c>
      <c r="B106" s="179" t="str">
        <f>'TEST MARKS '!B106</f>
        <v>PRASHANTH KUMAR V</v>
      </c>
      <c r="C106" s="180" t="str">
        <f>'TEST MARKS '!C106</f>
        <v>1SG16ME427</v>
      </c>
      <c r="D106" s="181">
        <f>'TEST MARKS '!N106</f>
        <v>68</v>
      </c>
      <c r="E106" s="181">
        <f>'TEST MARKS '!N106</f>
        <v>68</v>
      </c>
      <c r="F106" s="181">
        <f>'TEST MARKS '!N106</f>
        <v>68</v>
      </c>
      <c r="G106" s="181">
        <f>'TEST MARKS '!N106</f>
        <v>68</v>
      </c>
      <c r="H106" s="181">
        <f>'TEST MARKS '!N106</f>
        <v>68</v>
      </c>
      <c r="I106" s="183">
        <f t="shared" si="11"/>
        <v>85</v>
      </c>
      <c r="J106" s="184">
        <f t="shared" si="12"/>
        <v>85</v>
      </c>
      <c r="K106" s="184">
        <f t="shared" si="13"/>
        <v>85</v>
      </c>
      <c r="L106" s="184">
        <f t="shared" si="14"/>
        <v>85</v>
      </c>
      <c r="M106" s="184">
        <f t="shared" si="15"/>
        <v>85</v>
      </c>
      <c r="N106" s="185" t="str">
        <f t="shared" si="16"/>
        <v>Y</v>
      </c>
      <c r="O106" s="185" t="str">
        <f t="shared" si="17"/>
        <v>Y</v>
      </c>
      <c r="P106" s="185" t="str">
        <f t="shared" si="18"/>
        <v>Y</v>
      </c>
      <c r="Q106" s="185" t="str">
        <f t="shared" si="19"/>
        <v>Y</v>
      </c>
      <c r="R106" s="185" t="str">
        <f t="shared" si="20"/>
        <v>Y</v>
      </c>
      <c r="T106" s="186"/>
      <c r="U106" s="188"/>
      <c r="V106" s="186"/>
    </row>
    <row r="107" spans="1:22">
      <c r="A107" s="178">
        <v>98</v>
      </c>
      <c r="B107" s="179" t="str">
        <f>'TEST MARKS '!B107</f>
        <v>PRAVEEN N S</v>
      </c>
      <c r="C107" s="180" t="str">
        <f>'TEST MARKS '!C107</f>
        <v>1SG16ME428</v>
      </c>
      <c r="D107" s="181">
        <f>'TEST MARKS '!N107</f>
        <v>63</v>
      </c>
      <c r="E107" s="181">
        <f>'TEST MARKS '!N107</f>
        <v>63</v>
      </c>
      <c r="F107" s="181">
        <f>'TEST MARKS '!N107</f>
        <v>63</v>
      </c>
      <c r="G107" s="181">
        <f>'TEST MARKS '!N107</f>
        <v>63</v>
      </c>
      <c r="H107" s="181">
        <f>'TEST MARKS '!N107</f>
        <v>63</v>
      </c>
      <c r="I107" s="183">
        <f t="shared" si="11"/>
        <v>78.75</v>
      </c>
      <c r="J107" s="184">
        <f t="shared" si="12"/>
        <v>78.75</v>
      </c>
      <c r="K107" s="184">
        <f t="shared" si="13"/>
        <v>78.75</v>
      </c>
      <c r="L107" s="184">
        <f t="shared" si="14"/>
        <v>78.75</v>
      </c>
      <c r="M107" s="184">
        <f t="shared" si="15"/>
        <v>78.75</v>
      </c>
      <c r="N107" s="185" t="str">
        <f t="shared" si="16"/>
        <v>Y</v>
      </c>
      <c r="O107" s="185" t="str">
        <f t="shared" si="17"/>
        <v>Y</v>
      </c>
      <c r="P107" s="185" t="str">
        <f t="shared" si="18"/>
        <v>Y</v>
      </c>
      <c r="Q107" s="185" t="str">
        <f t="shared" si="19"/>
        <v>Y</v>
      </c>
      <c r="R107" s="185" t="str">
        <f t="shared" si="20"/>
        <v>Y</v>
      </c>
      <c r="T107" s="186"/>
      <c r="U107" s="187"/>
      <c r="V107" s="186"/>
    </row>
    <row r="108" spans="1:22">
      <c r="A108" s="178">
        <v>99</v>
      </c>
      <c r="B108" s="179" t="str">
        <f>'TEST MARKS '!B108</f>
        <v>PUNITH A N</v>
      </c>
      <c r="C108" s="180" t="str">
        <f>'TEST MARKS '!C108</f>
        <v>1SG16ME429</v>
      </c>
      <c r="D108" s="181">
        <f>'TEST MARKS '!N108</f>
        <v>71</v>
      </c>
      <c r="E108" s="181">
        <f>'TEST MARKS '!N108</f>
        <v>71</v>
      </c>
      <c r="F108" s="181">
        <f>'TEST MARKS '!N108</f>
        <v>71</v>
      </c>
      <c r="G108" s="181">
        <f>'TEST MARKS '!N108</f>
        <v>71</v>
      </c>
      <c r="H108" s="181">
        <f>'TEST MARKS '!N108</f>
        <v>71</v>
      </c>
      <c r="I108" s="183">
        <f t="shared" si="11"/>
        <v>88.75</v>
      </c>
      <c r="J108" s="184">
        <f t="shared" si="12"/>
        <v>88.75</v>
      </c>
      <c r="K108" s="184">
        <f t="shared" si="13"/>
        <v>88.75</v>
      </c>
      <c r="L108" s="184">
        <f t="shared" si="14"/>
        <v>88.75</v>
      </c>
      <c r="M108" s="184">
        <f t="shared" si="15"/>
        <v>88.75</v>
      </c>
      <c r="N108" s="185" t="str">
        <f t="shared" si="16"/>
        <v>Y</v>
      </c>
      <c r="O108" s="185" t="str">
        <f t="shared" si="17"/>
        <v>Y</v>
      </c>
      <c r="P108" s="185" t="str">
        <f t="shared" si="18"/>
        <v>Y</v>
      </c>
      <c r="Q108" s="185" t="str">
        <f t="shared" si="19"/>
        <v>Y</v>
      </c>
      <c r="R108" s="185" t="str">
        <f t="shared" si="20"/>
        <v>Y</v>
      </c>
      <c r="T108" s="186"/>
      <c r="U108" s="187"/>
      <c r="V108" s="186"/>
    </row>
    <row r="109" spans="1:22">
      <c r="A109" s="178">
        <v>100</v>
      </c>
      <c r="B109" s="179" t="str">
        <f>'TEST MARKS '!B109</f>
        <v>SANDEEP R P</v>
      </c>
      <c r="C109" s="180" t="str">
        <f>'TEST MARKS '!C109</f>
        <v>1SG16ME430</v>
      </c>
      <c r="D109" s="181">
        <f>'TEST MARKS '!N109</f>
        <v>71</v>
      </c>
      <c r="E109" s="181">
        <f>'TEST MARKS '!N109</f>
        <v>71</v>
      </c>
      <c r="F109" s="181">
        <f>'TEST MARKS '!N109</f>
        <v>71</v>
      </c>
      <c r="G109" s="181">
        <f>'TEST MARKS '!N109</f>
        <v>71</v>
      </c>
      <c r="H109" s="181">
        <f>'TEST MARKS '!N109</f>
        <v>71</v>
      </c>
      <c r="I109" s="183">
        <f t="shared" si="11"/>
        <v>88.75</v>
      </c>
      <c r="J109" s="184">
        <f t="shared" si="12"/>
        <v>88.75</v>
      </c>
      <c r="K109" s="184">
        <f t="shared" si="13"/>
        <v>88.75</v>
      </c>
      <c r="L109" s="184">
        <f t="shared" si="14"/>
        <v>88.75</v>
      </c>
      <c r="M109" s="184">
        <f t="shared" si="15"/>
        <v>88.75</v>
      </c>
      <c r="N109" s="185" t="str">
        <f t="shared" si="16"/>
        <v>Y</v>
      </c>
      <c r="O109" s="185" t="str">
        <f t="shared" si="17"/>
        <v>Y</v>
      </c>
      <c r="P109" s="185" t="str">
        <f t="shared" si="18"/>
        <v>Y</v>
      </c>
      <c r="Q109" s="185" t="str">
        <f t="shared" si="19"/>
        <v>Y</v>
      </c>
      <c r="R109" s="185" t="str">
        <f t="shared" si="20"/>
        <v>Y</v>
      </c>
      <c r="T109" s="186"/>
      <c r="U109" s="187"/>
      <c r="V109" s="186"/>
    </row>
    <row r="110" spans="1:22">
      <c r="A110" s="178">
        <v>101</v>
      </c>
      <c r="B110" s="179" t="str">
        <f>'TEST MARKS '!B110</f>
        <v>RAJESHA K H</v>
      </c>
      <c r="C110" s="180" t="str">
        <f>'TEST MARKS '!C110</f>
        <v>1SG16ME431</v>
      </c>
      <c r="D110" s="181">
        <f>'TEST MARKS '!N110</f>
        <v>71</v>
      </c>
      <c r="E110" s="181">
        <f>'TEST MARKS '!N110</f>
        <v>71</v>
      </c>
      <c r="F110" s="181">
        <f>'TEST MARKS '!N110</f>
        <v>71</v>
      </c>
      <c r="G110" s="181">
        <f>'TEST MARKS '!N110</f>
        <v>71</v>
      </c>
      <c r="H110" s="181">
        <f>'TEST MARKS '!N110</f>
        <v>71</v>
      </c>
      <c r="I110" s="183">
        <f t="shared" si="11"/>
        <v>88.75</v>
      </c>
      <c r="J110" s="184">
        <f t="shared" si="12"/>
        <v>88.75</v>
      </c>
      <c r="K110" s="184">
        <f t="shared" si="13"/>
        <v>88.75</v>
      </c>
      <c r="L110" s="184">
        <f t="shared" si="14"/>
        <v>88.75</v>
      </c>
      <c r="M110" s="184">
        <f t="shared" si="15"/>
        <v>88.75</v>
      </c>
      <c r="N110" s="185" t="str">
        <f t="shared" si="16"/>
        <v>Y</v>
      </c>
      <c r="O110" s="185" t="str">
        <f t="shared" si="17"/>
        <v>Y</v>
      </c>
      <c r="P110" s="185" t="str">
        <f t="shared" si="18"/>
        <v>Y</v>
      </c>
      <c r="Q110" s="185" t="str">
        <f t="shared" si="19"/>
        <v>Y</v>
      </c>
      <c r="R110" s="185" t="str">
        <f t="shared" si="20"/>
        <v>Y</v>
      </c>
      <c r="T110" s="186"/>
      <c r="U110" s="187"/>
      <c r="V110" s="186"/>
    </row>
    <row r="111" spans="1:22">
      <c r="A111" s="178">
        <v>102</v>
      </c>
      <c r="B111" s="179" t="str">
        <f>'TEST MARKS '!B111</f>
        <v>RAKESH KUMAR</v>
      </c>
      <c r="C111" s="180" t="str">
        <f>'TEST MARKS '!C111</f>
        <v>1SG16ME432</v>
      </c>
      <c r="D111" s="181">
        <f>'TEST MARKS '!N111</f>
        <v>63</v>
      </c>
      <c r="E111" s="181">
        <f>'TEST MARKS '!N111</f>
        <v>63</v>
      </c>
      <c r="F111" s="181">
        <f>'TEST MARKS '!N111</f>
        <v>63</v>
      </c>
      <c r="G111" s="181">
        <f>'TEST MARKS '!N111</f>
        <v>63</v>
      </c>
      <c r="H111" s="181">
        <f>'TEST MARKS '!N111</f>
        <v>63</v>
      </c>
      <c r="I111" s="183">
        <f t="shared" si="11"/>
        <v>78.75</v>
      </c>
      <c r="J111" s="184">
        <f t="shared" si="12"/>
        <v>78.75</v>
      </c>
      <c r="K111" s="184">
        <f t="shared" si="13"/>
        <v>78.75</v>
      </c>
      <c r="L111" s="184">
        <f t="shared" si="14"/>
        <v>78.75</v>
      </c>
      <c r="M111" s="184">
        <f t="shared" si="15"/>
        <v>78.75</v>
      </c>
      <c r="N111" s="185" t="str">
        <f t="shared" si="16"/>
        <v>Y</v>
      </c>
      <c r="O111" s="185" t="str">
        <f t="shared" si="17"/>
        <v>Y</v>
      </c>
      <c r="P111" s="185" t="str">
        <f t="shared" si="18"/>
        <v>Y</v>
      </c>
      <c r="Q111" s="185" t="str">
        <f t="shared" si="19"/>
        <v>Y</v>
      </c>
      <c r="R111" s="185" t="str">
        <f t="shared" si="20"/>
        <v>Y</v>
      </c>
      <c r="T111" s="186"/>
      <c r="U111" s="187"/>
      <c r="V111" s="186"/>
    </row>
    <row r="112" spans="1:22">
      <c r="A112" s="178">
        <v>103</v>
      </c>
      <c r="B112" s="179" t="str">
        <f>'TEST MARKS '!B112</f>
        <v>RAKSHITH K L</v>
      </c>
      <c r="C112" s="180" t="str">
        <f>'TEST MARKS '!C112</f>
        <v>1SG16ME433</v>
      </c>
      <c r="D112" s="181">
        <f>'TEST MARKS '!N112</f>
        <v>64</v>
      </c>
      <c r="E112" s="181">
        <f>'TEST MARKS '!N112</f>
        <v>64</v>
      </c>
      <c r="F112" s="181">
        <f>'TEST MARKS '!N112</f>
        <v>64</v>
      </c>
      <c r="G112" s="181">
        <f>'TEST MARKS '!N112</f>
        <v>64</v>
      </c>
      <c r="H112" s="181">
        <f>'TEST MARKS '!N112</f>
        <v>64</v>
      </c>
      <c r="I112" s="183">
        <f t="shared" si="11"/>
        <v>80</v>
      </c>
      <c r="J112" s="184">
        <f t="shared" si="12"/>
        <v>80</v>
      </c>
      <c r="K112" s="184">
        <f t="shared" si="13"/>
        <v>80</v>
      </c>
      <c r="L112" s="184">
        <f t="shared" si="14"/>
        <v>80</v>
      </c>
      <c r="M112" s="184">
        <f t="shared" si="15"/>
        <v>80</v>
      </c>
      <c r="N112" s="185" t="str">
        <f t="shared" si="16"/>
        <v>Y</v>
      </c>
      <c r="O112" s="185" t="str">
        <f t="shared" si="17"/>
        <v>Y</v>
      </c>
      <c r="P112" s="185" t="str">
        <f t="shared" si="18"/>
        <v>Y</v>
      </c>
      <c r="Q112" s="185" t="str">
        <f t="shared" si="19"/>
        <v>Y</v>
      </c>
      <c r="R112" s="185" t="str">
        <f t="shared" si="20"/>
        <v>Y</v>
      </c>
      <c r="T112" s="186"/>
      <c r="U112" s="187"/>
      <c r="V112" s="186"/>
    </row>
    <row r="113" spans="1:22">
      <c r="A113" s="178">
        <v>104</v>
      </c>
      <c r="B113" s="179" t="str">
        <f>'TEST MARKS '!B113</f>
        <v>ROHITH J</v>
      </c>
      <c r="C113" s="180" t="str">
        <f>'TEST MARKS '!C113</f>
        <v>1SG16ME434</v>
      </c>
      <c r="D113" s="181">
        <f>'TEST MARKS '!N113</f>
        <v>67</v>
      </c>
      <c r="E113" s="181">
        <f>'TEST MARKS '!N113</f>
        <v>67</v>
      </c>
      <c r="F113" s="181">
        <f>'TEST MARKS '!N113</f>
        <v>67</v>
      </c>
      <c r="G113" s="181">
        <f>'TEST MARKS '!N113</f>
        <v>67</v>
      </c>
      <c r="H113" s="181">
        <f>'TEST MARKS '!N113</f>
        <v>67</v>
      </c>
      <c r="I113" s="183">
        <f t="shared" si="11"/>
        <v>83.75</v>
      </c>
      <c r="J113" s="184">
        <f t="shared" si="12"/>
        <v>83.75</v>
      </c>
      <c r="K113" s="184">
        <f t="shared" si="13"/>
        <v>83.75</v>
      </c>
      <c r="L113" s="184">
        <f t="shared" si="14"/>
        <v>83.75</v>
      </c>
      <c r="M113" s="184">
        <f t="shared" si="15"/>
        <v>83.75</v>
      </c>
      <c r="N113" s="185" t="str">
        <f t="shared" si="16"/>
        <v>Y</v>
      </c>
      <c r="O113" s="185" t="str">
        <f t="shared" si="17"/>
        <v>Y</v>
      </c>
      <c r="P113" s="185" t="str">
        <f t="shared" si="18"/>
        <v>Y</v>
      </c>
      <c r="Q113" s="185" t="str">
        <f t="shared" si="19"/>
        <v>Y</v>
      </c>
      <c r="R113" s="185" t="str">
        <f t="shared" si="20"/>
        <v>Y</v>
      </c>
      <c r="T113" s="186"/>
      <c r="U113" s="187"/>
      <c r="V113" s="186"/>
    </row>
    <row r="114" spans="1:22">
      <c r="A114" s="178">
        <v>105</v>
      </c>
      <c r="B114" s="179" t="str">
        <f>'TEST MARKS '!B114</f>
        <v>SANATH K S</v>
      </c>
      <c r="C114" s="180" t="str">
        <f>'TEST MARKS '!C114</f>
        <v>1SG16ME436</v>
      </c>
      <c r="D114" s="181">
        <f>'TEST MARKS '!N114</f>
        <v>67</v>
      </c>
      <c r="E114" s="181">
        <f>'TEST MARKS '!N114</f>
        <v>67</v>
      </c>
      <c r="F114" s="181">
        <f>'TEST MARKS '!N114</f>
        <v>67</v>
      </c>
      <c r="G114" s="181">
        <f>'TEST MARKS '!N114</f>
        <v>67</v>
      </c>
      <c r="H114" s="181">
        <f>'TEST MARKS '!N114</f>
        <v>67</v>
      </c>
      <c r="I114" s="183">
        <f t="shared" si="11"/>
        <v>83.75</v>
      </c>
      <c r="J114" s="184">
        <f t="shared" si="12"/>
        <v>83.75</v>
      </c>
      <c r="K114" s="184">
        <f t="shared" si="13"/>
        <v>83.75</v>
      </c>
      <c r="L114" s="184">
        <f t="shared" si="14"/>
        <v>83.75</v>
      </c>
      <c r="M114" s="184">
        <f t="shared" si="15"/>
        <v>83.75</v>
      </c>
      <c r="N114" s="185" t="str">
        <f t="shared" si="16"/>
        <v>Y</v>
      </c>
      <c r="O114" s="185" t="str">
        <f t="shared" si="17"/>
        <v>Y</v>
      </c>
      <c r="P114" s="185" t="str">
        <f t="shared" si="18"/>
        <v>Y</v>
      </c>
      <c r="Q114" s="185" t="str">
        <f t="shared" si="19"/>
        <v>Y</v>
      </c>
      <c r="R114" s="185" t="str">
        <f t="shared" si="20"/>
        <v>Y</v>
      </c>
      <c r="T114" s="186"/>
      <c r="U114" s="187"/>
      <c r="V114" s="186"/>
    </row>
    <row r="115" spans="1:22">
      <c r="A115" s="178">
        <v>106</v>
      </c>
      <c r="B115" s="179" t="str">
        <f>'TEST MARKS '!B115</f>
        <v>SHARATH C G</v>
      </c>
      <c r="C115" s="180" t="str">
        <f>'TEST MARKS '!C115</f>
        <v>1SG16ME437</v>
      </c>
      <c r="D115" s="181">
        <f>'TEST MARKS '!N115</f>
        <v>66</v>
      </c>
      <c r="E115" s="181">
        <f>'TEST MARKS '!N115</f>
        <v>66</v>
      </c>
      <c r="F115" s="181">
        <f>'TEST MARKS '!N115</f>
        <v>66</v>
      </c>
      <c r="G115" s="181">
        <f>'TEST MARKS '!N115</f>
        <v>66</v>
      </c>
      <c r="H115" s="181">
        <f>'TEST MARKS '!N115</f>
        <v>66</v>
      </c>
      <c r="I115" s="183">
        <f t="shared" si="11"/>
        <v>82.5</v>
      </c>
      <c r="J115" s="184">
        <f t="shared" si="12"/>
        <v>82.5</v>
      </c>
      <c r="K115" s="184">
        <f t="shared" si="13"/>
        <v>82.5</v>
      </c>
      <c r="L115" s="184">
        <f t="shared" si="14"/>
        <v>82.5</v>
      </c>
      <c r="M115" s="184">
        <f t="shared" si="15"/>
        <v>82.5</v>
      </c>
      <c r="N115" s="185" t="str">
        <f t="shared" si="16"/>
        <v>Y</v>
      </c>
      <c r="O115" s="185" t="str">
        <f t="shared" si="17"/>
        <v>Y</v>
      </c>
      <c r="P115" s="185" t="str">
        <f t="shared" si="18"/>
        <v>Y</v>
      </c>
      <c r="Q115" s="185" t="str">
        <f t="shared" si="19"/>
        <v>Y</v>
      </c>
      <c r="R115" s="185" t="str">
        <f t="shared" si="20"/>
        <v>Y</v>
      </c>
      <c r="T115" s="186"/>
      <c r="U115" s="187"/>
      <c r="V115" s="186"/>
    </row>
    <row r="116" spans="1:22">
      <c r="A116" s="178">
        <v>107</v>
      </c>
      <c r="B116" s="179" t="str">
        <f>'TEST MARKS '!B116</f>
        <v>SHRAVANI S</v>
      </c>
      <c r="C116" s="180" t="str">
        <f>'TEST MARKS '!C116</f>
        <v>1SG16ME438</v>
      </c>
      <c r="D116" s="181">
        <f>'TEST MARKS '!N116</f>
        <v>68</v>
      </c>
      <c r="E116" s="181">
        <f>'TEST MARKS '!N116</f>
        <v>68</v>
      </c>
      <c r="F116" s="181">
        <f>'TEST MARKS '!N116</f>
        <v>68</v>
      </c>
      <c r="G116" s="181">
        <f>'TEST MARKS '!N116</f>
        <v>68</v>
      </c>
      <c r="H116" s="181">
        <f>'TEST MARKS '!N116</f>
        <v>68</v>
      </c>
      <c r="I116" s="183">
        <f t="shared" si="11"/>
        <v>85</v>
      </c>
      <c r="J116" s="184">
        <f t="shared" si="12"/>
        <v>85</v>
      </c>
      <c r="K116" s="184">
        <f t="shared" si="13"/>
        <v>85</v>
      </c>
      <c r="L116" s="184">
        <f t="shared" si="14"/>
        <v>85</v>
      </c>
      <c r="M116" s="184">
        <f t="shared" si="15"/>
        <v>85</v>
      </c>
      <c r="N116" s="185" t="str">
        <f t="shared" si="16"/>
        <v>Y</v>
      </c>
      <c r="O116" s="185" t="str">
        <f t="shared" si="17"/>
        <v>Y</v>
      </c>
      <c r="P116" s="185" t="str">
        <f t="shared" si="18"/>
        <v>Y</v>
      </c>
      <c r="Q116" s="185" t="str">
        <f t="shared" si="19"/>
        <v>Y</v>
      </c>
      <c r="R116" s="185" t="str">
        <f t="shared" si="20"/>
        <v>Y</v>
      </c>
      <c r="T116" s="186"/>
      <c r="U116" s="187"/>
      <c r="V116" s="186"/>
    </row>
    <row r="117" spans="1:22">
      <c r="A117" s="178">
        <v>108</v>
      </c>
      <c r="B117" s="179" t="str">
        <f>'TEST MARKS '!B117</f>
        <v>SHREERAM A</v>
      </c>
      <c r="C117" s="180" t="str">
        <f>'TEST MARKS '!C117</f>
        <v>1SG16ME439</v>
      </c>
      <c r="D117" s="181">
        <f>'TEST MARKS '!N117</f>
        <v>70</v>
      </c>
      <c r="E117" s="181">
        <f>'TEST MARKS '!N117</f>
        <v>70</v>
      </c>
      <c r="F117" s="181">
        <f>'TEST MARKS '!N117</f>
        <v>70</v>
      </c>
      <c r="G117" s="181">
        <f>'TEST MARKS '!N117</f>
        <v>70</v>
      </c>
      <c r="H117" s="181">
        <f>'TEST MARKS '!N117</f>
        <v>70</v>
      </c>
      <c r="I117" s="183">
        <f t="shared" si="11"/>
        <v>87.5</v>
      </c>
      <c r="J117" s="184">
        <f t="shared" si="12"/>
        <v>87.5</v>
      </c>
      <c r="K117" s="184">
        <f t="shared" si="13"/>
        <v>87.5</v>
      </c>
      <c r="L117" s="184">
        <f t="shared" si="14"/>
        <v>87.5</v>
      </c>
      <c r="M117" s="184">
        <f t="shared" si="15"/>
        <v>87.5</v>
      </c>
      <c r="N117" s="185" t="str">
        <f t="shared" si="16"/>
        <v>Y</v>
      </c>
      <c r="O117" s="185" t="str">
        <f t="shared" si="17"/>
        <v>Y</v>
      </c>
      <c r="P117" s="185" t="str">
        <f t="shared" si="18"/>
        <v>Y</v>
      </c>
      <c r="Q117" s="185" t="str">
        <f t="shared" si="19"/>
        <v>Y</v>
      </c>
      <c r="R117" s="185" t="str">
        <f t="shared" si="20"/>
        <v>Y</v>
      </c>
      <c r="T117" s="186"/>
      <c r="U117" s="187"/>
      <c r="V117" s="186"/>
    </row>
    <row r="118" spans="1:22">
      <c r="A118" s="178">
        <v>109</v>
      </c>
      <c r="B118" s="179" t="str">
        <f>'TEST MARKS '!B118</f>
        <v>SHRIDHAR A S</v>
      </c>
      <c r="C118" s="180" t="str">
        <f>'TEST MARKS '!C118</f>
        <v>1SG16ME440</v>
      </c>
      <c r="D118" s="181">
        <f>'TEST MARKS '!N118</f>
        <v>67</v>
      </c>
      <c r="E118" s="181">
        <f>'TEST MARKS '!N118</f>
        <v>67</v>
      </c>
      <c r="F118" s="181">
        <f>'TEST MARKS '!N118</f>
        <v>67</v>
      </c>
      <c r="G118" s="181">
        <f>'TEST MARKS '!N118</f>
        <v>67</v>
      </c>
      <c r="H118" s="181">
        <f>'TEST MARKS '!N118</f>
        <v>67</v>
      </c>
      <c r="I118" s="183">
        <f t="shared" si="11"/>
        <v>83.75</v>
      </c>
      <c r="J118" s="184">
        <f t="shared" si="12"/>
        <v>83.75</v>
      </c>
      <c r="K118" s="184">
        <f t="shared" si="13"/>
        <v>83.75</v>
      </c>
      <c r="L118" s="184">
        <f t="shared" si="14"/>
        <v>83.75</v>
      </c>
      <c r="M118" s="184">
        <f t="shared" si="15"/>
        <v>83.75</v>
      </c>
      <c r="N118" s="185" t="str">
        <f t="shared" si="16"/>
        <v>Y</v>
      </c>
      <c r="O118" s="185" t="str">
        <f t="shared" si="17"/>
        <v>Y</v>
      </c>
      <c r="P118" s="185" t="str">
        <f t="shared" si="18"/>
        <v>Y</v>
      </c>
      <c r="Q118" s="185" t="str">
        <f t="shared" si="19"/>
        <v>Y</v>
      </c>
      <c r="R118" s="185" t="str">
        <f t="shared" si="20"/>
        <v>Y</v>
      </c>
      <c r="T118" s="186"/>
      <c r="U118" s="187"/>
      <c r="V118" s="186"/>
    </row>
    <row r="119" spans="1:22">
      <c r="A119" s="178">
        <v>110</v>
      </c>
      <c r="B119" s="179" t="str">
        <f>'TEST MARKS '!B119</f>
        <v>VIJAY M R</v>
      </c>
      <c r="C119" s="180" t="str">
        <f>'TEST MARKS '!C119</f>
        <v>1SG16ME442</v>
      </c>
      <c r="D119" s="181">
        <f>'TEST MARKS '!N119</f>
        <v>65</v>
      </c>
      <c r="E119" s="181">
        <f>'TEST MARKS '!N119</f>
        <v>65</v>
      </c>
      <c r="F119" s="181">
        <f>'TEST MARKS '!N119</f>
        <v>65</v>
      </c>
      <c r="G119" s="181">
        <f>'TEST MARKS '!N119</f>
        <v>65</v>
      </c>
      <c r="H119" s="181">
        <f>'TEST MARKS '!N119</f>
        <v>65</v>
      </c>
      <c r="I119" s="183">
        <f t="shared" si="11"/>
        <v>81.25</v>
      </c>
      <c r="J119" s="184">
        <f t="shared" si="12"/>
        <v>81.25</v>
      </c>
      <c r="K119" s="184">
        <f t="shared" si="13"/>
        <v>81.25</v>
      </c>
      <c r="L119" s="184">
        <f t="shared" si="14"/>
        <v>81.25</v>
      </c>
      <c r="M119" s="184">
        <f t="shared" si="15"/>
        <v>81.25</v>
      </c>
      <c r="N119" s="185" t="str">
        <f t="shared" si="16"/>
        <v>Y</v>
      </c>
      <c r="O119" s="185" t="str">
        <f t="shared" si="17"/>
        <v>Y</v>
      </c>
      <c r="P119" s="185" t="str">
        <f t="shared" si="18"/>
        <v>Y</v>
      </c>
      <c r="Q119" s="185" t="str">
        <f t="shared" si="19"/>
        <v>Y</v>
      </c>
      <c r="R119" s="185" t="str">
        <f t="shared" si="20"/>
        <v>Y</v>
      </c>
      <c r="T119" s="186"/>
      <c r="U119" s="187"/>
      <c r="V119" s="186"/>
    </row>
    <row r="120" spans="1:22">
      <c r="A120" s="178">
        <v>111</v>
      </c>
      <c r="B120" s="179" t="str">
        <f>'TEST MARKS '!B120</f>
        <v>VINAY M</v>
      </c>
      <c r="C120" s="180" t="str">
        <f>'TEST MARKS '!C120</f>
        <v>1SG16ME443</v>
      </c>
      <c r="D120" s="181">
        <f>'TEST MARKS '!N120</f>
        <v>57</v>
      </c>
      <c r="E120" s="181">
        <f>'TEST MARKS '!N120</f>
        <v>57</v>
      </c>
      <c r="F120" s="181">
        <f>'TEST MARKS '!N120</f>
        <v>57</v>
      </c>
      <c r="G120" s="181">
        <f>'TEST MARKS '!N120</f>
        <v>57</v>
      </c>
      <c r="H120" s="181">
        <f>'TEST MARKS '!N120</f>
        <v>57</v>
      </c>
      <c r="I120" s="183">
        <f t="shared" si="11"/>
        <v>71.25</v>
      </c>
      <c r="J120" s="184">
        <f t="shared" si="12"/>
        <v>71.25</v>
      </c>
      <c r="K120" s="184">
        <f t="shared" si="13"/>
        <v>71.25</v>
      </c>
      <c r="L120" s="184">
        <f t="shared" si="14"/>
        <v>71.25</v>
      </c>
      <c r="M120" s="184">
        <f t="shared" si="15"/>
        <v>71.25</v>
      </c>
      <c r="N120" s="185" t="str">
        <f t="shared" si="16"/>
        <v>Y</v>
      </c>
      <c r="O120" s="185" t="str">
        <f t="shared" si="17"/>
        <v>Y</v>
      </c>
      <c r="P120" s="185" t="str">
        <f t="shared" si="18"/>
        <v>Y</v>
      </c>
      <c r="Q120" s="185" t="str">
        <f t="shared" si="19"/>
        <v>Y</v>
      </c>
      <c r="R120" s="185" t="str">
        <f t="shared" si="20"/>
        <v>Y</v>
      </c>
      <c r="T120" s="186"/>
      <c r="U120" s="187"/>
      <c r="V120" s="186"/>
    </row>
    <row r="121" spans="1:22">
      <c r="A121" s="178">
        <v>112</v>
      </c>
      <c r="B121" s="179" t="str">
        <f>'TEST MARKS '!B121</f>
        <v>YASHAVANTH A S</v>
      </c>
      <c r="C121" s="180" t="str">
        <f>'TEST MARKS '!C121</f>
        <v>1SG16ME444</v>
      </c>
      <c r="D121" s="181">
        <f>'TEST MARKS '!N121</f>
        <v>48</v>
      </c>
      <c r="E121" s="181">
        <f>'TEST MARKS '!N121</f>
        <v>48</v>
      </c>
      <c r="F121" s="181">
        <f>'TEST MARKS '!N121</f>
        <v>48</v>
      </c>
      <c r="G121" s="181">
        <f>'TEST MARKS '!N121</f>
        <v>48</v>
      </c>
      <c r="H121" s="181">
        <f>'TEST MARKS '!N121</f>
        <v>48</v>
      </c>
      <c r="I121" s="183">
        <f t="shared" si="11"/>
        <v>60</v>
      </c>
      <c r="J121" s="184">
        <f t="shared" si="12"/>
        <v>60</v>
      </c>
      <c r="K121" s="184">
        <f t="shared" si="13"/>
        <v>60</v>
      </c>
      <c r="L121" s="184">
        <f t="shared" si="14"/>
        <v>60</v>
      </c>
      <c r="M121" s="184">
        <f t="shared" si="15"/>
        <v>60</v>
      </c>
      <c r="N121" s="185" t="str">
        <f t="shared" si="16"/>
        <v>Y</v>
      </c>
      <c r="O121" s="185" t="str">
        <f t="shared" si="17"/>
        <v>Y</v>
      </c>
      <c r="P121" s="185" t="str">
        <f t="shared" si="18"/>
        <v>Y</v>
      </c>
      <c r="Q121" s="185" t="str">
        <f t="shared" si="19"/>
        <v>Y</v>
      </c>
      <c r="R121" s="185" t="str">
        <f t="shared" si="20"/>
        <v>Y</v>
      </c>
      <c r="T121" s="186"/>
      <c r="U121" s="187"/>
      <c r="V121" s="186"/>
    </row>
    <row r="122" spans="1:22">
      <c r="A122" s="178"/>
      <c r="B122" s="179"/>
      <c r="C122" s="180"/>
      <c r="D122" s="181"/>
      <c r="E122" s="181"/>
      <c r="F122" s="181"/>
      <c r="G122" s="181"/>
      <c r="H122" s="181"/>
      <c r="I122" s="183"/>
      <c r="J122" s="184"/>
      <c r="K122" s="184"/>
      <c r="L122" s="184"/>
      <c r="M122" s="184"/>
      <c r="N122" s="185"/>
      <c r="O122" s="185"/>
      <c r="P122" s="185"/>
      <c r="Q122" s="185"/>
      <c r="R122" s="185" t="str">
        <f t="shared" si="20"/>
        <v>N</v>
      </c>
      <c r="T122" s="186"/>
      <c r="U122" s="187"/>
      <c r="V122" s="186"/>
    </row>
    <row r="123" spans="1:22">
      <c r="A123" s="178"/>
      <c r="B123" s="179"/>
      <c r="C123" s="180"/>
      <c r="D123" s="181"/>
      <c r="E123" s="181"/>
      <c r="F123" s="181"/>
      <c r="G123" s="181"/>
      <c r="H123" s="181"/>
      <c r="I123" s="183"/>
      <c r="J123" s="184"/>
      <c r="K123" s="184"/>
      <c r="L123" s="184"/>
      <c r="M123" s="184"/>
      <c r="N123" s="185"/>
      <c r="O123" s="185"/>
      <c r="P123" s="185"/>
      <c r="Q123" s="185"/>
      <c r="R123" s="185" t="str">
        <f t="shared" si="20"/>
        <v>N</v>
      </c>
      <c r="T123" s="186"/>
      <c r="U123" s="187"/>
      <c r="V123" s="186"/>
    </row>
    <row r="124" spans="1:22">
      <c r="A124" s="178"/>
      <c r="B124" s="179"/>
      <c r="C124" s="180"/>
      <c r="D124" s="181"/>
      <c r="E124" s="181"/>
      <c r="F124" s="181"/>
      <c r="G124" s="181"/>
      <c r="H124" s="181"/>
      <c r="I124" s="183"/>
      <c r="J124" s="184"/>
      <c r="K124" s="184"/>
      <c r="L124" s="184"/>
      <c r="M124" s="184"/>
      <c r="N124" s="185"/>
      <c r="O124" s="185"/>
      <c r="P124" s="185"/>
      <c r="Q124" s="185"/>
      <c r="R124" s="185" t="str">
        <f t="shared" si="20"/>
        <v>N</v>
      </c>
      <c r="T124" s="186"/>
      <c r="U124" s="188"/>
      <c r="V124" s="186"/>
    </row>
    <row r="125" spans="1:22">
      <c r="A125" s="178"/>
      <c r="B125" s="179"/>
      <c r="C125" s="180"/>
      <c r="D125" s="181"/>
      <c r="E125" s="181"/>
      <c r="F125" s="181"/>
      <c r="G125" s="181"/>
      <c r="H125" s="181"/>
      <c r="I125" s="183"/>
      <c r="J125" s="184"/>
      <c r="K125" s="184"/>
      <c r="L125" s="184"/>
      <c r="M125" s="184"/>
      <c r="N125" s="185"/>
      <c r="O125" s="185"/>
      <c r="P125" s="185"/>
      <c r="Q125" s="185"/>
      <c r="R125" s="185" t="str">
        <f t="shared" si="20"/>
        <v>N</v>
      </c>
      <c r="T125" s="186"/>
      <c r="U125" s="187"/>
      <c r="V125" s="186"/>
    </row>
    <row r="126" spans="1:22">
      <c r="A126" s="178"/>
      <c r="B126" s="179"/>
      <c r="C126" s="180"/>
      <c r="D126" s="181"/>
      <c r="E126" s="181"/>
      <c r="F126" s="181"/>
      <c r="G126" s="181"/>
      <c r="H126" s="181"/>
      <c r="I126" s="183"/>
      <c r="J126" s="184"/>
      <c r="K126" s="184"/>
      <c r="L126" s="184"/>
      <c r="M126" s="184"/>
      <c r="N126" s="185"/>
      <c r="O126" s="185"/>
      <c r="P126" s="185"/>
      <c r="Q126" s="185"/>
      <c r="R126" s="185" t="str">
        <f t="shared" si="20"/>
        <v>N</v>
      </c>
      <c r="T126" s="186"/>
      <c r="U126" s="187"/>
      <c r="V126" s="186"/>
    </row>
    <row r="127" spans="1:22">
      <c r="A127" s="178"/>
      <c r="B127" s="179"/>
      <c r="C127" s="180"/>
      <c r="D127" s="181"/>
      <c r="E127" s="181"/>
      <c r="F127" s="181"/>
      <c r="G127" s="181"/>
      <c r="H127" s="181"/>
      <c r="I127" s="183"/>
      <c r="J127" s="184"/>
      <c r="K127" s="184"/>
      <c r="L127" s="184"/>
      <c r="M127" s="184"/>
      <c r="N127" s="185"/>
      <c r="O127" s="185"/>
      <c r="P127" s="185"/>
      <c r="Q127" s="185"/>
      <c r="R127" s="185" t="str">
        <f t="shared" si="20"/>
        <v>N</v>
      </c>
      <c r="T127" s="186"/>
      <c r="U127" s="187"/>
      <c r="V127" s="186"/>
    </row>
    <row r="128" spans="1:22">
      <c r="A128" s="178"/>
      <c r="B128" s="179"/>
      <c r="C128" s="180"/>
      <c r="D128" s="181"/>
      <c r="E128" s="181"/>
      <c r="F128" s="181"/>
      <c r="G128" s="181"/>
      <c r="H128" s="181"/>
      <c r="I128" s="183"/>
      <c r="J128" s="184"/>
      <c r="K128" s="184"/>
      <c r="L128" s="184"/>
      <c r="M128" s="184"/>
      <c r="N128" s="185"/>
      <c r="O128" s="185"/>
      <c r="P128" s="185"/>
      <c r="Q128" s="185"/>
      <c r="R128" s="185" t="str">
        <f t="shared" si="20"/>
        <v>N</v>
      </c>
      <c r="T128" s="186"/>
      <c r="U128" s="187"/>
      <c r="V128" s="186"/>
    </row>
    <row r="129" spans="1:22">
      <c r="A129" s="178"/>
      <c r="B129" s="179"/>
      <c r="C129" s="180"/>
      <c r="D129" s="181"/>
      <c r="E129" s="181"/>
      <c r="F129" s="181"/>
      <c r="G129" s="181"/>
      <c r="H129" s="181"/>
      <c r="I129" s="183"/>
      <c r="J129" s="184"/>
      <c r="K129" s="184"/>
      <c r="L129" s="184"/>
      <c r="M129" s="184"/>
      <c r="N129" s="185"/>
      <c r="O129" s="185"/>
      <c r="P129" s="185"/>
      <c r="Q129" s="185"/>
      <c r="R129" s="185" t="str">
        <f t="shared" si="20"/>
        <v>N</v>
      </c>
      <c r="T129" s="186"/>
      <c r="U129" s="187"/>
      <c r="V129" s="186"/>
    </row>
    <row r="130" spans="1:22">
      <c r="A130" s="178"/>
      <c r="B130" s="179"/>
      <c r="C130" s="180"/>
      <c r="D130" s="181"/>
      <c r="E130" s="181"/>
      <c r="F130" s="181"/>
      <c r="G130" s="181"/>
      <c r="H130" s="181"/>
      <c r="I130" s="183"/>
      <c r="J130" s="184"/>
      <c r="K130" s="184"/>
      <c r="L130" s="184"/>
      <c r="M130" s="184"/>
      <c r="N130" s="185"/>
      <c r="O130" s="185"/>
      <c r="P130" s="185"/>
      <c r="Q130" s="185"/>
      <c r="R130" s="185" t="str">
        <f t="shared" si="20"/>
        <v>N</v>
      </c>
      <c r="T130" s="186"/>
      <c r="U130" s="187"/>
      <c r="V130" s="186"/>
    </row>
    <row r="131" spans="1:22">
      <c r="A131" s="178"/>
      <c r="B131" s="179"/>
      <c r="C131" s="180"/>
      <c r="D131" s="181"/>
      <c r="E131" s="181"/>
      <c r="F131" s="181"/>
      <c r="G131" s="181"/>
      <c r="H131" s="181"/>
      <c r="I131" s="183"/>
      <c r="J131" s="184"/>
      <c r="K131" s="184"/>
      <c r="L131" s="184"/>
      <c r="M131" s="184"/>
      <c r="N131" s="185"/>
      <c r="O131" s="185"/>
      <c r="P131" s="185"/>
      <c r="Q131" s="185"/>
      <c r="R131" s="185" t="str">
        <f t="shared" si="20"/>
        <v>N</v>
      </c>
      <c r="T131" s="186"/>
      <c r="U131" s="187"/>
      <c r="V131" s="186"/>
    </row>
    <row r="132" spans="1:22">
      <c r="A132" s="178"/>
      <c r="B132" s="179"/>
      <c r="C132" s="180"/>
      <c r="D132" s="181"/>
      <c r="E132" s="181"/>
      <c r="F132" s="181"/>
      <c r="G132" s="181"/>
      <c r="H132" s="181"/>
      <c r="I132" s="183"/>
      <c r="J132" s="184"/>
      <c r="K132" s="184"/>
      <c r="L132" s="184"/>
      <c r="M132" s="184"/>
      <c r="N132" s="185"/>
      <c r="O132" s="185"/>
      <c r="P132" s="185"/>
      <c r="Q132" s="185"/>
      <c r="R132" s="185" t="str">
        <f t="shared" si="20"/>
        <v>N</v>
      </c>
      <c r="T132" s="186"/>
      <c r="U132" s="187"/>
      <c r="V132" s="186"/>
    </row>
    <row r="133" spans="1:22">
      <c r="A133" s="178"/>
      <c r="B133" s="179"/>
      <c r="C133" s="180"/>
      <c r="D133" s="181"/>
      <c r="E133" s="181"/>
      <c r="F133" s="181"/>
      <c r="G133" s="181"/>
      <c r="H133" s="181"/>
      <c r="I133" s="183"/>
      <c r="J133" s="184"/>
      <c r="K133" s="184"/>
      <c r="L133" s="184"/>
      <c r="M133" s="184"/>
      <c r="N133" s="185"/>
      <c r="O133" s="185"/>
      <c r="P133" s="185"/>
      <c r="Q133" s="185"/>
      <c r="R133" s="185" t="str">
        <f t="shared" si="20"/>
        <v>N</v>
      </c>
      <c r="T133" s="186"/>
      <c r="U133" s="187"/>
      <c r="V133" s="186"/>
    </row>
    <row r="134" spans="1:22">
      <c r="A134" s="178"/>
      <c r="B134" s="179"/>
      <c r="C134" s="180"/>
      <c r="D134" s="181"/>
      <c r="E134" s="181"/>
      <c r="F134" s="181"/>
      <c r="G134" s="181"/>
      <c r="H134" s="181"/>
      <c r="I134" s="183"/>
      <c r="J134" s="184"/>
      <c r="K134" s="184"/>
      <c r="L134" s="184"/>
      <c r="M134" s="184"/>
      <c r="N134" s="185"/>
      <c r="O134" s="185"/>
      <c r="P134" s="185"/>
      <c r="Q134" s="185"/>
      <c r="R134" s="185" t="str">
        <f t="shared" si="20"/>
        <v>N</v>
      </c>
      <c r="T134" s="186"/>
      <c r="U134" s="188"/>
      <c r="V134" s="186"/>
    </row>
    <row r="135" spans="1:22">
      <c r="A135" s="178"/>
      <c r="B135" s="179"/>
      <c r="C135" s="180"/>
      <c r="D135" s="181"/>
      <c r="E135" s="181"/>
      <c r="F135" s="181"/>
      <c r="G135" s="181"/>
      <c r="H135" s="181"/>
      <c r="I135" s="183"/>
      <c r="J135" s="184"/>
      <c r="K135" s="184"/>
      <c r="L135" s="184"/>
      <c r="M135" s="184"/>
      <c r="N135" s="185"/>
      <c r="O135" s="185"/>
      <c r="P135" s="185"/>
      <c r="Q135" s="185"/>
      <c r="R135" s="185" t="str">
        <f t="shared" si="20"/>
        <v>N</v>
      </c>
      <c r="T135" s="186"/>
      <c r="U135" s="187"/>
      <c r="V135" s="186"/>
    </row>
    <row r="136" spans="1:22">
      <c r="A136" s="178"/>
      <c r="B136" s="179"/>
      <c r="C136" s="180"/>
      <c r="D136" s="181"/>
      <c r="E136" s="181"/>
      <c r="F136" s="181"/>
      <c r="G136" s="181"/>
      <c r="H136" s="181"/>
      <c r="I136" s="183"/>
      <c r="J136" s="184"/>
      <c r="K136" s="184"/>
      <c r="L136" s="184"/>
      <c r="M136" s="184"/>
      <c r="N136" s="185"/>
      <c r="O136" s="185"/>
      <c r="P136" s="185"/>
      <c r="Q136" s="185"/>
      <c r="R136" s="185" t="str">
        <f t="shared" si="20"/>
        <v>N</v>
      </c>
      <c r="T136" s="186"/>
      <c r="U136" s="188"/>
      <c r="V136" s="186"/>
    </row>
    <row r="137" spans="1:22">
      <c r="A137" s="178"/>
      <c r="B137" s="179"/>
      <c r="C137" s="180"/>
      <c r="D137" s="181"/>
      <c r="E137" s="181"/>
      <c r="F137" s="181"/>
      <c r="G137" s="181"/>
      <c r="H137" s="181"/>
      <c r="I137" s="183"/>
      <c r="J137" s="184"/>
      <c r="K137" s="184"/>
      <c r="L137" s="184"/>
      <c r="M137" s="184"/>
      <c r="N137" s="185"/>
      <c r="O137" s="185"/>
      <c r="P137" s="185"/>
      <c r="Q137" s="185"/>
      <c r="R137" s="185" t="str">
        <f t="shared" si="20"/>
        <v>N</v>
      </c>
      <c r="T137" s="186"/>
      <c r="U137" s="187"/>
      <c r="V137" s="186"/>
    </row>
    <row r="138" spans="1:22">
      <c r="A138" s="178"/>
      <c r="B138" s="179"/>
      <c r="C138" s="180"/>
      <c r="D138" s="181"/>
      <c r="E138" s="181"/>
      <c r="F138" s="181"/>
      <c r="G138" s="181"/>
      <c r="H138" s="181"/>
      <c r="I138" s="183"/>
      <c r="J138" s="184"/>
      <c r="K138" s="184"/>
      <c r="L138" s="184"/>
      <c r="M138" s="184"/>
      <c r="N138" s="185"/>
      <c r="O138" s="185"/>
      <c r="P138" s="185"/>
      <c r="Q138" s="185"/>
      <c r="R138" s="185" t="str">
        <f t="shared" si="20"/>
        <v>N</v>
      </c>
      <c r="T138" s="186"/>
      <c r="U138" s="187"/>
      <c r="V138" s="186"/>
    </row>
    <row r="139" spans="1:22">
      <c r="A139" s="178"/>
      <c r="B139" s="179"/>
      <c r="C139" s="180"/>
      <c r="D139" s="181"/>
      <c r="E139" s="181"/>
      <c r="F139" s="181"/>
      <c r="G139" s="181"/>
      <c r="H139" s="181"/>
      <c r="I139" s="183"/>
      <c r="J139" s="184"/>
      <c r="K139" s="184"/>
      <c r="L139" s="184"/>
      <c r="M139" s="184"/>
      <c r="N139" s="185"/>
      <c r="O139" s="185"/>
      <c r="P139" s="185"/>
      <c r="Q139" s="185"/>
      <c r="R139" s="185" t="str">
        <f t="shared" ref="R139:R153" si="21">IF(M139&gt;=40,"Y","N")</f>
        <v>N</v>
      </c>
      <c r="T139" s="186"/>
      <c r="U139" s="187"/>
      <c r="V139" s="186"/>
    </row>
    <row r="140" spans="1:22">
      <c r="A140" s="178"/>
      <c r="B140" s="179"/>
      <c r="C140" s="180"/>
      <c r="D140" s="181"/>
      <c r="E140" s="181"/>
      <c r="F140" s="181"/>
      <c r="G140" s="181"/>
      <c r="H140" s="181"/>
      <c r="I140" s="183"/>
      <c r="J140" s="184"/>
      <c r="K140" s="184"/>
      <c r="L140" s="184"/>
      <c r="M140" s="184"/>
      <c r="N140" s="185"/>
      <c r="O140" s="185"/>
      <c r="P140" s="185"/>
      <c r="Q140" s="185"/>
      <c r="R140" s="185" t="str">
        <f t="shared" si="21"/>
        <v>N</v>
      </c>
      <c r="T140" s="186"/>
      <c r="U140" s="187"/>
      <c r="V140" s="186"/>
    </row>
    <row r="141" spans="1:22">
      <c r="A141" s="178"/>
      <c r="B141" s="179"/>
      <c r="C141" s="180"/>
      <c r="D141" s="181"/>
      <c r="E141" s="181"/>
      <c r="F141" s="181"/>
      <c r="G141" s="181"/>
      <c r="H141" s="181"/>
      <c r="I141" s="183"/>
      <c r="J141" s="184"/>
      <c r="K141" s="184"/>
      <c r="L141" s="184"/>
      <c r="M141" s="184"/>
      <c r="N141" s="185"/>
      <c r="O141" s="185"/>
      <c r="P141" s="185"/>
      <c r="Q141" s="185"/>
      <c r="R141" s="185" t="str">
        <f t="shared" si="21"/>
        <v>N</v>
      </c>
      <c r="T141" s="186"/>
      <c r="U141" s="187"/>
      <c r="V141" s="186"/>
    </row>
    <row r="142" spans="1:22">
      <c r="A142" s="178"/>
      <c r="B142" s="179"/>
      <c r="C142" s="180"/>
      <c r="D142" s="181"/>
      <c r="E142" s="181"/>
      <c r="F142" s="181"/>
      <c r="G142" s="181"/>
      <c r="H142" s="181"/>
      <c r="I142" s="183"/>
      <c r="J142" s="184"/>
      <c r="K142" s="184"/>
      <c r="L142" s="184"/>
      <c r="M142" s="184"/>
      <c r="N142" s="185"/>
      <c r="O142" s="185"/>
      <c r="P142" s="185"/>
      <c r="Q142" s="185"/>
      <c r="R142" s="185" t="str">
        <f t="shared" si="21"/>
        <v>N</v>
      </c>
      <c r="T142" s="186"/>
      <c r="U142" s="187"/>
      <c r="V142" s="186"/>
    </row>
    <row r="143" spans="1:22">
      <c r="A143" s="178"/>
      <c r="B143" s="179"/>
      <c r="C143" s="180"/>
      <c r="D143" s="181"/>
      <c r="E143" s="181"/>
      <c r="F143" s="181"/>
      <c r="G143" s="181"/>
      <c r="H143" s="181"/>
      <c r="I143" s="183"/>
      <c r="J143" s="184"/>
      <c r="K143" s="184"/>
      <c r="L143" s="184"/>
      <c r="M143" s="184"/>
      <c r="N143" s="185"/>
      <c r="O143" s="185"/>
      <c r="P143" s="185"/>
      <c r="Q143" s="185"/>
      <c r="R143" s="185" t="str">
        <f t="shared" si="21"/>
        <v>N</v>
      </c>
      <c r="T143" s="186"/>
      <c r="U143" s="187"/>
      <c r="V143" s="186"/>
    </row>
    <row r="144" spans="1:22">
      <c r="A144" s="178"/>
      <c r="B144" s="179"/>
      <c r="C144" s="180"/>
      <c r="D144" s="181"/>
      <c r="E144" s="181"/>
      <c r="F144" s="181"/>
      <c r="G144" s="181"/>
      <c r="H144" s="181"/>
      <c r="I144" s="183"/>
      <c r="J144" s="184"/>
      <c r="K144" s="184"/>
      <c r="L144" s="184"/>
      <c r="M144" s="184"/>
      <c r="N144" s="185"/>
      <c r="O144" s="185"/>
      <c r="P144" s="185"/>
      <c r="Q144" s="185"/>
      <c r="R144" s="185" t="str">
        <f t="shared" si="21"/>
        <v>N</v>
      </c>
      <c r="T144" s="186"/>
      <c r="U144" s="187"/>
      <c r="V144" s="186"/>
    </row>
    <row r="145" spans="1:22">
      <c r="A145" s="178"/>
      <c r="B145" s="179"/>
      <c r="C145" s="180"/>
      <c r="D145" s="181"/>
      <c r="E145" s="181"/>
      <c r="F145" s="181"/>
      <c r="G145" s="181"/>
      <c r="H145" s="181"/>
      <c r="I145" s="183"/>
      <c r="J145" s="184"/>
      <c r="K145" s="184"/>
      <c r="L145" s="184"/>
      <c r="M145" s="184"/>
      <c r="N145" s="185"/>
      <c r="O145" s="185"/>
      <c r="P145" s="185"/>
      <c r="Q145" s="185"/>
      <c r="R145" s="185" t="str">
        <f t="shared" si="21"/>
        <v>N</v>
      </c>
      <c r="T145" s="186"/>
      <c r="U145" s="187"/>
      <c r="V145" s="186"/>
    </row>
    <row r="146" spans="1:22">
      <c r="A146" s="178"/>
      <c r="B146" s="179"/>
      <c r="C146" s="180"/>
      <c r="D146" s="181"/>
      <c r="E146" s="181"/>
      <c r="F146" s="181"/>
      <c r="G146" s="181"/>
      <c r="H146" s="181"/>
      <c r="I146" s="183"/>
      <c r="J146" s="184"/>
      <c r="K146" s="184"/>
      <c r="L146" s="184"/>
      <c r="M146" s="184"/>
      <c r="N146" s="185"/>
      <c r="O146" s="185"/>
      <c r="P146" s="185"/>
      <c r="Q146" s="185"/>
      <c r="R146" s="185" t="str">
        <f t="shared" si="21"/>
        <v>N</v>
      </c>
      <c r="T146" s="186"/>
      <c r="U146" s="188"/>
      <c r="V146" s="186"/>
    </row>
    <row r="147" spans="1:22">
      <c r="A147" s="178"/>
      <c r="B147" s="179"/>
      <c r="C147" s="180"/>
      <c r="D147" s="181"/>
      <c r="E147" s="181"/>
      <c r="F147" s="181"/>
      <c r="G147" s="181"/>
      <c r="H147" s="181"/>
      <c r="I147" s="183"/>
      <c r="J147" s="184"/>
      <c r="K147" s="184"/>
      <c r="L147" s="184"/>
      <c r="M147" s="184"/>
      <c r="N147" s="185"/>
      <c r="O147" s="185"/>
      <c r="P147" s="185"/>
      <c r="Q147" s="185"/>
      <c r="R147" s="185" t="str">
        <f t="shared" si="21"/>
        <v>N</v>
      </c>
      <c r="T147" s="186"/>
      <c r="U147" s="187"/>
      <c r="V147" s="186"/>
    </row>
    <row r="148" spans="1:22">
      <c r="A148" s="178"/>
      <c r="B148" s="179"/>
      <c r="C148" s="180"/>
      <c r="D148" s="181"/>
      <c r="E148" s="181"/>
      <c r="F148" s="181"/>
      <c r="G148" s="181"/>
      <c r="H148" s="181"/>
      <c r="I148" s="183"/>
      <c r="J148" s="184"/>
      <c r="K148" s="184"/>
      <c r="L148" s="184"/>
      <c r="M148" s="184"/>
      <c r="N148" s="185"/>
      <c r="O148" s="185"/>
      <c r="P148" s="185"/>
      <c r="Q148" s="185"/>
      <c r="R148" s="185" t="str">
        <f t="shared" si="21"/>
        <v>N</v>
      </c>
      <c r="T148" s="186"/>
      <c r="U148" s="25"/>
      <c r="V148" s="25"/>
    </row>
    <row r="149" spans="1:22">
      <c r="A149" s="178"/>
      <c r="B149" s="179"/>
      <c r="C149" s="180"/>
      <c r="D149" s="181"/>
      <c r="E149" s="181"/>
      <c r="F149" s="181"/>
      <c r="G149" s="181"/>
      <c r="H149" s="181"/>
      <c r="I149" s="183"/>
      <c r="J149" s="184"/>
      <c r="K149" s="184"/>
      <c r="L149" s="184"/>
      <c r="M149" s="184"/>
      <c r="N149" s="185"/>
      <c r="O149" s="185"/>
      <c r="P149" s="185"/>
      <c r="Q149" s="185"/>
      <c r="R149" s="185" t="str">
        <f t="shared" si="21"/>
        <v>N</v>
      </c>
    </row>
    <row r="150" spans="1:22">
      <c r="A150" s="178"/>
      <c r="B150" s="179"/>
      <c r="C150" s="180"/>
      <c r="D150" s="181"/>
      <c r="E150" s="181"/>
      <c r="F150" s="181"/>
      <c r="G150" s="181"/>
      <c r="H150" s="181"/>
      <c r="I150" s="183"/>
      <c r="J150" s="184"/>
      <c r="K150" s="184"/>
      <c r="L150" s="184"/>
      <c r="M150" s="184"/>
      <c r="N150" s="185"/>
      <c r="O150" s="185"/>
      <c r="P150" s="185"/>
      <c r="Q150" s="185"/>
      <c r="R150" s="185" t="str">
        <f t="shared" si="21"/>
        <v>N</v>
      </c>
    </row>
    <row r="151" spans="1:22">
      <c r="A151" s="178"/>
      <c r="B151" s="179"/>
      <c r="C151" s="180"/>
      <c r="D151" s="181"/>
      <c r="E151" s="181"/>
      <c r="F151" s="181"/>
      <c r="G151" s="181"/>
      <c r="H151" s="181"/>
      <c r="I151" s="183"/>
      <c r="J151" s="184"/>
      <c r="K151" s="184"/>
      <c r="L151" s="184"/>
      <c r="M151" s="184"/>
      <c r="N151" s="185"/>
      <c r="O151" s="185"/>
      <c r="P151" s="185"/>
      <c r="Q151" s="185"/>
      <c r="R151" s="185" t="str">
        <f t="shared" si="21"/>
        <v>N</v>
      </c>
    </row>
    <row r="152" spans="1:22">
      <c r="A152" s="178"/>
      <c r="B152" s="179"/>
      <c r="C152" s="180"/>
      <c r="D152" s="181"/>
      <c r="E152" s="181"/>
      <c r="F152" s="181"/>
      <c r="G152" s="181"/>
      <c r="H152" s="181"/>
      <c r="I152" s="183"/>
      <c r="J152" s="184"/>
      <c r="K152" s="184"/>
      <c r="L152" s="184"/>
      <c r="M152" s="184"/>
      <c r="N152" s="185"/>
      <c r="O152" s="185"/>
      <c r="P152" s="185"/>
      <c r="Q152" s="185"/>
      <c r="R152" s="185" t="str">
        <f t="shared" si="21"/>
        <v>N</v>
      </c>
    </row>
    <row r="153" spans="1:22">
      <c r="A153" s="178"/>
      <c r="B153" s="179"/>
      <c r="C153" s="180"/>
      <c r="D153" s="181"/>
      <c r="E153" s="181"/>
      <c r="F153" s="181"/>
      <c r="G153" s="181"/>
      <c r="H153" s="181"/>
      <c r="I153" s="183"/>
      <c r="J153" s="184"/>
      <c r="K153" s="184"/>
      <c r="L153" s="184"/>
      <c r="M153" s="184"/>
      <c r="N153" s="185"/>
      <c r="O153" s="185"/>
      <c r="P153" s="185"/>
      <c r="Q153" s="185"/>
      <c r="R153" s="185" t="str">
        <f t="shared" si="21"/>
        <v>N</v>
      </c>
    </row>
    <row r="154" spans="1:22">
      <c r="C154" s="190"/>
      <c r="D154" s="191"/>
      <c r="E154" s="186"/>
      <c r="F154" s="190"/>
      <c r="G154" s="186"/>
      <c r="H154" s="190"/>
    </row>
    <row r="155" spans="1:22">
      <c r="D155" s="192"/>
    </row>
    <row r="156" spans="1:22">
      <c r="D156" s="192"/>
      <c r="N156" s="193">
        <f>COUNTIF(N10:N147,"Y")</f>
        <v>112</v>
      </c>
      <c r="O156" s="193">
        <f t="shared" ref="O156:R156" si="22">COUNTIF(O10:O147,"Y")</f>
        <v>112</v>
      </c>
      <c r="P156" s="193">
        <f t="shared" si="22"/>
        <v>112</v>
      </c>
      <c r="Q156" s="193">
        <f t="shared" si="22"/>
        <v>112</v>
      </c>
      <c r="R156" s="193">
        <f t="shared" si="22"/>
        <v>111</v>
      </c>
    </row>
    <row r="157" spans="1:22">
      <c r="D157" s="192"/>
      <c r="N157" s="194">
        <f>N156/112*100</f>
        <v>100</v>
      </c>
      <c r="O157" s="194">
        <f t="shared" ref="O157:Q157" si="23">O156/112*100</f>
        <v>100</v>
      </c>
      <c r="P157" s="194">
        <f t="shared" si="23"/>
        <v>100</v>
      </c>
      <c r="Q157" s="194">
        <f t="shared" si="23"/>
        <v>100</v>
      </c>
      <c r="R157" s="194">
        <f t="shared" ref="R157" si="24">R156/138*100</f>
        <v>80.434782608695656</v>
      </c>
    </row>
    <row r="158" spans="1:22">
      <c r="D158" s="192"/>
    </row>
    <row r="159" spans="1:22" ht="18">
      <c r="D159" s="192"/>
      <c r="N159" s="195" t="s">
        <v>45</v>
      </c>
      <c r="O159" s="195" t="s">
        <v>46</v>
      </c>
      <c r="P159" s="195" t="s">
        <v>47</v>
      </c>
      <c r="Q159" s="195" t="s">
        <v>48</v>
      </c>
      <c r="R159" s="195" t="s">
        <v>49</v>
      </c>
    </row>
    <row r="160" spans="1:22" ht="22.5">
      <c r="D160" s="192"/>
      <c r="N160" s="196">
        <f>N157</f>
        <v>100</v>
      </c>
      <c r="O160" s="196">
        <f>O157</f>
        <v>100</v>
      </c>
      <c r="P160" s="196">
        <f>P157</f>
        <v>100</v>
      </c>
      <c r="Q160" s="196">
        <f>Q157</f>
        <v>100</v>
      </c>
      <c r="R160" s="196">
        <f>R157</f>
        <v>80.434782608695656</v>
      </c>
    </row>
    <row r="161" spans="4:4">
      <c r="D161" s="192"/>
    </row>
    <row r="162" spans="4:4">
      <c r="D162" s="192"/>
    </row>
    <row r="163" spans="4:4">
      <c r="D163" s="192"/>
    </row>
    <row r="164" spans="4:4">
      <c r="D164" s="192"/>
    </row>
    <row r="165" spans="4:4">
      <c r="D165" s="192"/>
    </row>
    <row r="166" spans="4:4">
      <c r="D166" s="192"/>
    </row>
    <row r="167" spans="4:4">
      <c r="D167" s="192"/>
    </row>
    <row r="168" spans="4:4">
      <c r="D168" s="192"/>
    </row>
    <row r="169" spans="4:4">
      <c r="D169" s="192"/>
    </row>
    <row r="170" spans="4:4">
      <c r="D170" s="192"/>
    </row>
    <row r="171" spans="4:4">
      <c r="D171" s="192"/>
    </row>
    <row r="172" spans="4:4">
      <c r="D172" s="192"/>
    </row>
    <row r="173" spans="4:4">
      <c r="D173" s="192"/>
    </row>
    <row r="174" spans="4:4">
      <c r="D174" s="192"/>
    </row>
    <row r="175" spans="4:4">
      <c r="D175" s="192"/>
    </row>
    <row r="176" spans="4:4">
      <c r="D176" s="192"/>
    </row>
    <row r="177" spans="4:4">
      <c r="D177" s="192"/>
    </row>
    <row r="178" spans="4:4">
      <c r="D178" s="192"/>
    </row>
    <row r="179" spans="4:4">
      <c r="D179" s="192"/>
    </row>
    <row r="180" spans="4:4">
      <c r="D180" s="192"/>
    </row>
    <row r="181" spans="4:4">
      <c r="D181" s="192"/>
    </row>
    <row r="182" spans="4:4">
      <c r="D182" s="192"/>
    </row>
    <row r="183" spans="4:4">
      <c r="D183" s="192"/>
    </row>
    <row r="184" spans="4:4">
      <c r="D184" s="192"/>
    </row>
    <row r="185" spans="4:4">
      <c r="D185" s="192"/>
    </row>
    <row r="186" spans="4:4">
      <c r="D186" s="192"/>
    </row>
    <row r="187" spans="4:4">
      <c r="D187" s="192"/>
    </row>
    <row r="188" spans="4:4">
      <c r="D188" s="192"/>
    </row>
    <row r="189" spans="4:4">
      <c r="D189" s="192"/>
    </row>
    <row r="190" spans="4:4">
      <c r="D190" s="192"/>
    </row>
    <row r="191" spans="4:4">
      <c r="D191" s="192"/>
    </row>
    <row r="192" spans="4:4">
      <c r="D192" s="192"/>
    </row>
    <row r="193" spans="4:4">
      <c r="D193" s="192"/>
    </row>
    <row r="194" spans="4:4">
      <c r="D194" s="192"/>
    </row>
    <row r="195" spans="4:4">
      <c r="D195" s="192"/>
    </row>
    <row r="196" spans="4:4">
      <c r="D196" s="192"/>
    </row>
    <row r="197" spans="4:4">
      <c r="D197" s="192"/>
    </row>
    <row r="198" spans="4:4">
      <c r="D198" s="192"/>
    </row>
    <row r="199" spans="4:4">
      <c r="D199" s="192"/>
    </row>
    <row r="200" spans="4:4">
      <c r="D200" s="192"/>
    </row>
    <row r="201" spans="4:4">
      <c r="D201" s="192"/>
    </row>
    <row r="202" spans="4:4">
      <c r="D202" s="192"/>
    </row>
    <row r="203" spans="4:4">
      <c r="D203" s="192"/>
    </row>
    <row r="204" spans="4:4">
      <c r="D204" s="192"/>
    </row>
    <row r="205" spans="4:4">
      <c r="D205" s="192"/>
    </row>
    <row r="206" spans="4:4">
      <c r="D206" s="192"/>
    </row>
    <row r="207" spans="4:4">
      <c r="D207" s="192"/>
    </row>
    <row r="208" spans="4:4">
      <c r="D208" s="192"/>
    </row>
    <row r="209" spans="4:4">
      <c r="D209" s="192"/>
    </row>
    <row r="210" spans="4:4">
      <c r="D210" s="192"/>
    </row>
    <row r="211" spans="4:4">
      <c r="D211" s="192"/>
    </row>
    <row r="212" spans="4:4">
      <c r="D212" s="192"/>
    </row>
    <row r="213" spans="4:4">
      <c r="D213" s="192"/>
    </row>
    <row r="214" spans="4:4">
      <c r="D214" s="192"/>
    </row>
    <row r="215" spans="4:4">
      <c r="D215" s="192"/>
    </row>
    <row r="216" spans="4:4">
      <c r="D216" s="192"/>
    </row>
    <row r="217" spans="4:4">
      <c r="D217" s="192"/>
    </row>
    <row r="218" spans="4:4">
      <c r="D218" s="192"/>
    </row>
    <row r="219" spans="4:4">
      <c r="D219" s="192"/>
    </row>
    <row r="220" spans="4:4">
      <c r="D220" s="192"/>
    </row>
    <row r="221" spans="4:4">
      <c r="D221" s="192"/>
    </row>
    <row r="222" spans="4:4">
      <c r="D222" s="192"/>
    </row>
    <row r="223" spans="4:4">
      <c r="D223" s="192"/>
    </row>
    <row r="224" spans="4:4">
      <c r="D224" s="192"/>
    </row>
    <row r="225" spans="4:4">
      <c r="D225" s="192"/>
    </row>
    <row r="226" spans="4:4">
      <c r="D226" s="192"/>
    </row>
    <row r="227" spans="4:4">
      <c r="D227" s="192"/>
    </row>
    <row r="228" spans="4:4">
      <c r="D228" s="192"/>
    </row>
    <row r="229" spans="4:4">
      <c r="D229" s="192"/>
    </row>
    <row r="230" spans="4:4">
      <c r="D230" s="192"/>
    </row>
    <row r="231" spans="4:4">
      <c r="D231" s="192"/>
    </row>
    <row r="232" spans="4:4">
      <c r="D232" s="192"/>
    </row>
    <row r="233" spans="4:4">
      <c r="D233" s="192"/>
    </row>
    <row r="234" spans="4:4">
      <c r="D234" s="192"/>
    </row>
    <row r="235" spans="4:4">
      <c r="D235" s="192"/>
    </row>
    <row r="236" spans="4:4">
      <c r="D236" s="192"/>
    </row>
    <row r="237" spans="4:4">
      <c r="D237" s="192"/>
    </row>
    <row r="238" spans="4:4">
      <c r="D238" s="192"/>
    </row>
    <row r="239" spans="4:4">
      <c r="D239" s="192"/>
    </row>
    <row r="240" spans="4:4">
      <c r="D240" s="192"/>
    </row>
    <row r="241" spans="4:4">
      <c r="D241" s="192"/>
    </row>
    <row r="242" spans="4:4">
      <c r="D242" s="192"/>
    </row>
    <row r="243" spans="4:4">
      <c r="D243" s="192"/>
    </row>
    <row r="244" spans="4:4">
      <c r="D244" s="192"/>
    </row>
    <row r="245" spans="4:4">
      <c r="D245" s="192"/>
    </row>
    <row r="246" spans="4:4">
      <c r="D246" s="192"/>
    </row>
    <row r="247" spans="4:4">
      <c r="D247" s="192"/>
    </row>
    <row r="248" spans="4:4">
      <c r="D248" s="192"/>
    </row>
    <row r="249" spans="4:4">
      <c r="D249" s="192"/>
    </row>
    <row r="250" spans="4:4">
      <c r="D250" s="192"/>
    </row>
    <row r="251" spans="4:4">
      <c r="D251" s="192"/>
    </row>
    <row r="252" spans="4:4">
      <c r="D252" s="192"/>
    </row>
    <row r="253" spans="4:4">
      <c r="D253" s="192"/>
    </row>
    <row r="254" spans="4:4">
      <c r="D254" s="192"/>
    </row>
    <row r="255" spans="4:4">
      <c r="D255" s="192"/>
    </row>
    <row r="256" spans="4:4">
      <c r="D256" s="192"/>
    </row>
    <row r="257" spans="4:4">
      <c r="D257" s="192"/>
    </row>
    <row r="258" spans="4:4">
      <c r="D258" s="192"/>
    </row>
    <row r="259" spans="4:4">
      <c r="D259" s="192"/>
    </row>
    <row r="260" spans="4:4">
      <c r="D260" s="192"/>
    </row>
    <row r="261" spans="4:4">
      <c r="D261" s="192"/>
    </row>
    <row r="262" spans="4:4">
      <c r="D262" s="192"/>
    </row>
    <row r="263" spans="4:4">
      <c r="D263" s="192"/>
    </row>
    <row r="264" spans="4:4">
      <c r="D264" s="192"/>
    </row>
    <row r="265" spans="4:4">
      <c r="D265" s="192"/>
    </row>
    <row r="266" spans="4:4">
      <c r="D266" s="192"/>
    </row>
    <row r="267" spans="4:4">
      <c r="D267" s="192"/>
    </row>
    <row r="268" spans="4:4">
      <c r="D268" s="192"/>
    </row>
    <row r="269" spans="4:4">
      <c r="D269" s="192"/>
    </row>
    <row r="270" spans="4:4">
      <c r="D270" s="192"/>
    </row>
    <row r="271" spans="4:4">
      <c r="D271" s="192"/>
    </row>
    <row r="272" spans="4:4">
      <c r="D272" s="192"/>
    </row>
    <row r="273" spans="4:4">
      <c r="D273" s="192"/>
    </row>
    <row r="274" spans="4:4">
      <c r="D274" s="192"/>
    </row>
    <row r="275" spans="4:4">
      <c r="D275" s="192"/>
    </row>
    <row r="276" spans="4:4">
      <c r="D276" s="192"/>
    </row>
    <row r="277" spans="4:4">
      <c r="D277" s="192"/>
    </row>
    <row r="278" spans="4:4">
      <c r="D278" s="192"/>
    </row>
    <row r="279" spans="4:4">
      <c r="D279" s="192"/>
    </row>
    <row r="280" spans="4:4">
      <c r="D280" s="192"/>
    </row>
    <row r="281" spans="4:4">
      <c r="D281" s="192"/>
    </row>
    <row r="282" spans="4:4">
      <c r="D282" s="192"/>
    </row>
    <row r="283" spans="4:4">
      <c r="D283" s="192"/>
    </row>
    <row r="284" spans="4:4">
      <c r="D284" s="192"/>
    </row>
    <row r="285" spans="4:4">
      <c r="D285" s="192"/>
    </row>
    <row r="286" spans="4:4">
      <c r="D286" s="192"/>
    </row>
    <row r="287" spans="4:4">
      <c r="D287" s="192"/>
    </row>
    <row r="288" spans="4:4">
      <c r="D288" s="192"/>
    </row>
    <row r="289" spans="4:4">
      <c r="D289" s="192"/>
    </row>
    <row r="290" spans="4:4">
      <c r="D290" s="192"/>
    </row>
    <row r="291" spans="4:4">
      <c r="D291" s="192"/>
    </row>
    <row r="292" spans="4:4">
      <c r="D292" s="192"/>
    </row>
    <row r="293" spans="4:4">
      <c r="D293" s="192"/>
    </row>
    <row r="294" spans="4:4">
      <c r="D294" s="192"/>
    </row>
    <row r="295" spans="4:4">
      <c r="D295" s="192"/>
    </row>
    <row r="296" spans="4:4">
      <c r="D296" s="192"/>
    </row>
    <row r="297" spans="4:4">
      <c r="D297" s="192"/>
    </row>
    <row r="298" spans="4:4">
      <c r="D298" s="192"/>
    </row>
    <row r="299" spans="4:4">
      <c r="D299" s="192"/>
    </row>
    <row r="300" spans="4:4">
      <c r="D300" s="192"/>
    </row>
    <row r="301" spans="4:4">
      <c r="D301" s="192"/>
    </row>
    <row r="302" spans="4:4">
      <c r="D302" s="192"/>
    </row>
    <row r="303" spans="4:4">
      <c r="D303" s="192"/>
    </row>
    <row r="304" spans="4:4">
      <c r="D304" s="192"/>
    </row>
    <row r="305" spans="4:4">
      <c r="D305" s="192"/>
    </row>
    <row r="306" spans="4:4">
      <c r="D306" s="192"/>
    </row>
    <row r="307" spans="4:4">
      <c r="D307" s="192"/>
    </row>
    <row r="308" spans="4:4">
      <c r="D308" s="192"/>
    </row>
    <row r="309" spans="4:4">
      <c r="D309" s="192"/>
    </row>
    <row r="310" spans="4:4">
      <c r="D310" s="192"/>
    </row>
    <row r="311" spans="4:4">
      <c r="D311" s="192"/>
    </row>
    <row r="312" spans="4:4">
      <c r="D312" s="192"/>
    </row>
    <row r="313" spans="4:4">
      <c r="D313" s="192"/>
    </row>
    <row r="314" spans="4:4">
      <c r="D314" s="192"/>
    </row>
    <row r="315" spans="4:4">
      <c r="D315" s="192"/>
    </row>
    <row r="316" spans="4:4">
      <c r="D316" s="192"/>
    </row>
    <row r="317" spans="4:4">
      <c r="D317" s="192"/>
    </row>
    <row r="318" spans="4:4">
      <c r="D318" s="192"/>
    </row>
    <row r="319" spans="4:4">
      <c r="D319" s="192"/>
    </row>
    <row r="320" spans="4:4">
      <c r="D320" s="192"/>
    </row>
    <row r="321" spans="4:4">
      <c r="D321" s="192"/>
    </row>
    <row r="322" spans="4:4">
      <c r="D322" s="192"/>
    </row>
    <row r="323" spans="4:4">
      <c r="D323" s="192"/>
    </row>
    <row r="324" spans="4:4">
      <c r="D324" s="192"/>
    </row>
    <row r="325" spans="4:4">
      <c r="D325" s="192"/>
    </row>
    <row r="326" spans="4:4">
      <c r="D326" s="192"/>
    </row>
    <row r="327" spans="4:4">
      <c r="D327" s="192"/>
    </row>
    <row r="328" spans="4:4">
      <c r="D328" s="192"/>
    </row>
    <row r="329" spans="4:4">
      <c r="D329" s="192"/>
    </row>
    <row r="330" spans="4:4">
      <c r="D330" s="192"/>
    </row>
    <row r="331" spans="4:4">
      <c r="D331" s="192"/>
    </row>
    <row r="332" spans="4:4">
      <c r="D332" s="192"/>
    </row>
    <row r="333" spans="4:4">
      <c r="D333" s="192"/>
    </row>
    <row r="334" spans="4:4">
      <c r="D334" s="192"/>
    </row>
    <row r="335" spans="4:4">
      <c r="D335" s="192"/>
    </row>
    <row r="336" spans="4:4">
      <c r="D336" s="192"/>
    </row>
    <row r="337" spans="4:4">
      <c r="D337" s="192"/>
    </row>
    <row r="338" spans="4:4">
      <c r="D338" s="192"/>
    </row>
    <row r="339" spans="4:4">
      <c r="D339" s="192"/>
    </row>
    <row r="340" spans="4:4">
      <c r="D340" s="192"/>
    </row>
    <row r="341" spans="4:4">
      <c r="D341" s="192"/>
    </row>
    <row r="342" spans="4:4">
      <c r="D342" s="192"/>
    </row>
    <row r="343" spans="4:4">
      <c r="D343" s="192"/>
    </row>
    <row r="344" spans="4:4">
      <c r="D344" s="192"/>
    </row>
    <row r="345" spans="4:4">
      <c r="D345" s="192"/>
    </row>
    <row r="346" spans="4:4">
      <c r="D346" s="192"/>
    </row>
    <row r="347" spans="4:4">
      <c r="D347" s="192"/>
    </row>
    <row r="348" spans="4:4">
      <c r="D348" s="192"/>
    </row>
    <row r="349" spans="4:4">
      <c r="D349" s="192"/>
    </row>
    <row r="350" spans="4:4">
      <c r="D350" s="192"/>
    </row>
    <row r="351" spans="4:4">
      <c r="D351" s="192"/>
    </row>
    <row r="352" spans="4:4">
      <c r="D352" s="192"/>
    </row>
    <row r="353" spans="4:4">
      <c r="D353" s="192"/>
    </row>
    <row r="354" spans="4:4">
      <c r="D354" s="192"/>
    </row>
    <row r="355" spans="4:4">
      <c r="D355" s="192"/>
    </row>
    <row r="356" spans="4:4">
      <c r="D356" s="192"/>
    </row>
    <row r="357" spans="4:4">
      <c r="D357" s="192"/>
    </row>
    <row r="358" spans="4:4">
      <c r="D358" s="192"/>
    </row>
    <row r="359" spans="4:4">
      <c r="D359" s="192"/>
    </row>
    <row r="360" spans="4:4">
      <c r="D360" s="192"/>
    </row>
    <row r="361" spans="4:4">
      <c r="D361" s="192"/>
    </row>
    <row r="362" spans="4:4">
      <c r="D362" s="192"/>
    </row>
    <row r="363" spans="4:4">
      <c r="D363" s="192"/>
    </row>
    <row r="364" spans="4:4">
      <c r="D364" s="192"/>
    </row>
    <row r="365" spans="4:4">
      <c r="D365" s="192"/>
    </row>
    <row r="366" spans="4:4">
      <c r="D366" s="192"/>
    </row>
    <row r="367" spans="4:4">
      <c r="D367" s="192"/>
    </row>
    <row r="368" spans="4:4">
      <c r="D368" s="192"/>
    </row>
    <row r="369" spans="4:4">
      <c r="D369" s="192"/>
    </row>
    <row r="370" spans="4:4">
      <c r="D370" s="192"/>
    </row>
    <row r="371" spans="4:4">
      <c r="D371" s="192"/>
    </row>
    <row r="372" spans="4:4">
      <c r="D372" s="192"/>
    </row>
    <row r="373" spans="4:4">
      <c r="D373" s="192"/>
    </row>
    <row r="374" spans="4:4">
      <c r="D374" s="192"/>
    </row>
    <row r="375" spans="4:4">
      <c r="D375" s="192"/>
    </row>
    <row r="376" spans="4:4">
      <c r="D376" s="192"/>
    </row>
    <row r="377" spans="4:4">
      <c r="D377" s="192"/>
    </row>
    <row r="378" spans="4:4">
      <c r="D378" s="192"/>
    </row>
    <row r="379" spans="4:4">
      <c r="D379" s="192"/>
    </row>
    <row r="380" spans="4:4">
      <c r="D380" s="192"/>
    </row>
    <row r="381" spans="4:4">
      <c r="D381" s="192"/>
    </row>
    <row r="382" spans="4:4">
      <c r="D382" s="192"/>
    </row>
    <row r="383" spans="4:4">
      <c r="D383" s="192"/>
    </row>
    <row r="384" spans="4:4">
      <c r="D384" s="192"/>
    </row>
    <row r="385" spans="4:4">
      <c r="D385" s="192"/>
    </row>
    <row r="386" spans="4:4">
      <c r="D386" s="192"/>
    </row>
    <row r="387" spans="4:4">
      <c r="D387" s="192"/>
    </row>
    <row r="388" spans="4:4">
      <c r="D388" s="192"/>
    </row>
    <row r="389" spans="4:4">
      <c r="D389" s="192"/>
    </row>
    <row r="390" spans="4:4">
      <c r="D390" s="192"/>
    </row>
    <row r="391" spans="4:4">
      <c r="D391" s="192"/>
    </row>
    <row r="392" spans="4:4">
      <c r="D392" s="192"/>
    </row>
    <row r="393" spans="4:4">
      <c r="D393" s="192"/>
    </row>
    <row r="394" spans="4:4">
      <c r="D394" s="192"/>
    </row>
    <row r="395" spans="4:4">
      <c r="D395" s="192"/>
    </row>
    <row r="396" spans="4:4">
      <c r="D396" s="192"/>
    </row>
    <row r="397" spans="4:4">
      <c r="D397" s="192"/>
    </row>
    <row r="398" spans="4:4">
      <c r="D398" s="192"/>
    </row>
    <row r="399" spans="4:4">
      <c r="D399" s="192"/>
    </row>
    <row r="400" spans="4:4">
      <c r="D400" s="192"/>
    </row>
    <row r="401" spans="4:4">
      <c r="D401" s="192"/>
    </row>
    <row r="402" spans="4:4">
      <c r="D402" s="192"/>
    </row>
    <row r="403" spans="4:4">
      <c r="D403" s="192"/>
    </row>
    <row r="404" spans="4:4">
      <c r="D404" s="192"/>
    </row>
    <row r="405" spans="4:4">
      <c r="D405" s="192"/>
    </row>
    <row r="406" spans="4:4">
      <c r="D406" s="192"/>
    </row>
    <row r="407" spans="4:4">
      <c r="D407" s="192"/>
    </row>
    <row r="408" spans="4:4">
      <c r="D408" s="192"/>
    </row>
    <row r="409" spans="4:4">
      <c r="D409" s="192"/>
    </row>
    <row r="410" spans="4:4">
      <c r="D410" s="192"/>
    </row>
    <row r="411" spans="4:4">
      <c r="D411" s="192"/>
    </row>
    <row r="412" spans="4:4">
      <c r="D412" s="192"/>
    </row>
    <row r="413" spans="4:4">
      <c r="D413" s="192"/>
    </row>
    <row r="414" spans="4:4">
      <c r="D414" s="192"/>
    </row>
    <row r="415" spans="4:4">
      <c r="D415" s="192"/>
    </row>
    <row r="416" spans="4:4">
      <c r="D416" s="192"/>
    </row>
    <row r="417" spans="4:4">
      <c r="D417" s="192"/>
    </row>
    <row r="418" spans="4:4">
      <c r="D418" s="192"/>
    </row>
    <row r="419" spans="4:4">
      <c r="D419" s="192"/>
    </row>
    <row r="420" spans="4:4">
      <c r="D420" s="192"/>
    </row>
    <row r="421" spans="4:4">
      <c r="D421" s="192"/>
    </row>
    <row r="422" spans="4:4">
      <c r="D422" s="192"/>
    </row>
    <row r="423" spans="4:4">
      <c r="D423" s="192"/>
    </row>
    <row r="424" spans="4:4">
      <c r="D424" s="192"/>
    </row>
    <row r="425" spans="4:4">
      <c r="D425" s="192"/>
    </row>
    <row r="426" spans="4:4">
      <c r="D426" s="192"/>
    </row>
    <row r="427" spans="4:4">
      <c r="D427" s="192"/>
    </row>
    <row r="428" spans="4:4">
      <c r="D428" s="192"/>
    </row>
    <row r="429" spans="4:4">
      <c r="D429" s="192"/>
    </row>
    <row r="430" spans="4:4">
      <c r="D430" s="192"/>
    </row>
    <row r="431" spans="4:4">
      <c r="D431" s="192"/>
    </row>
    <row r="432" spans="4:4">
      <c r="D432" s="192"/>
    </row>
    <row r="433" spans="4:4">
      <c r="D433" s="192"/>
    </row>
    <row r="434" spans="4:4">
      <c r="D434" s="192"/>
    </row>
    <row r="435" spans="4:4">
      <c r="D435" s="192"/>
    </row>
    <row r="436" spans="4:4">
      <c r="D436" s="192"/>
    </row>
    <row r="437" spans="4:4">
      <c r="D437" s="192"/>
    </row>
    <row r="438" spans="4:4">
      <c r="D438" s="192"/>
    </row>
    <row r="439" spans="4:4">
      <c r="D439" s="192"/>
    </row>
    <row r="440" spans="4:4">
      <c r="D440" s="192"/>
    </row>
    <row r="441" spans="4:4">
      <c r="D441" s="192"/>
    </row>
    <row r="442" spans="4:4">
      <c r="D442" s="192"/>
    </row>
    <row r="443" spans="4:4">
      <c r="D443" s="192"/>
    </row>
    <row r="444" spans="4:4">
      <c r="D444" s="192"/>
    </row>
    <row r="445" spans="4:4">
      <c r="D445" s="192"/>
    </row>
    <row r="446" spans="4:4">
      <c r="D446" s="192"/>
    </row>
    <row r="447" spans="4:4">
      <c r="D447" s="192"/>
    </row>
    <row r="448" spans="4:4">
      <c r="D448" s="192"/>
    </row>
    <row r="449" spans="4:4">
      <c r="D449" s="192"/>
    </row>
    <row r="450" spans="4:4">
      <c r="D450" s="192"/>
    </row>
    <row r="451" spans="4:4">
      <c r="D451" s="192"/>
    </row>
    <row r="452" spans="4:4">
      <c r="D452" s="192"/>
    </row>
    <row r="453" spans="4:4">
      <c r="D453" s="192"/>
    </row>
    <row r="454" spans="4:4">
      <c r="D454" s="192"/>
    </row>
    <row r="455" spans="4:4">
      <c r="D455" s="192"/>
    </row>
    <row r="456" spans="4:4">
      <c r="D456" s="192"/>
    </row>
    <row r="457" spans="4:4">
      <c r="D457" s="192"/>
    </row>
    <row r="458" spans="4:4">
      <c r="D458" s="192"/>
    </row>
    <row r="459" spans="4:4">
      <c r="D459" s="192"/>
    </row>
    <row r="460" spans="4:4">
      <c r="D460" s="192"/>
    </row>
    <row r="461" spans="4:4">
      <c r="D461" s="192"/>
    </row>
    <row r="462" spans="4:4">
      <c r="D462" s="192"/>
    </row>
    <row r="463" spans="4:4">
      <c r="D463" s="192"/>
    </row>
    <row r="464" spans="4:4">
      <c r="D464" s="192"/>
    </row>
    <row r="465" spans="4:4">
      <c r="D465" s="192"/>
    </row>
    <row r="466" spans="4:4">
      <c r="D466" s="192"/>
    </row>
    <row r="467" spans="4:4">
      <c r="D467" s="192"/>
    </row>
    <row r="468" spans="4:4">
      <c r="D468" s="192"/>
    </row>
    <row r="469" spans="4:4">
      <c r="D469" s="192"/>
    </row>
    <row r="470" spans="4:4">
      <c r="D470" s="192"/>
    </row>
    <row r="471" spans="4:4">
      <c r="D471" s="192"/>
    </row>
    <row r="472" spans="4:4">
      <c r="D472" s="192"/>
    </row>
    <row r="473" spans="4:4">
      <c r="D473" s="192"/>
    </row>
    <row r="474" spans="4:4">
      <c r="D474" s="192"/>
    </row>
    <row r="475" spans="4:4">
      <c r="D475" s="192"/>
    </row>
    <row r="476" spans="4:4">
      <c r="D476" s="192"/>
    </row>
    <row r="477" spans="4:4">
      <c r="D477" s="192"/>
    </row>
    <row r="478" spans="4:4">
      <c r="D478" s="192"/>
    </row>
    <row r="479" spans="4:4">
      <c r="D479" s="192"/>
    </row>
    <row r="480" spans="4:4">
      <c r="D480" s="192"/>
    </row>
    <row r="481" spans="4:4">
      <c r="D481" s="192"/>
    </row>
    <row r="482" spans="4:4">
      <c r="D482" s="192"/>
    </row>
    <row r="483" spans="4:4">
      <c r="D483" s="192"/>
    </row>
    <row r="484" spans="4:4">
      <c r="D484" s="192"/>
    </row>
    <row r="485" spans="4:4">
      <c r="D485" s="192"/>
    </row>
    <row r="486" spans="4:4">
      <c r="D486" s="192"/>
    </row>
    <row r="487" spans="4:4">
      <c r="D487" s="192"/>
    </row>
    <row r="488" spans="4:4">
      <c r="D488" s="192"/>
    </row>
    <row r="489" spans="4:4">
      <c r="D489" s="192"/>
    </row>
    <row r="490" spans="4:4">
      <c r="D490" s="192"/>
    </row>
    <row r="491" spans="4:4">
      <c r="D491" s="192"/>
    </row>
    <row r="492" spans="4:4">
      <c r="D492" s="192"/>
    </row>
    <row r="493" spans="4:4">
      <c r="D493" s="192"/>
    </row>
    <row r="494" spans="4:4">
      <c r="D494" s="192"/>
    </row>
    <row r="495" spans="4:4">
      <c r="D495" s="192"/>
    </row>
    <row r="496" spans="4:4">
      <c r="D496" s="192"/>
    </row>
    <row r="497" spans="4:4">
      <c r="D497" s="192"/>
    </row>
    <row r="498" spans="4:4">
      <c r="D498" s="192"/>
    </row>
    <row r="499" spans="4:4">
      <c r="D499" s="192"/>
    </row>
    <row r="500" spans="4:4">
      <c r="D500" s="192"/>
    </row>
    <row r="501" spans="4:4">
      <c r="D501" s="192"/>
    </row>
    <row r="502" spans="4:4">
      <c r="D502" s="192"/>
    </row>
    <row r="503" spans="4:4">
      <c r="D503" s="192"/>
    </row>
    <row r="504" spans="4:4">
      <c r="D504" s="192"/>
    </row>
    <row r="505" spans="4:4">
      <c r="D505" s="192"/>
    </row>
    <row r="506" spans="4:4">
      <c r="D506" s="192"/>
    </row>
    <row r="507" spans="4:4">
      <c r="D507" s="192"/>
    </row>
    <row r="508" spans="4:4">
      <c r="D508" s="192"/>
    </row>
    <row r="509" spans="4:4">
      <c r="D509" s="192"/>
    </row>
    <row r="510" spans="4:4">
      <c r="D510" s="192"/>
    </row>
    <row r="511" spans="4:4">
      <c r="D511" s="192"/>
    </row>
    <row r="512" spans="4:4">
      <c r="D512" s="192"/>
    </row>
    <row r="513" spans="4:4">
      <c r="D513" s="192"/>
    </row>
    <row r="514" spans="4:4">
      <c r="D514" s="192"/>
    </row>
    <row r="515" spans="4:4">
      <c r="D515" s="192"/>
    </row>
    <row r="516" spans="4:4">
      <c r="D516" s="192"/>
    </row>
    <row r="517" spans="4:4">
      <c r="D517" s="192"/>
    </row>
    <row r="518" spans="4:4">
      <c r="D518" s="192"/>
    </row>
    <row r="519" spans="4:4">
      <c r="D519" s="192"/>
    </row>
    <row r="520" spans="4:4">
      <c r="D520" s="192"/>
    </row>
    <row r="521" spans="4:4">
      <c r="D521" s="192"/>
    </row>
    <row r="522" spans="4:4">
      <c r="D522" s="192"/>
    </row>
    <row r="523" spans="4:4">
      <c r="D523" s="192"/>
    </row>
    <row r="524" spans="4:4">
      <c r="D524" s="192"/>
    </row>
    <row r="525" spans="4:4">
      <c r="D525" s="192"/>
    </row>
    <row r="526" spans="4:4">
      <c r="D526" s="192"/>
    </row>
    <row r="527" spans="4:4">
      <c r="D527" s="192"/>
    </row>
    <row r="528" spans="4:4">
      <c r="D528" s="192"/>
    </row>
    <row r="529" spans="4:4">
      <c r="D529" s="192"/>
    </row>
    <row r="530" spans="4:4">
      <c r="D530" s="192"/>
    </row>
    <row r="531" spans="4:4">
      <c r="D531" s="192"/>
    </row>
    <row r="532" spans="4:4">
      <c r="D532" s="192"/>
    </row>
    <row r="533" spans="4:4">
      <c r="D533" s="192"/>
    </row>
    <row r="534" spans="4:4">
      <c r="D534" s="192"/>
    </row>
    <row r="535" spans="4:4">
      <c r="D535" s="192"/>
    </row>
    <row r="536" spans="4:4">
      <c r="D536" s="192"/>
    </row>
    <row r="537" spans="4:4">
      <c r="D537" s="192"/>
    </row>
    <row r="538" spans="4:4">
      <c r="D538" s="192"/>
    </row>
    <row r="539" spans="4:4">
      <c r="D539" s="192"/>
    </row>
    <row r="540" spans="4:4">
      <c r="D540" s="192"/>
    </row>
    <row r="541" spans="4:4">
      <c r="D541" s="192"/>
    </row>
    <row r="542" spans="4:4">
      <c r="D542" s="192"/>
    </row>
    <row r="543" spans="4:4">
      <c r="D543" s="192"/>
    </row>
    <row r="544" spans="4:4">
      <c r="D544" s="192"/>
    </row>
    <row r="545" spans="4:4">
      <c r="D545" s="192"/>
    </row>
    <row r="546" spans="4:4">
      <c r="D546" s="192"/>
    </row>
    <row r="547" spans="4:4">
      <c r="D547" s="192"/>
    </row>
    <row r="548" spans="4:4">
      <c r="D548" s="192"/>
    </row>
    <row r="549" spans="4:4">
      <c r="D549" s="192"/>
    </row>
    <row r="550" spans="4:4">
      <c r="D550" s="192"/>
    </row>
    <row r="551" spans="4:4">
      <c r="D551" s="192"/>
    </row>
    <row r="552" spans="4:4">
      <c r="D552" s="192"/>
    </row>
    <row r="553" spans="4:4">
      <c r="D553" s="192"/>
    </row>
    <row r="554" spans="4:4">
      <c r="D554" s="192"/>
    </row>
    <row r="555" spans="4:4">
      <c r="D555" s="192"/>
    </row>
    <row r="556" spans="4:4">
      <c r="D556" s="192"/>
    </row>
    <row r="557" spans="4:4">
      <c r="D557" s="192"/>
    </row>
    <row r="558" spans="4:4">
      <c r="D558" s="192"/>
    </row>
    <row r="559" spans="4:4">
      <c r="D559" s="192"/>
    </row>
    <row r="560" spans="4:4">
      <c r="D560" s="192"/>
    </row>
    <row r="561" spans="4:4">
      <c r="D561" s="192"/>
    </row>
    <row r="562" spans="4:4">
      <c r="D562" s="192"/>
    </row>
    <row r="563" spans="4:4">
      <c r="D563" s="192"/>
    </row>
    <row r="564" spans="4:4">
      <c r="D564" s="192"/>
    </row>
    <row r="565" spans="4:4">
      <c r="D565" s="192"/>
    </row>
    <row r="566" spans="4:4">
      <c r="D566" s="192"/>
    </row>
    <row r="567" spans="4:4">
      <c r="D567" s="192"/>
    </row>
    <row r="568" spans="4:4">
      <c r="D568" s="192"/>
    </row>
    <row r="569" spans="4:4">
      <c r="D569" s="192"/>
    </row>
    <row r="570" spans="4:4">
      <c r="D570" s="192"/>
    </row>
    <row r="571" spans="4:4">
      <c r="D571" s="192"/>
    </row>
    <row r="572" spans="4:4">
      <c r="D572" s="192"/>
    </row>
    <row r="573" spans="4:4">
      <c r="D573" s="192"/>
    </row>
    <row r="574" spans="4:4">
      <c r="D574" s="192"/>
    </row>
    <row r="575" spans="4:4">
      <c r="D575" s="192"/>
    </row>
    <row r="576" spans="4:4">
      <c r="D576" s="192"/>
    </row>
    <row r="577" spans="4:4">
      <c r="D577" s="192"/>
    </row>
    <row r="578" spans="4:4">
      <c r="D578" s="192"/>
    </row>
    <row r="579" spans="4:4">
      <c r="D579" s="192"/>
    </row>
    <row r="580" spans="4:4">
      <c r="D580" s="192"/>
    </row>
    <row r="581" spans="4:4">
      <c r="D581" s="192"/>
    </row>
    <row r="582" spans="4:4">
      <c r="D582" s="192"/>
    </row>
    <row r="583" spans="4:4">
      <c r="D583" s="192"/>
    </row>
    <row r="584" spans="4:4">
      <c r="D584" s="192"/>
    </row>
    <row r="585" spans="4:4">
      <c r="D585" s="192"/>
    </row>
    <row r="586" spans="4:4">
      <c r="D586" s="192"/>
    </row>
    <row r="587" spans="4:4">
      <c r="D587" s="192"/>
    </row>
    <row r="588" spans="4:4">
      <c r="D588" s="192"/>
    </row>
    <row r="589" spans="4:4">
      <c r="D589" s="192"/>
    </row>
    <row r="590" spans="4:4">
      <c r="D590" s="192"/>
    </row>
    <row r="591" spans="4:4">
      <c r="D591" s="192"/>
    </row>
    <row r="592" spans="4:4">
      <c r="D592" s="192"/>
    </row>
    <row r="593" spans="4:4">
      <c r="D593" s="192"/>
    </row>
    <row r="594" spans="4:4">
      <c r="D594" s="192"/>
    </row>
    <row r="595" spans="4:4">
      <c r="D595" s="192"/>
    </row>
    <row r="596" spans="4:4">
      <c r="D596" s="192"/>
    </row>
    <row r="597" spans="4:4">
      <c r="D597" s="192"/>
    </row>
    <row r="598" spans="4:4">
      <c r="D598" s="192"/>
    </row>
    <row r="599" spans="4:4">
      <c r="D599" s="192"/>
    </row>
    <row r="600" spans="4:4">
      <c r="D600" s="192"/>
    </row>
    <row r="601" spans="4:4">
      <c r="D601" s="192"/>
    </row>
    <row r="602" spans="4:4">
      <c r="D602" s="192"/>
    </row>
    <row r="603" spans="4:4">
      <c r="D603" s="192"/>
    </row>
    <row r="604" spans="4:4">
      <c r="D604" s="192"/>
    </row>
    <row r="605" spans="4:4">
      <c r="D605" s="192"/>
    </row>
    <row r="606" spans="4:4">
      <c r="D606" s="192"/>
    </row>
    <row r="607" spans="4:4">
      <c r="D607" s="192"/>
    </row>
    <row r="608" spans="4:4">
      <c r="D608" s="192"/>
    </row>
    <row r="609" spans="4:4">
      <c r="D609" s="192"/>
    </row>
    <row r="610" spans="4:4">
      <c r="D610" s="192"/>
    </row>
    <row r="611" spans="4:4">
      <c r="D611" s="192"/>
    </row>
    <row r="612" spans="4:4">
      <c r="D612" s="192"/>
    </row>
    <row r="613" spans="4:4">
      <c r="D613" s="192"/>
    </row>
    <row r="614" spans="4:4">
      <c r="D614" s="192"/>
    </row>
    <row r="615" spans="4:4">
      <c r="D615" s="192"/>
    </row>
    <row r="616" spans="4:4">
      <c r="D616" s="192"/>
    </row>
    <row r="617" spans="4:4">
      <c r="D617" s="192"/>
    </row>
    <row r="618" spans="4:4">
      <c r="D618" s="192"/>
    </row>
    <row r="619" spans="4:4">
      <c r="D619" s="192"/>
    </row>
    <row r="620" spans="4:4">
      <c r="D620" s="192"/>
    </row>
    <row r="621" spans="4:4">
      <c r="D621" s="192"/>
    </row>
    <row r="622" spans="4:4">
      <c r="D622" s="192"/>
    </row>
    <row r="623" spans="4:4">
      <c r="D623" s="192"/>
    </row>
    <row r="624" spans="4:4">
      <c r="D624" s="192"/>
    </row>
    <row r="625" spans="4:4">
      <c r="D625" s="192"/>
    </row>
    <row r="626" spans="4:4">
      <c r="D626" s="192"/>
    </row>
    <row r="627" spans="4:4">
      <c r="D627" s="192"/>
    </row>
    <row r="628" spans="4:4">
      <c r="D628" s="192"/>
    </row>
    <row r="629" spans="4:4">
      <c r="D629" s="192"/>
    </row>
    <row r="630" spans="4:4">
      <c r="D630" s="192"/>
    </row>
    <row r="631" spans="4:4">
      <c r="D631" s="192"/>
    </row>
    <row r="632" spans="4:4">
      <c r="D632" s="192"/>
    </row>
    <row r="633" spans="4:4">
      <c r="D633" s="192"/>
    </row>
    <row r="634" spans="4:4">
      <c r="D634" s="192"/>
    </row>
    <row r="635" spans="4:4">
      <c r="D635" s="192"/>
    </row>
    <row r="636" spans="4:4">
      <c r="D636" s="192"/>
    </row>
    <row r="637" spans="4:4">
      <c r="D637" s="192"/>
    </row>
    <row r="638" spans="4:4">
      <c r="D638" s="192"/>
    </row>
    <row r="639" spans="4:4">
      <c r="D639" s="192"/>
    </row>
    <row r="640" spans="4:4">
      <c r="D640" s="192"/>
    </row>
    <row r="641" spans="4:4">
      <c r="D641" s="192"/>
    </row>
    <row r="642" spans="4:4">
      <c r="D642" s="192"/>
    </row>
    <row r="643" spans="4:4">
      <c r="D643" s="192"/>
    </row>
    <row r="644" spans="4:4">
      <c r="D644" s="192"/>
    </row>
    <row r="645" spans="4:4">
      <c r="D645" s="192"/>
    </row>
    <row r="646" spans="4:4">
      <c r="D646" s="192"/>
    </row>
    <row r="647" spans="4:4">
      <c r="D647" s="192"/>
    </row>
    <row r="648" spans="4:4">
      <c r="D648" s="192"/>
    </row>
    <row r="649" spans="4:4">
      <c r="D649" s="192"/>
    </row>
    <row r="650" spans="4:4">
      <c r="D650" s="192"/>
    </row>
    <row r="651" spans="4:4">
      <c r="D651" s="192"/>
    </row>
    <row r="652" spans="4:4">
      <c r="D652" s="192"/>
    </row>
    <row r="653" spans="4:4">
      <c r="D653" s="192"/>
    </row>
    <row r="654" spans="4:4">
      <c r="D654" s="192"/>
    </row>
    <row r="655" spans="4:4">
      <c r="D655" s="192"/>
    </row>
    <row r="656" spans="4:4">
      <c r="D656" s="192"/>
    </row>
    <row r="657" spans="4:4">
      <c r="D657" s="192"/>
    </row>
    <row r="658" spans="4:4">
      <c r="D658" s="192"/>
    </row>
    <row r="659" spans="4:4">
      <c r="D659" s="192"/>
    </row>
    <row r="660" spans="4:4">
      <c r="D660" s="192"/>
    </row>
    <row r="661" spans="4:4">
      <c r="D661" s="192"/>
    </row>
    <row r="662" spans="4:4">
      <c r="D662" s="192"/>
    </row>
    <row r="663" spans="4:4">
      <c r="D663" s="192"/>
    </row>
    <row r="664" spans="4:4">
      <c r="D664" s="192"/>
    </row>
    <row r="665" spans="4:4">
      <c r="D665" s="192"/>
    </row>
    <row r="666" spans="4:4">
      <c r="D666" s="192"/>
    </row>
    <row r="667" spans="4:4">
      <c r="D667" s="192"/>
    </row>
    <row r="668" spans="4:4">
      <c r="D668" s="192"/>
    </row>
    <row r="669" spans="4:4">
      <c r="D669" s="192"/>
    </row>
    <row r="670" spans="4:4">
      <c r="D670" s="192"/>
    </row>
    <row r="671" spans="4:4">
      <c r="D671" s="192"/>
    </row>
    <row r="672" spans="4:4">
      <c r="D672" s="192"/>
    </row>
    <row r="673" spans="4:4">
      <c r="D673" s="192"/>
    </row>
    <row r="674" spans="4:4">
      <c r="D674" s="192"/>
    </row>
    <row r="675" spans="4:4">
      <c r="D675" s="192"/>
    </row>
    <row r="676" spans="4:4">
      <c r="D676" s="192"/>
    </row>
    <row r="677" spans="4:4">
      <c r="D677" s="192"/>
    </row>
    <row r="678" spans="4:4">
      <c r="D678" s="192"/>
    </row>
    <row r="679" spans="4:4">
      <c r="D679" s="192"/>
    </row>
    <row r="680" spans="4:4">
      <c r="D680" s="192"/>
    </row>
    <row r="681" spans="4:4">
      <c r="D681" s="192"/>
    </row>
    <row r="682" spans="4:4">
      <c r="D682" s="192"/>
    </row>
    <row r="683" spans="4:4">
      <c r="D683" s="192"/>
    </row>
    <row r="684" spans="4:4">
      <c r="D684" s="192"/>
    </row>
    <row r="685" spans="4:4">
      <c r="D685" s="192"/>
    </row>
    <row r="686" spans="4:4">
      <c r="D686" s="192"/>
    </row>
    <row r="687" spans="4:4">
      <c r="D687" s="192"/>
    </row>
    <row r="688" spans="4:4">
      <c r="D688" s="192"/>
    </row>
    <row r="689" spans="4:4">
      <c r="D689" s="192"/>
    </row>
    <row r="690" spans="4:4">
      <c r="D690" s="192"/>
    </row>
    <row r="691" spans="4:4">
      <c r="D691" s="192"/>
    </row>
    <row r="692" spans="4:4">
      <c r="D692" s="192"/>
    </row>
    <row r="693" spans="4:4">
      <c r="D693" s="192"/>
    </row>
    <row r="694" spans="4:4">
      <c r="D694" s="192"/>
    </row>
    <row r="695" spans="4:4">
      <c r="D695" s="192"/>
    </row>
    <row r="696" spans="4:4">
      <c r="D696" s="192"/>
    </row>
    <row r="697" spans="4:4">
      <c r="D697" s="192"/>
    </row>
    <row r="698" spans="4:4">
      <c r="D698" s="192"/>
    </row>
    <row r="699" spans="4:4">
      <c r="D699" s="192"/>
    </row>
    <row r="700" spans="4:4">
      <c r="D700" s="192"/>
    </row>
    <row r="701" spans="4:4">
      <c r="D701" s="192"/>
    </row>
    <row r="702" spans="4:4">
      <c r="D702" s="192"/>
    </row>
    <row r="703" spans="4:4">
      <c r="D703" s="192"/>
    </row>
    <row r="704" spans="4:4">
      <c r="D704" s="192"/>
    </row>
    <row r="705" spans="4:4">
      <c r="D705" s="192"/>
    </row>
    <row r="706" spans="4:4">
      <c r="D706" s="192"/>
    </row>
    <row r="707" spans="4:4">
      <c r="D707" s="192"/>
    </row>
    <row r="708" spans="4:4">
      <c r="D708" s="192"/>
    </row>
    <row r="709" spans="4:4">
      <c r="D709" s="192"/>
    </row>
    <row r="710" spans="4:4">
      <c r="D710" s="192"/>
    </row>
    <row r="711" spans="4:4">
      <c r="D711" s="192"/>
    </row>
    <row r="712" spans="4:4">
      <c r="D712" s="192"/>
    </row>
    <row r="713" spans="4:4">
      <c r="D713" s="192"/>
    </row>
    <row r="714" spans="4:4">
      <c r="D714" s="192"/>
    </row>
    <row r="715" spans="4:4">
      <c r="D715" s="192"/>
    </row>
    <row r="716" spans="4:4">
      <c r="D716" s="192"/>
    </row>
    <row r="717" spans="4:4">
      <c r="D717" s="192"/>
    </row>
    <row r="718" spans="4:4">
      <c r="D718" s="192"/>
    </row>
    <row r="719" spans="4:4">
      <c r="D719" s="192"/>
    </row>
    <row r="720" spans="4:4">
      <c r="D720" s="192"/>
    </row>
    <row r="721" spans="4:4">
      <c r="D721" s="192"/>
    </row>
    <row r="722" spans="4:4">
      <c r="D722" s="192"/>
    </row>
    <row r="723" spans="4:4">
      <c r="D723" s="192"/>
    </row>
    <row r="724" spans="4:4">
      <c r="D724" s="192"/>
    </row>
    <row r="725" spans="4:4">
      <c r="D725" s="192"/>
    </row>
    <row r="726" spans="4:4">
      <c r="D726" s="192"/>
    </row>
    <row r="727" spans="4:4">
      <c r="D727" s="192"/>
    </row>
    <row r="728" spans="4:4">
      <c r="D728" s="192"/>
    </row>
    <row r="729" spans="4:4">
      <c r="D729" s="192"/>
    </row>
    <row r="730" spans="4:4">
      <c r="D730" s="192"/>
    </row>
    <row r="731" spans="4:4">
      <c r="D731" s="192"/>
    </row>
    <row r="732" spans="4:4">
      <c r="D732" s="192"/>
    </row>
    <row r="733" spans="4:4">
      <c r="D733" s="192"/>
    </row>
    <row r="734" spans="4:4">
      <c r="D734" s="192"/>
    </row>
    <row r="735" spans="4:4">
      <c r="D735" s="192"/>
    </row>
    <row r="736" spans="4:4">
      <c r="D736" s="192"/>
    </row>
    <row r="737" spans="4:4">
      <c r="D737" s="192"/>
    </row>
    <row r="738" spans="4:4">
      <c r="D738" s="192"/>
    </row>
    <row r="739" spans="4:4">
      <c r="D739" s="192"/>
    </row>
    <row r="740" spans="4:4">
      <c r="D740" s="192"/>
    </row>
    <row r="741" spans="4:4">
      <c r="D741" s="192"/>
    </row>
    <row r="742" spans="4:4">
      <c r="D742" s="192"/>
    </row>
    <row r="743" spans="4:4">
      <c r="D743" s="192"/>
    </row>
    <row r="744" spans="4:4">
      <c r="D744" s="192"/>
    </row>
    <row r="745" spans="4:4">
      <c r="D745" s="192"/>
    </row>
    <row r="746" spans="4:4">
      <c r="D746" s="192"/>
    </row>
    <row r="747" spans="4:4">
      <c r="D747" s="192"/>
    </row>
    <row r="748" spans="4:4">
      <c r="D748" s="192"/>
    </row>
    <row r="749" spans="4:4">
      <c r="D749" s="192"/>
    </row>
    <row r="750" spans="4:4">
      <c r="D750" s="192"/>
    </row>
    <row r="751" spans="4:4">
      <c r="D751" s="192"/>
    </row>
    <row r="752" spans="4:4">
      <c r="D752" s="192"/>
    </row>
    <row r="753" spans="4:4">
      <c r="D753" s="192"/>
    </row>
    <row r="754" spans="4:4">
      <c r="D754" s="192"/>
    </row>
    <row r="755" spans="4:4">
      <c r="D755" s="192"/>
    </row>
    <row r="756" spans="4:4">
      <c r="D756" s="192"/>
    </row>
    <row r="757" spans="4:4">
      <c r="D757" s="192"/>
    </row>
    <row r="758" spans="4:4">
      <c r="D758" s="192"/>
    </row>
    <row r="759" spans="4:4">
      <c r="D759" s="192"/>
    </row>
    <row r="760" spans="4:4">
      <c r="D760" s="192"/>
    </row>
    <row r="761" spans="4:4">
      <c r="D761" s="192"/>
    </row>
    <row r="762" spans="4:4">
      <c r="D762" s="192"/>
    </row>
    <row r="763" spans="4:4">
      <c r="D763" s="192"/>
    </row>
    <row r="764" spans="4:4">
      <c r="D764" s="192"/>
    </row>
    <row r="765" spans="4:4">
      <c r="D765" s="192"/>
    </row>
    <row r="766" spans="4:4">
      <c r="D766" s="192"/>
    </row>
    <row r="767" spans="4:4">
      <c r="D767" s="192"/>
    </row>
    <row r="768" spans="4:4">
      <c r="D768" s="192"/>
    </row>
    <row r="769" spans="4:4">
      <c r="D769" s="192"/>
    </row>
    <row r="770" spans="4:4">
      <c r="D770" s="192"/>
    </row>
    <row r="771" spans="4:4">
      <c r="D771" s="192"/>
    </row>
    <row r="772" spans="4:4">
      <c r="D772" s="192"/>
    </row>
    <row r="773" spans="4:4">
      <c r="D773" s="192"/>
    </row>
    <row r="774" spans="4:4">
      <c r="D774" s="192"/>
    </row>
    <row r="775" spans="4:4">
      <c r="D775" s="192"/>
    </row>
    <row r="776" spans="4:4">
      <c r="D776" s="192"/>
    </row>
    <row r="777" spans="4:4">
      <c r="D777" s="192"/>
    </row>
    <row r="778" spans="4:4">
      <c r="D778" s="192"/>
    </row>
    <row r="779" spans="4:4">
      <c r="D779" s="192"/>
    </row>
    <row r="780" spans="4:4">
      <c r="D780" s="192"/>
    </row>
    <row r="781" spans="4:4">
      <c r="D781" s="192"/>
    </row>
    <row r="782" spans="4:4">
      <c r="D782" s="192"/>
    </row>
    <row r="783" spans="4:4">
      <c r="D783" s="192"/>
    </row>
    <row r="784" spans="4:4">
      <c r="D784" s="192"/>
    </row>
    <row r="785" spans="4:4">
      <c r="D785" s="192"/>
    </row>
    <row r="786" spans="4:4">
      <c r="D786" s="192"/>
    </row>
    <row r="787" spans="4:4">
      <c r="D787" s="192"/>
    </row>
    <row r="788" spans="4:4">
      <c r="D788" s="192"/>
    </row>
    <row r="789" spans="4:4">
      <c r="D789" s="192"/>
    </row>
    <row r="790" spans="4:4">
      <c r="D790" s="192"/>
    </row>
    <row r="791" spans="4:4">
      <c r="D791" s="192"/>
    </row>
    <row r="792" spans="4:4">
      <c r="D792" s="192"/>
    </row>
    <row r="793" spans="4:4">
      <c r="D793" s="192"/>
    </row>
    <row r="794" spans="4:4">
      <c r="D794" s="192"/>
    </row>
    <row r="795" spans="4:4">
      <c r="D795" s="192"/>
    </row>
    <row r="796" spans="4:4">
      <c r="D796" s="192"/>
    </row>
    <row r="797" spans="4:4">
      <c r="D797" s="192"/>
    </row>
    <row r="798" spans="4:4">
      <c r="D798" s="192"/>
    </row>
    <row r="799" spans="4:4">
      <c r="D799" s="192"/>
    </row>
    <row r="800" spans="4:4">
      <c r="D800" s="192"/>
    </row>
    <row r="801" spans="4:4">
      <c r="D801" s="192"/>
    </row>
    <row r="802" spans="4:4">
      <c r="D802" s="192"/>
    </row>
    <row r="803" spans="4:4">
      <c r="D803" s="192"/>
    </row>
    <row r="804" spans="4:4">
      <c r="D804" s="192"/>
    </row>
    <row r="805" spans="4:4">
      <c r="D805" s="192"/>
    </row>
    <row r="806" spans="4:4">
      <c r="D806" s="192"/>
    </row>
    <row r="807" spans="4:4">
      <c r="D807" s="192"/>
    </row>
    <row r="808" spans="4:4">
      <c r="D808" s="192"/>
    </row>
    <row r="809" spans="4:4">
      <c r="D809" s="192"/>
    </row>
    <row r="810" spans="4:4">
      <c r="D810" s="192"/>
    </row>
    <row r="811" spans="4:4">
      <c r="D811" s="192"/>
    </row>
    <row r="812" spans="4:4">
      <c r="D812" s="192"/>
    </row>
    <row r="813" spans="4:4">
      <c r="D813" s="192"/>
    </row>
    <row r="814" spans="4:4">
      <c r="D814" s="192"/>
    </row>
    <row r="815" spans="4:4">
      <c r="D815" s="192"/>
    </row>
    <row r="816" spans="4:4">
      <c r="D816" s="192"/>
    </row>
    <row r="817" spans="4:4">
      <c r="D817" s="192"/>
    </row>
    <row r="818" spans="4:4">
      <c r="D818" s="192"/>
    </row>
    <row r="819" spans="4:4">
      <c r="D819" s="192"/>
    </row>
    <row r="820" spans="4:4">
      <c r="D820" s="192"/>
    </row>
    <row r="821" spans="4:4">
      <c r="D821" s="192"/>
    </row>
    <row r="822" spans="4:4">
      <c r="D822" s="192"/>
    </row>
    <row r="823" spans="4:4">
      <c r="D823" s="192"/>
    </row>
    <row r="824" spans="4:4">
      <c r="D824" s="192"/>
    </row>
    <row r="825" spans="4:4">
      <c r="D825" s="192"/>
    </row>
    <row r="826" spans="4:4">
      <c r="D826" s="192"/>
    </row>
    <row r="827" spans="4:4">
      <c r="D827" s="192"/>
    </row>
    <row r="828" spans="4:4">
      <c r="D828" s="192"/>
    </row>
    <row r="829" spans="4:4">
      <c r="D829" s="192"/>
    </row>
    <row r="830" spans="4:4">
      <c r="D830" s="192"/>
    </row>
    <row r="831" spans="4:4">
      <c r="D831" s="192"/>
    </row>
    <row r="832" spans="4:4">
      <c r="D832" s="192"/>
    </row>
    <row r="833" spans="4:4">
      <c r="D833" s="192"/>
    </row>
    <row r="834" spans="4:4">
      <c r="D834" s="192"/>
    </row>
    <row r="835" spans="4:4">
      <c r="D835" s="192"/>
    </row>
    <row r="836" spans="4:4">
      <c r="D836" s="192"/>
    </row>
    <row r="837" spans="4:4">
      <c r="D837" s="192"/>
    </row>
    <row r="838" spans="4:4">
      <c r="D838" s="192"/>
    </row>
    <row r="839" spans="4:4">
      <c r="D839" s="192"/>
    </row>
    <row r="840" spans="4:4">
      <c r="D840" s="192"/>
    </row>
    <row r="841" spans="4:4">
      <c r="D841" s="192"/>
    </row>
    <row r="842" spans="4:4">
      <c r="D842" s="192"/>
    </row>
    <row r="843" spans="4:4">
      <c r="D843" s="192"/>
    </row>
    <row r="844" spans="4:4">
      <c r="D844" s="192"/>
    </row>
    <row r="845" spans="4:4">
      <c r="D845" s="192"/>
    </row>
    <row r="846" spans="4:4">
      <c r="D846" s="192"/>
    </row>
    <row r="847" spans="4:4">
      <c r="D847" s="192"/>
    </row>
    <row r="848" spans="4:4">
      <c r="D848" s="192"/>
    </row>
    <row r="849" spans="4:4">
      <c r="D849" s="192"/>
    </row>
    <row r="850" spans="4:4">
      <c r="D850" s="192"/>
    </row>
    <row r="851" spans="4:4">
      <c r="D851" s="192"/>
    </row>
    <row r="852" spans="4:4">
      <c r="D852" s="192"/>
    </row>
    <row r="853" spans="4:4">
      <c r="D853" s="192"/>
    </row>
    <row r="854" spans="4:4">
      <c r="D854" s="192"/>
    </row>
    <row r="855" spans="4:4">
      <c r="D855" s="192"/>
    </row>
    <row r="856" spans="4:4">
      <c r="D856" s="192"/>
    </row>
    <row r="857" spans="4:4">
      <c r="D857" s="192"/>
    </row>
    <row r="858" spans="4:4">
      <c r="D858" s="192"/>
    </row>
    <row r="859" spans="4:4">
      <c r="D859" s="192"/>
    </row>
    <row r="860" spans="4:4">
      <c r="D860" s="192"/>
    </row>
    <row r="861" spans="4:4">
      <c r="D861" s="192"/>
    </row>
    <row r="862" spans="4:4">
      <c r="D862" s="192"/>
    </row>
    <row r="863" spans="4:4">
      <c r="D863" s="192"/>
    </row>
    <row r="864" spans="4:4">
      <c r="D864" s="192"/>
    </row>
    <row r="865" spans="4:4">
      <c r="D865" s="192"/>
    </row>
    <row r="866" spans="4:4">
      <c r="D866" s="192"/>
    </row>
    <row r="867" spans="4:4">
      <c r="D867" s="192"/>
    </row>
    <row r="868" spans="4:4">
      <c r="D868" s="192"/>
    </row>
    <row r="869" spans="4:4">
      <c r="D869" s="192"/>
    </row>
    <row r="870" spans="4:4">
      <c r="D870" s="192"/>
    </row>
    <row r="871" spans="4:4">
      <c r="D871" s="192"/>
    </row>
    <row r="872" spans="4:4">
      <c r="D872" s="192"/>
    </row>
    <row r="873" spans="4:4">
      <c r="D873" s="192"/>
    </row>
    <row r="874" spans="4:4">
      <c r="D874" s="192"/>
    </row>
    <row r="875" spans="4:4">
      <c r="D875" s="192"/>
    </row>
    <row r="876" spans="4:4">
      <c r="D876" s="192"/>
    </row>
    <row r="877" spans="4:4">
      <c r="D877" s="192"/>
    </row>
    <row r="878" spans="4:4">
      <c r="D878" s="192"/>
    </row>
    <row r="879" spans="4:4">
      <c r="D879" s="192"/>
    </row>
    <row r="880" spans="4:4">
      <c r="D880" s="192"/>
    </row>
    <row r="881" spans="4:4">
      <c r="D881" s="192"/>
    </row>
    <row r="882" spans="4:4">
      <c r="D882" s="192"/>
    </row>
    <row r="883" spans="4:4">
      <c r="D883" s="192"/>
    </row>
    <row r="884" spans="4:4">
      <c r="D884" s="192"/>
    </row>
    <row r="885" spans="4:4">
      <c r="D885" s="192"/>
    </row>
    <row r="886" spans="4:4">
      <c r="D886" s="192"/>
    </row>
    <row r="887" spans="4:4">
      <c r="D887" s="192"/>
    </row>
    <row r="888" spans="4:4">
      <c r="D888" s="192"/>
    </row>
    <row r="889" spans="4:4">
      <c r="D889" s="192"/>
    </row>
    <row r="890" spans="4:4">
      <c r="D890" s="192"/>
    </row>
    <row r="891" spans="4:4">
      <c r="D891" s="192"/>
    </row>
    <row r="892" spans="4:4">
      <c r="D892" s="192"/>
    </row>
    <row r="893" spans="4:4">
      <c r="D893" s="192"/>
    </row>
    <row r="894" spans="4:4">
      <c r="D894" s="192"/>
    </row>
    <row r="895" spans="4:4">
      <c r="D895" s="192"/>
    </row>
    <row r="896" spans="4:4">
      <c r="D896" s="192"/>
    </row>
    <row r="897" spans="4:4">
      <c r="D897" s="192"/>
    </row>
    <row r="898" spans="4:4">
      <c r="D898" s="192"/>
    </row>
    <row r="899" spans="4:4">
      <c r="D899" s="192"/>
    </row>
    <row r="900" spans="4:4">
      <c r="D900" s="192"/>
    </row>
    <row r="901" spans="4:4">
      <c r="D901" s="192"/>
    </row>
    <row r="902" spans="4:4">
      <c r="D902" s="192"/>
    </row>
    <row r="903" spans="4:4">
      <c r="D903" s="192"/>
    </row>
    <row r="904" spans="4:4">
      <c r="D904" s="192"/>
    </row>
    <row r="905" spans="4:4">
      <c r="D905" s="192"/>
    </row>
    <row r="906" spans="4:4">
      <c r="D906" s="192"/>
    </row>
    <row r="907" spans="4:4">
      <c r="D907" s="192"/>
    </row>
    <row r="908" spans="4:4">
      <c r="D908" s="192"/>
    </row>
    <row r="909" spans="4:4">
      <c r="D909" s="192"/>
    </row>
    <row r="910" spans="4:4">
      <c r="D910" s="192"/>
    </row>
    <row r="911" spans="4:4">
      <c r="D911" s="192"/>
    </row>
    <row r="912" spans="4:4">
      <c r="D912" s="192"/>
    </row>
    <row r="913" spans="4:4">
      <c r="D913" s="192"/>
    </row>
    <row r="914" spans="4:4">
      <c r="D914" s="192"/>
    </row>
    <row r="915" spans="4:4">
      <c r="D915" s="192"/>
    </row>
    <row r="916" spans="4:4">
      <c r="D916" s="192"/>
    </row>
    <row r="917" spans="4:4">
      <c r="D917" s="192"/>
    </row>
    <row r="918" spans="4:4">
      <c r="D918" s="192"/>
    </row>
    <row r="919" spans="4:4">
      <c r="D919" s="192"/>
    </row>
    <row r="920" spans="4:4">
      <c r="D920" s="192"/>
    </row>
    <row r="921" spans="4:4">
      <c r="D921" s="192"/>
    </row>
    <row r="922" spans="4:4">
      <c r="D922" s="192"/>
    </row>
    <row r="923" spans="4:4">
      <c r="D923" s="192"/>
    </row>
    <row r="924" spans="4:4">
      <c r="D924" s="192"/>
    </row>
    <row r="925" spans="4:4">
      <c r="D925" s="192"/>
    </row>
    <row r="926" spans="4:4">
      <c r="D926" s="192"/>
    </row>
    <row r="927" spans="4:4">
      <c r="D927" s="192"/>
    </row>
    <row r="928" spans="4:4">
      <c r="D928" s="192"/>
    </row>
    <row r="929" spans="4:4">
      <c r="D929" s="192"/>
    </row>
    <row r="930" spans="4:4">
      <c r="D930" s="192"/>
    </row>
    <row r="931" spans="4:4">
      <c r="D931" s="192"/>
    </row>
    <row r="932" spans="4:4">
      <c r="D932" s="192"/>
    </row>
    <row r="933" spans="4:4">
      <c r="D933" s="192"/>
    </row>
    <row r="934" spans="4:4">
      <c r="D934" s="192"/>
    </row>
    <row r="935" spans="4:4">
      <c r="D935" s="192"/>
    </row>
    <row r="936" spans="4:4">
      <c r="D936" s="192"/>
    </row>
    <row r="937" spans="4:4">
      <c r="D937" s="192"/>
    </row>
    <row r="938" spans="4:4">
      <c r="D938" s="192"/>
    </row>
    <row r="939" spans="4:4">
      <c r="D939" s="192"/>
    </row>
    <row r="940" spans="4:4">
      <c r="D940" s="192"/>
    </row>
    <row r="941" spans="4:4">
      <c r="D941" s="192"/>
    </row>
    <row r="942" spans="4:4">
      <c r="D942" s="192"/>
    </row>
    <row r="943" spans="4:4">
      <c r="D943" s="192"/>
    </row>
    <row r="944" spans="4:4">
      <c r="D944" s="192"/>
    </row>
    <row r="945" spans="4:4">
      <c r="D945" s="192"/>
    </row>
    <row r="946" spans="4:4">
      <c r="D946" s="192"/>
    </row>
    <row r="947" spans="4:4">
      <c r="D947" s="192"/>
    </row>
    <row r="948" spans="4:4">
      <c r="D948" s="192"/>
    </row>
    <row r="949" spans="4:4">
      <c r="D949" s="192"/>
    </row>
    <row r="950" spans="4:4">
      <c r="D950" s="192"/>
    </row>
    <row r="951" spans="4:4">
      <c r="D951" s="192"/>
    </row>
    <row r="952" spans="4:4">
      <c r="D952" s="192"/>
    </row>
    <row r="953" spans="4:4">
      <c r="D953" s="192"/>
    </row>
    <row r="954" spans="4:4">
      <c r="D954" s="192"/>
    </row>
    <row r="955" spans="4:4">
      <c r="D955" s="192"/>
    </row>
    <row r="956" spans="4:4">
      <c r="D956" s="192"/>
    </row>
    <row r="957" spans="4:4">
      <c r="D957" s="192"/>
    </row>
    <row r="958" spans="4:4">
      <c r="D958" s="192"/>
    </row>
    <row r="959" spans="4:4">
      <c r="D959" s="192"/>
    </row>
    <row r="960" spans="4:4">
      <c r="D960" s="192"/>
    </row>
    <row r="961" spans="4:4">
      <c r="D961" s="192"/>
    </row>
    <row r="962" spans="4:4">
      <c r="D962" s="192"/>
    </row>
    <row r="963" spans="4:4">
      <c r="D963" s="192"/>
    </row>
    <row r="964" spans="4:4">
      <c r="D964" s="192"/>
    </row>
    <row r="965" spans="4:4">
      <c r="D965" s="192"/>
    </row>
    <row r="966" spans="4:4">
      <c r="D966" s="192"/>
    </row>
    <row r="967" spans="4:4">
      <c r="D967" s="192"/>
    </row>
    <row r="968" spans="4:4">
      <c r="D968" s="192"/>
    </row>
    <row r="969" spans="4:4">
      <c r="D969" s="192"/>
    </row>
    <row r="970" spans="4:4">
      <c r="D970" s="192"/>
    </row>
    <row r="971" spans="4:4">
      <c r="D971" s="192"/>
    </row>
    <row r="972" spans="4:4">
      <c r="D972" s="192"/>
    </row>
    <row r="973" spans="4:4">
      <c r="D973" s="192"/>
    </row>
    <row r="974" spans="4:4">
      <c r="D974" s="192"/>
    </row>
    <row r="975" spans="4:4">
      <c r="D975" s="192"/>
    </row>
    <row r="976" spans="4:4">
      <c r="D976" s="192"/>
    </row>
    <row r="977" spans="4:4">
      <c r="D977" s="192"/>
    </row>
    <row r="978" spans="4:4">
      <c r="D978" s="192"/>
    </row>
    <row r="979" spans="4:4">
      <c r="D979" s="192"/>
    </row>
    <row r="980" spans="4:4">
      <c r="D980" s="192"/>
    </row>
    <row r="981" spans="4:4">
      <c r="D981" s="192"/>
    </row>
    <row r="982" spans="4:4">
      <c r="D982" s="192"/>
    </row>
    <row r="983" spans="4:4">
      <c r="D983" s="192"/>
    </row>
    <row r="984" spans="4:4">
      <c r="D984" s="192"/>
    </row>
    <row r="985" spans="4:4">
      <c r="D985" s="192"/>
    </row>
    <row r="986" spans="4:4">
      <c r="D986" s="192"/>
    </row>
    <row r="987" spans="4:4">
      <c r="D987" s="192"/>
    </row>
    <row r="988" spans="4:4">
      <c r="D988" s="192"/>
    </row>
    <row r="989" spans="4:4">
      <c r="D989" s="192"/>
    </row>
    <row r="990" spans="4:4">
      <c r="D990" s="192"/>
    </row>
    <row r="991" spans="4:4">
      <c r="D991" s="192"/>
    </row>
    <row r="992" spans="4:4">
      <c r="D992" s="192"/>
    </row>
    <row r="993" spans="4:4">
      <c r="D993" s="192"/>
    </row>
    <row r="994" spans="4:4">
      <c r="D994" s="192"/>
    </row>
    <row r="995" spans="4:4">
      <c r="D995" s="192"/>
    </row>
    <row r="996" spans="4:4">
      <c r="D996" s="192"/>
    </row>
    <row r="997" spans="4:4">
      <c r="D997" s="192"/>
    </row>
    <row r="998" spans="4:4">
      <c r="D998" s="192"/>
    </row>
    <row r="999" spans="4:4">
      <c r="D999" s="192"/>
    </row>
    <row r="1000" spans="4:4">
      <c r="D1000" s="192"/>
    </row>
    <row r="1001" spans="4:4">
      <c r="D1001" s="192"/>
    </row>
    <row r="1002" spans="4:4">
      <c r="D1002" s="192"/>
    </row>
    <row r="1003" spans="4:4">
      <c r="D1003" s="192"/>
    </row>
    <row r="1004" spans="4:4">
      <c r="D1004" s="192"/>
    </row>
    <row r="1005" spans="4:4">
      <c r="D1005" s="192"/>
    </row>
    <row r="1006" spans="4:4">
      <c r="D1006" s="192"/>
    </row>
    <row r="1007" spans="4:4">
      <c r="D1007" s="192"/>
    </row>
    <row r="1008" spans="4:4">
      <c r="D1008" s="192"/>
    </row>
    <row r="1009" spans="4:4">
      <c r="D1009" s="192"/>
    </row>
    <row r="1010" spans="4:4">
      <c r="D1010" s="192"/>
    </row>
    <row r="1011" spans="4:4">
      <c r="D1011" s="192"/>
    </row>
    <row r="1012" spans="4:4">
      <c r="D1012" s="192"/>
    </row>
    <row r="1013" spans="4:4">
      <c r="D1013" s="192"/>
    </row>
    <row r="1014" spans="4:4">
      <c r="D1014" s="192"/>
    </row>
    <row r="1015" spans="4:4">
      <c r="D1015" s="192"/>
    </row>
    <row r="1016" spans="4:4">
      <c r="D1016" s="192"/>
    </row>
    <row r="1017" spans="4:4">
      <c r="D1017" s="192"/>
    </row>
    <row r="1018" spans="4:4">
      <c r="D1018" s="192"/>
    </row>
    <row r="1019" spans="4:4">
      <c r="D1019" s="192"/>
    </row>
    <row r="1020" spans="4:4">
      <c r="D1020" s="192"/>
    </row>
    <row r="1021" spans="4:4">
      <c r="D1021" s="192"/>
    </row>
    <row r="1022" spans="4:4">
      <c r="D1022" s="192"/>
    </row>
    <row r="1023" spans="4:4">
      <c r="D1023" s="192"/>
    </row>
    <row r="1024" spans="4:4">
      <c r="D1024" s="192"/>
    </row>
    <row r="1025" spans="4:4">
      <c r="D1025" s="192"/>
    </row>
    <row r="1026" spans="4:4">
      <c r="D1026" s="192"/>
    </row>
    <row r="1027" spans="4:4">
      <c r="D1027" s="192"/>
    </row>
    <row r="1028" spans="4:4">
      <c r="D1028" s="192"/>
    </row>
    <row r="1029" spans="4:4">
      <c r="D1029" s="192"/>
    </row>
    <row r="1030" spans="4:4">
      <c r="D1030" s="192"/>
    </row>
    <row r="1031" spans="4:4">
      <c r="D1031" s="192"/>
    </row>
    <row r="1032" spans="4:4">
      <c r="D1032" s="192"/>
    </row>
    <row r="1033" spans="4:4">
      <c r="D1033" s="192"/>
    </row>
    <row r="1034" spans="4:4">
      <c r="D1034" s="192"/>
    </row>
    <row r="1035" spans="4:4">
      <c r="D1035" s="192"/>
    </row>
    <row r="1036" spans="4:4">
      <c r="D1036" s="192"/>
    </row>
    <row r="1037" spans="4:4">
      <c r="D1037" s="192"/>
    </row>
    <row r="1038" spans="4:4">
      <c r="D1038" s="192"/>
    </row>
    <row r="1039" spans="4:4">
      <c r="D1039" s="192"/>
    </row>
    <row r="1040" spans="4:4">
      <c r="D1040" s="192"/>
    </row>
    <row r="1041" spans="4:4">
      <c r="D1041" s="192"/>
    </row>
    <row r="1042" spans="4:4">
      <c r="D1042" s="192"/>
    </row>
    <row r="1043" spans="4:4">
      <c r="D1043" s="192"/>
    </row>
    <row r="1044" spans="4:4">
      <c r="D1044" s="192"/>
    </row>
    <row r="1045" spans="4:4">
      <c r="D1045" s="192"/>
    </row>
    <row r="1046" spans="4:4">
      <c r="D1046" s="192"/>
    </row>
    <row r="1047" spans="4:4">
      <c r="D1047" s="192"/>
    </row>
    <row r="1048" spans="4:4">
      <c r="D1048" s="192"/>
    </row>
    <row r="1049" spans="4:4">
      <c r="D1049" s="192"/>
    </row>
    <row r="1050" spans="4:4">
      <c r="D1050" s="192"/>
    </row>
    <row r="1051" spans="4:4">
      <c r="D1051" s="192"/>
    </row>
    <row r="1052" spans="4:4">
      <c r="D1052" s="192"/>
    </row>
    <row r="1053" spans="4:4">
      <c r="D1053" s="192"/>
    </row>
    <row r="1054" spans="4:4">
      <c r="D1054" s="192"/>
    </row>
    <row r="1055" spans="4:4">
      <c r="D1055" s="192"/>
    </row>
    <row r="1056" spans="4:4">
      <c r="D1056" s="192"/>
    </row>
    <row r="1057" spans="4:4">
      <c r="D1057" s="192"/>
    </row>
    <row r="1058" spans="4:4">
      <c r="D1058" s="192"/>
    </row>
    <row r="1059" spans="4:4">
      <c r="D1059" s="192"/>
    </row>
    <row r="1060" spans="4:4">
      <c r="D1060" s="192"/>
    </row>
    <row r="1061" spans="4:4">
      <c r="D1061" s="192"/>
    </row>
    <row r="1062" spans="4:4">
      <c r="D1062" s="192"/>
    </row>
    <row r="1063" spans="4:4">
      <c r="D1063" s="192"/>
    </row>
    <row r="1064" spans="4:4">
      <c r="D1064" s="192"/>
    </row>
    <row r="1065" spans="4:4">
      <c r="D1065" s="192"/>
    </row>
    <row r="1066" spans="4:4">
      <c r="D1066" s="192"/>
    </row>
    <row r="1067" spans="4:4">
      <c r="D1067" s="192"/>
    </row>
    <row r="1068" spans="4:4">
      <c r="D1068" s="192"/>
    </row>
    <row r="1069" spans="4:4">
      <c r="D1069" s="192"/>
    </row>
    <row r="1070" spans="4:4">
      <c r="D1070" s="192"/>
    </row>
    <row r="1071" spans="4:4">
      <c r="D1071" s="192"/>
    </row>
    <row r="1072" spans="4:4">
      <c r="D1072" s="192"/>
    </row>
    <row r="1073" spans="4:4">
      <c r="D1073" s="192"/>
    </row>
    <row r="1074" spans="4:4">
      <c r="D1074" s="192"/>
    </row>
    <row r="1075" spans="4:4">
      <c r="D1075" s="192"/>
    </row>
    <row r="1076" spans="4:4">
      <c r="D1076" s="192"/>
    </row>
    <row r="1077" spans="4:4">
      <c r="D1077" s="192"/>
    </row>
    <row r="1078" spans="4:4">
      <c r="D1078" s="192"/>
    </row>
    <row r="1079" spans="4:4">
      <c r="D1079" s="192"/>
    </row>
    <row r="1080" spans="4:4">
      <c r="D1080" s="192"/>
    </row>
    <row r="1081" spans="4:4">
      <c r="D1081" s="192"/>
    </row>
    <row r="1082" spans="4:4">
      <c r="D1082" s="192"/>
    </row>
    <row r="1083" spans="4:4">
      <c r="D1083" s="192"/>
    </row>
    <row r="1084" spans="4:4">
      <c r="D1084" s="192"/>
    </row>
    <row r="1085" spans="4:4">
      <c r="D1085" s="192"/>
    </row>
    <row r="1086" spans="4:4">
      <c r="D1086" s="192"/>
    </row>
    <row r="1087" spans="4:4">
      <c r="D1087" s="192"/>
    </row>
    <row r="1088" spans="4:4">
      <c r="D1088" s="192"/>
    </row>
    <row r="1089" spans="4:4">
      <c r="D1089" s="192"/>
    </row>
    <row r="1090" spans="4:4">
      <c r="D1090" s="192"/>
    </row>
    <row r="1091" spans="4:4">
      <c r="D1091" s="192"/>
    </row>
    <row r="1092" spans="4:4">
      <c r="D1092" s="192"/>
    </row>
    <row r="1093" spans="4:4">
      <c r="D1093" s="192"/>
    </row>
    <row r="1094" spans="4:4">
      <c r="D1094" s="192"/>
    </row>
    <row r="1095" spans="4:4">
      <c r="D1095" s="192"/>
    </row>
    <row r="1096" spans="4:4">
      <c r="D1096" s="192"/>
    </row>
    <row r="1097" spans="4:4">
      <c r="D1097" s="192"/>
    </row>
    <row r="1098" spans="4:4">
      <c r="D1098" s="192"/>
    </row>
    <row r="1099" spans="4:4">
      <c r="D1099" s="192"/>
    </row>
    <row r="1100" spans="4:4">
      <c r="D1100" s="192"/>
    </row>
    <row r="1101" spans="4:4">
      <c r="D1101" s="192"/>
    </row>
    <row r="1102" spans="4:4">
      <c r="D1102" s="192"/>
    </row>
    <row r="1103" spans="4:4">
      <c r="D1103" s="192"/>
    </row>
    <row r="1104" spans="4:4">
      <c r="D1104" s="192"/>
    </row>
    <row r="1105" spans="4:4">
      <c r="D1105" s="192"/>
    </row>
    <row r="1106" spans="4:4">
      <c r="D1106" s="192"/>
    </row>
    <row r="1107" spans="4:4">
      <c r="D1107" s="192"/>
    </row>
    <row r="1108" spans="4:4">
      <c r="D1108" s="192"/>
    </row>
    <row r="1109" spans="4:4">
      <c r="D1109" s="192"/>
    </row>
    <row r="1110" spans="4:4">
      <c r="D1110" s="192"/>
    </row>
    <row r="1111" spans="4:4">
      <c r="D1111" s="192"/>
    </row>
    <row r="1112" spans="4:4">
      <c r="D1112" s="192"/>
    </row>
    <row r="1113" spans="4:4">
      <c r="D1113" s="192"/>
    </row>
    <row r="1114" spans="4:4">
      <c r="D1114" s="192"/>
    </row>
    <row r="1115" spans="4:4">
      <c r="D1115" s="192"/>
    </row>
    <row r="1116" spans="4:4">
      <c r="D1116" s="192"/>
    </row>
    <row r="1117" spans="4:4">
      <c r="D1117" s="192"/>
    </row>
    <row r="1118" spans="4:4">
      <c r="D1118" s="192"/>
    </row>
    <row r="1119" spans="4:4">
      <c r="D1119" s="192"/>
    </row>
    <row r="1120" spans="4:4">
      <c r="D1120" s="192"/>
    </row>
    <row r="1121" spans="4:4">
      <c r="D1121" s="192"/>
    </row>
    <row r="1122" spans="4:4">
      <c r="D1122" s="192"/>
    </row>
    <row r="1123" spans="4:4">
      <c r="D1123" s="192"/>
    </row>
    <row r="1124" spans="4:4">
      <c r="D1124" s="192"/>
    </row>
    <row r="1125" spans="4:4">
      <c r="D1125" s="192"/>
    </row>
    <row r="1126" spans="4:4">
      <c r="D1126" s="192"/>
    </row>
    <row r="1127" spans="4:4">
      <c r="D1127" s="192"/>
    </row>
    <row r="1128" spans="4:4">
      <c r="D1128" s="192"/>
    </row>
    <row r="1129" spans="4:4">
      <c r="D1129" s="192"/>
    </row>
    <row r="1130" spans="4:4">
      <c r="D1130" s="192"/>
    </row>
    <row r="1131" spans="4:4">
      <c r="D1131" s="192"/>
    </row>
    <row r="1132" spans="4:4">
      <c r="D1132" s="192"/>
    </row>
    <row r="1133" spans="4:4">
      <c r="D1133" s="192"/>
    </row>
    <row r="1134" spans="4:4">
      <c r="D1134" s="192"/>
    </row>
    <row r="1135" spans="4:4">
      <c r="D1135" s="192"/>
    </row>
    <row r="1136" spans="4:4">
      <c r="D1136" s="192"/>
    </row>
    <row r="1137" spans="4:4">
      <c r="D1137" s="192"/>
    </row>
    <row r="1138" spans="4:4">
      <c r="D1138" s="192"/>
    </row>
    <row r="1139" spans="4:4">
      <c r="D1139" s="192"/>
    </row>
    <row r="1140" spans="4:4">
      <c r="D1140" s="192"/>
    </row>
    <row r="1141" spans="4:4">
      <c r="D1141" s="192"/>
    </row>
    <row r="1142" spans="4:4">
      <c r="D1142" s="192"/>
    </row>
    <row r="1143" spans="4:4">
      <c r="D1143" s="192"/>
    </row>
    <row r="1144" spans="4:4">
      <c r="D1144" s="192"/>
    </row>
    <row r="1145" spans="4:4">
      <c r="D1145" s="192"/>
    </row>
    <row r="1146" spans="4:4">
      <c r="D1146" s="192"/>
    </row>
    <row r="1147" spans="4:4">
      <c r="D1147" s="192"/>
    </row>
    <row r="1148" spans="4:4">
      <c r="D1148" s="192"/>
    </row>
    <row r="1149" spans="4:4">
      <c r="D1149" s="192"/>
    </row>
    <row r="1150" spans="4:4">
      <c r="D1150" s="192"/>
    </row>
    <row r="1151" spans="4:4">
      <c r="D1151" s="192"/>
    </row>
    <row r="1152" spans="4:4">
      <c r="D1152" s="192"/>
    </row>
    <row r="1153" spans="4:4">
      <c r="D1153" s="192"/>
    </row>
    <row r="1154" spans="4:4">
      <c r="D1154" s="192"/>
    </row>
    <row r="1155" spans="4:4">
      <c r="D1155" s="192"/>
    </row>
    <row r="1156" spans="4:4">
      <c r="D1156" s="192"/>
    </row>
    <row r="1157" spans="4:4">
      <c r="D1157" s="192"/>
    </row>
    <row r="1158" spans="4:4">
      <c r="D1158" s="192"/>
    </row>
    <row r="1159" spans="4:4">
      <c r="D1159" s="192"/>
    </row>
    <row r="1160" spans="4:4">
      <c r="D1160" s="192"/>
    </row>
    <row r="1161" spans="4:4">
      <c r="D1161" s="192"/>
    </row>
    <row r="1162" spans="4:4">
      <c r="D1162" s="192"/>
    </row>
    <row r="1163" spans="4:4">
      <c r="D1163" s="192"/>
    </row>
    <row r="1164" spans="4:4">
      <c r="D1164" s="192"/>
    </row>
    <row r="1165" spans="4:4">
      <c r="D1165" s="192"/>
    </row>
    <row r="1166" spans="4:4">
      <c r="D1166" s="192"/>
    </row>
    <row r="1167" spans="4:4">
      <c r="D1167" s="192"/>
    </row>
    <row r="1168" spans="4:4">
      <c r="D1168" s="192"/>
    </row>
    <row r="1169" spans="4:4">
      <c r="D1169" s="192"/>
    </row>
    <row r="1170" spans="4:4">
      <c r="D1170" s="192"/>
    </row>
    <row r="1171" spans="4:4">
      <c r="D1171" s="192"/>
    </row>
    <row r="1172" spans="4:4">
      <c r="D1172" s="192"/>
    </row>
    <row r="1173" spans="4:4">
      <c r="D1173" s="192"/>
    </row>
    <row r="1174" spans="4:4">
      <c r="D1174" s="192"/>
    </row>
    <row r="1175" spans="4:4">
      <c r="D1175" s="192"/>
    </row>
    <row r="1176" spans="4:4">
      <c r="D1176" s="192"/>
    </row>
    <row r="1177" spans="4:4">
      <c r="D1177" s="192"/>
    </row>
    <row r="1178" spans="4:4">
      <c r="D1178" s="192"/>
    </row>
    <row r="1179" spans="4:4">
      <c r="D1179" s="192"/>
    </row>
    <row r="1180" spans="4:4">
      <c r="D1180" s="192"/>
    </row>
    <row r="1181" spans="4:4">
      <c r="D1181" s="192"/>
    </row>
    <row r="1182" spans="4:4">
      <c r="D1182" s="192"/>
    </row>
    <row r="1183" spans="4:4">
      <c r="D1183" s="192"/>
    </row>
    <row r="1184" spans="4:4">
      <c r="D1184" s="192"/>
    </row>
    <row r="1185" spans="4:4">
      <c r="D1185" s="192"/>
    </row>
    <row r="1186" spans="4:4">
      <c r="D1186" s="192"/>
    </row>
    <row r="1187" spans="4:4">
      <c r="D1187" s="192"/>
    </row>
    <row r="1188" spans="4:4">
      <c r="D1188" s="192"/>
    </row>
    <row r="1189" spans="4:4">
      <c r="D1189" s="192"/>
    </row>
    <row r="1190" spans="4:4">
      <c r="D1190" s="192"/>
    </row>
    <row r="1191" spans="4:4">
      <c r="D1191" s="192"/>
    </row>
    <row r="1192" spans="4:4">
      <c r="D1192" s="192"/>
    </row>
    <row r="1193" spans="4:4">
      <c r="D1193" s="192"/>
    </row>
    <row r="1194" spans="4:4">
      <c r="D1194" s="192"/>
    </row>
    <row r="1195" spans="4:4">
      <c r="D1195" s="192"/>
    </row>
    <row r="1196" spans="4:4">
      <c r="D1196" s="192"/>
    </row>
    <row r="1197" spans="4:4">
      <c r="D1197" s="192"/>
    </row>
    <row r="1198" spans="4:4">
      <c r="D1198" s="192"/>
    </row>
    <row r="1199" spans="4:4">
      <c r="D1199" s="192"/>
    </row>
    <row r="1200" spans="4:4">
      <c r="D1200" s="192"/>
    </row>
    <row r="1201" spans="4:4">
      <c r="D1201" s="192"/>
    </row>
    <row r="1202" spans="4:4">
      <c r="D1202" s="192"/>
    </row>
    <row r="1203" spans="4:4">
      <c r="D1203" s="192"/>
    </row>
    <row r="1204" spans="4:4">
      <c r="D1204" s="192"/>
    </row>
    <row r="1205" spans="4:4">
      <c r="D1205" s="192"/>
    </row>
    <row r="1206" spans="4:4">
      <c r="D1206" s="192"/>
    </row>
    <row r="1207" spans="4:4">
      <c r="D1207" s="192"/>
    </row>
    <row r="1208" spans="4:4">
      <c r="D1208" s="192"/>
    </row>
    <row r="1209" spans="4:4">
      <c r="D1209" s="192"/>
    </row>
    <row r="1210" spans="4:4">
      <c r="D1210" s="192"/>
    </row>
    <row r="1211" spans="4:4">
      <c r="D1211" s="192"/>
    </row>
    <row r="1212" spans="4:4">
      <c r="D1212" s="192"/>
    </row>
    <row r="1213" spans="4:4">
      <c r="D1213" s="192"/>
    </row>
    <row r="1214" spans="4:4">
      <c r="D1214" s="192"/>
    </row>
    <row r="1215" spans="4:4">
      <c r="D1215" s="192"/>
    </row>
    <row r="1216" spans="4:4">
      <c r="D1216" s="192"/>
    </row>
    <row r="1217" spans="4:4">
      <c r="D1217" s="192"/>
    </row>
    <row r="1218" spans="4:4">
      <c r="D1218" s="192"/>
    </row>
    <row r="1219" spans="4:4">
      <c r="D1219" s="192"/>
    </row>
    <row r="1220" spans="4:4">
      <c r="D1220" s="192"/>
    </row>
    <row r="1221" spans="4:4">
      <c r="D1221" s="192"/>
    </row>
    <row r="1222" spans="4:4">
      <c r="D1222" s="192"/>
    </row>
    <row r="1223" spans="4:4">
      <c r="D1223" s="192"/>
    </row>
    <row r="1224" spans="4:4">
      <c r="D1224" s="192"/>
    </row>
    <row r="1225" spans="4:4">
      <c r="D1225" s="192"/>
    </row>
    <row r="1226" spans="4:4">
      <c r="D1226" s="192"/>
    </row>
    <row r="1227" spans="4:4">
      <c r="D1227" s="192"/>
    </row>
    <row r="1228" spans="4:4">
      <c r="D1228" s="192"/>
    </row>
    <row r="1229" spans="4:4">
      <c r="D1229" s="192"/>
    </row>
    <row r="1230" spans="4:4">
      <c r="D1230" s="192"/>
    </row>
    <row r="1231" spans="4:4">
      <c r="D1231" s="192"/>
    </row>
    <row r="1232" spans="4:4">
      <c r="D1232" s="192"/>
    </row>
    <row r="1233" spans="4:4">
      <c r="D1233" s="192"/>
    </row>
    <row r="1234" spans="4:4">
      <c r="D1234" s="192"/>
    </row>
    <row r="1235" spans="4:4">
      <c r="D1235" s="192"/>
    </row>
    <row r="1236" spans="4:4">
      <c r="D1236" s="192"/>
    </row>
    <row r="1237" spans="4:4">
      <c r="D1237" s="192"/>
    </row>
    <row r="1238" spans="4:4">
      <c r="D1238" s="192"/>
    </row>
    <row r="1239" spans="4:4">
      <c r="D1239" s="192"/>
    </row>
    <row r="1240" spans="4:4">
      <c r="D1240" s="192"/>
    </row>
    <row r="1241" spans="4:4">
      <c r="D1241" s="192"/>
    </row>
    <row r="1242" spans="4:4">
      <c r="D1242" s="192"/>
    </row>
    <row r="1243" spans="4:4">
      <c r="D1243" s="192"/>
    </row>
    <row r="1244" spans="4:4">
      <c r="D1244" s="192"/>
    </row>
    <row r="1245" spans="4:4">
      <c r="D1245" s="192"/>
    </row>
    <row r="1246" spans="4:4">
      <c r="D1246" s="192"/>
    </row>
    <row r="1247" spans="4:4">
      <c r="D1247" s="192"/>
    </row>
    <row r="1248" spans="4:4">
      <c r="D1248" s="192"/>
    </row>
    <row r="1249" spans="4:4">
      <c r="D1249" s="192"/>
    </row>
    <row r="1250" spans="4:4">
      <c r="D1250" s="192"/>
    </row>
    <row r="1251" spans="4:4">
      <c r="D1251" s="192"/>
    </row>
    <row r="1252" spans="4:4">
      <c r="D1252" s="192"/>
    </row>
    <row r="1253" spans="4:4">
      <c r="D1253" s="192"/>
    </row>
    <row r="1254" spans="4:4">
      <c r="D1254" s="192"/>
    </row>
    <row r="1255" spans="4:4">
      <c r="D1255" s="192"/>
    </row>
    <row r="1256" spans="4:4">
      <c r="D1256" s="192"/>
    </row>
    <row r="1257" spans="4:4">
      <c r="D1257" s="192"/>
    </row>
    <row r="1258" spans="4:4">
      <c r="D1258" s="192"/>
    </row>
    <row r="1259" spans="4:4">
      <c r="D1259" s="192"/>
    </row>
    <row r="1260" spans="4:4">
      <c r="D1260" s="192"/>
    </row>
    <row r="1261" spans="4:4">
      <c r="D1261" s="192"/>
    </row>
    <row r="1262" spans="4:4">
      <c r="D1262" s="192"/>
    </row>
    <row r="1263" spans="4:4">
      <c r="D1263" s="192"/>
    </row>
    <row r="1264" spans="4:4">
      <c r="D1264" s="192"/>
    </row>
    <row r="1265" spans="4:4">
      <c r="D1265" s="192"/>
    </row>
    <row r="1266" spans="4:4">
      <c r="D1266" s="192"/>
    </row>
    <row r="1267" spans="4:4">
      <c r="D1267" s="192"/>
    </row>
    <row r="1268" spans="4:4">
      <c r="D1268" s="192"/>
    </row>
    <row r="1269" spans="4:4">
      <c r="D1269" s="192"/>
    </row>
    <row r="1270" spans="4:4">
      <c r="D1270" s="192"/>
    </row>
    <row r="1271" spans="4:4">
      <c r="D1271" s="192"/>
    </row>
    <row r="1272" spans="4:4">
      <c r="D1272" s="192"/>
    </row>
    <row r="1273" spans="4:4">
      <c r="D1273" s="192"/>
    </row>
    <row r="1274" spans="4:4">
      <c r="D1274" s="192"/>
    </row>
    <row r="1275" spans="4:4">
      <c r="D1275" s="192"/>
    </row>
    <row r="1276" spans="4:4">
      <c r="D1276" s="192"/>
    </row>
    <row r="1277" spans="4:4">
      <c r="D1277" s="192"/>
    </row>
    <row r="1278" spans="4:4">
      <c r="D1278" s="192"/>
    </row>
    <row r="1279" spans="4:4">
      <c r="D1279" s="192"/>
    </row>
    <row r="1280" spans="4:4">
      <c r="D1280" s="192"/>
    </row>
    <row r="1281" spans="4:4">
      <c r="D1281" s="192"/>
    </row>
    <row r="1282" spans="4:4">
      <c r="D1282" s="192"/>
    </row>
    <row r="1283" spans="4:4">
      <c r="D1283" s="192"/>
    </row>
    <row r="1284" spans="4:4">
      <c r="D1284" s="192"/>
    </row>
    <row r="1285" spans="4:4">
      <c r="D1285" s="192"/>
    </row>
    <row r="1286" spans="4:4">
      <c r="D1286" s="192"/>
    </row>
    <row r="1287" spans="4:4">
      <c r="D1287" s="192"/>
    </row>
    <row r="1288" spans="4:4">
      <c r="D1288" s="192"/>
    </row>
    <row r="1289" spans="4:4">
      <c r="D1289" s="192"/>
    </row>
    <row r="1290" spans="4:4">
      <c r="D1290" s="192"/>
    </row>
    <row r="1291" spans="4:4">
      <c r="D1291" s="192"/>
    </row>
    <row r="1292" spans="4:4">
      <c r="D1292" s="192"/>
    </row>
    <row r="1293" spans="4:4">
      <c r="D1293" s="192"/>
    </row>
    <row r="1294" spans="4:4">
      <c r="D1294" s="192"/>
    </row>
    <row r="1295" spans="4:4">
      <c r="D1295" s="192"/>
    </row>
    <row r="1296" spans="4:4">
      <c r="D1296" s="192"/>
    </row>
    <row r="1297" spans="4:4">
      <c r="D1297" s="192"/>
    </row>
    <row r="1298" spans="4:4">
      <c r="D1298" s="192"/>
    </row>
    <row r="1299" spans="4:4">
      <c r="D1299" s="192"/>
    </row>
    <row r="1300" spans="4:4">
      <c r="D1300" s="192"/>
    </row>
    <row r="1301" spans="4:4">
      <c r="D1301" s="192"/>
    </row>
    <row r="1302" spans="4:4">
      <c r="D1302" s="192"/>
    </row>
    <row r="1303" spans="4:4">
      <c r="D1303" s="192"/>
    </row>
    <row r="1304" spans="4:4">
      <c r="D1304" s="192"/>
    </row>
    <row r="1305" spans="4:4">
      <c r="D1305" s="192"/>
    </row>
    <row r="1306" spans="4:4">
      <c r="D1306" s="192"/>
    </row>
    <row r="1307" spans="4:4">
      <c r="D1307" s="192"/>
    </row>
    <row r="1308" spans="4:4">
      <c r="D1308" s="192"/>
    </row>
    <row r="1309" spans="4:4">
      <c r="D1309" s="192"/>
    </row>
    <row r="1310" spans="4:4">
      <c r="D1310" s="192"/>
    </row>
    <row r="1311" spans="4:4">
      <c r="D1311" s="192"/>
    </row>
    <row r="1312" spans="4:4">
      <c r="D1312" s="192"/>
    </row>
    <row r="1313" spans="4:4">
      <c r="D1313" s="192"/>
    </row>
    <row r="1314" spans="4:4">
      <c r="D1314" s="192"/>
    </row>
    <row r="1315" spans="4:4">
      <c r="D1315" s="192"/>
    </row>
    <row r="1316" spans="4:4">
      <c r="D1316" s="192"/>
    </row>
    <row r="1317" spans="4:4">
      <c r="D1317" s="192"/>
    </row>
    <row r="1318" spans="4:4">
      <c r="D1318" s="192"/>
    </row>
    <row r="1319" spans="4:4">
      <c r="D1319" s="192"/>
    </row>
    <row r="1320" spans="4:4">
      <c r="D1320" s="192"/>
    </row>
    <row r="1321" spans="4:4">
      <c r="D1321" s="192"/>
    </row>
    <row r="1322" spans="4:4">
      <c r="D1322" s="192"/>
    </row>
    <row r="1323" spans="4:4">
      <c r="D1323" s="192"/>
    </row>
    <row r="1324" spans="4:4">
      <c r="D1324" s="192"/>
    </row>
    <row r="1325" spans="4:4">
      <c r="D1325" s="192"/>
    </row>
    <row r="1326" spans="4:4">
      <c r="D1326" s="192"/>
    </row>
    <row r="1327" spans="4:4">
      <c r="D1327" s="192"/>
    </row>
    <row r="1328" spans="4:4">
      <c r="D1328" s="192"/>
    </row>
    <row r="1329" spans="4:4">
      <c r="D1329" s="192"/>
    </row>
    <row r="1330" spans="4:4">
      <c r="D1330" s="192"/>
    </row>
    <row r="1331" spans="4:4">
      <c r="D1331" s="192"/>
    </row>
    <row r="1332" spans="4:4">
      <c r="D1332" s="192"/>
    </row>
    <row r="1333" spans="4:4">
      <c r="D1333" s="192"/>
    </row>
    <row r="1334" spans="4:4">
      <c r="D1334" s="192"/>
    </row>
    <row r="1335" spans="4:4">
      <c r="D1335" s="192"/>
    </row>
    <row r="1336" spans="4:4">
      <c r="D1336" s="192"/>
    </row>
    <row r="1337" spans="4:4">
      <c r="D1337" s="192"/>
    </row>
    <row r="1338" spans="4:4">
      <c r="D1338" s="192"/>
    </row>
    <row r="1339" spans="4:4">
      <c r="D1339" s="192"/>
    </row>
    <row r="1340" spans="4:4">
      <c r="D1340" s="192"/>
    </row>
    <row r="1341" spans="4:4">
      <c r="D1341" s="192"/>
    </row>
    <row r="1342" spans="4:4">
      <c r="D1342" s="192"/>
    </row>
    <row r="1343" spans="4:4">
      <c r="D1343" s="192"/>
    </row>
    <row r="1344" spans="4:4">
      <c r="D1344" s="192"/>
    </row>
    <row r="1345" spans="4:4">
      <c r="D1345" s="192"/>
    </row>
    <row r="1346" spans="4:4">
      <c r="D1346" s="192"/>
    </row>
    <row r="1347" spans="4:4">
      <c r="D1347" s="192"/>
    </row>
    <row r="1348" spans="4:4">
      <c r="D1348" s="192"/>
    </row>
    <row r="1349" spans="4:4">
      <c r="D1349" s="192"/>
    </row>
    <row r="1350" spans="4:4">
      <c r="D1350" s="192"/>
    </row>
    <row r="1351" spans="4:4">
      <c r="D1351" s="192"/>
    </row>
    <row r="1352" spans="4:4">
      <c r="D1352" s="192"/>
    </row>
    <row r="1353" spans="4:4">
      <c r="D1353" s="192"/>
    </row>
    <row r="1354" spans="4:4">
      <c r="D1354" s="192"/>
    </row>
    <row r="1355" spans="4:4">
      <c r="D1355" s="192"/>
    </row>
    <row r="1356" spans="4:4">
      <c r="D1356" s="192"/>
    </row>
    <row r="1357" spans="4:4">
      <c r="D1357" s="192"/>
    </row>
    <row r="1358" spans="4:4">
      <c r="D1358" s="192"/>
    </row>
    <row r="1359" spans="4:4">
      <c r="D1359" s="192"/>
    </row>
    <row r="1360" spans="4:4">
      <c r="D1360" s="192"/>
    </row>
    <row r="1361" spans="4:4">
      <c r="D1361" s="192"/>
    </row>
    <row r="1362" spans="4:4">
      <c r="D1362" s="192"/>
    </row>
    <row r="1363" spans="4:4">
      <c r="D1363" s="192"/>
    </row>
    <row r="1364" spans="4:4">
      <c r="D1364" s="192"/>
    </row>
    <row r="1365" spans="4:4">
      <c r="D1365" s="192"/>
    </row>
    <row r="1366" spans="4:4">
      <c r="D1366" s="192"/>
    </row>
    <row r="1367" spans="4:4">
      <c r="D1367" s="192"/>
    </row>
    <row r="1368" spans="4:4">
      <c r="D1368" s="192"/>
    </row>
    <row r="1369" spans="4:4">
      <c r="D1369" s="192"/>
    </row>
    <row r="1370" spans="4:4">
      <c r="D1370" s="192"/>
    </row>
    <row r="1371" spans="4:4">
      <c r="D1371" s="192"/>
    </row>
    <row r="1372" spans="4:4">
      <c r="D1372" s="192"/>
    </row>
    <row r="1373" spans="4:4">
      <c r="D1373" s="192"/>
    </row>
    <row r="1374" spans="4:4">
      <c r="D1374" s="192"/>
    </row>
    <row r="1375" spans="4:4">
      <c r="D1375" s="192"/>
    </row>
    <row r="1376" spans="4:4">
      <c r="D1376" s="192"/>
    </row>
    <row r="1377" spans="4:4">
      <c r="D1377" s="192"/>
    </row>
    <row r="1378" spans="4:4">
      <c r="D1378" s="192"/>
    </row>
    <row r="1379" spans="4:4">
      <c r="D1379" s="192"/>
    </row>
    <row r="1380" spans="4:4">
      <c r="D1380" s="192"/>
    </row>
    <row r="1381" spans="4:4">
      <c r="D1381" s="192"/>
    </row>
    <row r="1382" spans="4:4">
      <c r="D1382" s="192"/>
    </row>
    <row r="1383" spans="4:4">
      <c r="D1383" s="192"/>
    </row>
    <row r="1384" spans="4:4">
      <c r="D1384" s="192"/>
    </row>
    <row r="1385" spans="4:4">
      <c r="D1385" s="192"/>
    </row>
    <row r="1386" spans="4:4">
      <c r="D1386" s="192"/>
    </row>
    <row r="1387" spans="4:4">
      <c r="D1387" s="192"/>
    </row>
    <row r="1388" spans="4:4">
      <c r="D1388" s="192"/>
    </row>
    <row r="1389" spans="4:4">
      <c r="D1389" s="192"/>
    </row>
    <row r="1390" spans="4:4">
      <c r="D1390" s="192"/>
    </row>
    <row r="1391" spans="4:4">
      <c r="D1391" s="192"/>
    </row>
    <row r="1392" spans="4:4">
      <c r="D1392" s="192"/>
    </row>
    <row r="1393" spans="4:4">
      <c r="D1393" s="192"/>
    </row>
    <row r="1394" spans="4:4">
      <c r="D1394" s="192"/>
    </row>
    <row r="1395" spans="4:4">
      <c r="D1395" s="192"/>
    </row>
    <row r="1396" spans="4:4">
      <c r="D1396" s="192"/>
    </row>
    <row r="1397" spans="4:4">
      <c r="D1397" s="192"/>
    </row>
    <row r="1398" spans="4:4">
      <c r="D1398" s="192"/>
    </row>
    <row r="1399" spans="4:4">
      <c r="D1399" s="192"/>
    </row>
    <row r="1400" spans="4:4">
      <c r="D1400" s="192"/>
    </row>
    <row r="1401" spans="4:4">
      <c r="D1401" s="192"/>
    </row>
    <row r="1402" spans="4:4">
      <c r="D1402" s="192"/>
    </row>
    <row r="1403" spans="4:4">
      <c r="D1403" s="192"/>
    </row>
    <row r="1404" spans="4:4">
      <c r="D1404" s="192"/>
    </row>
    <row r="1405" spans="4:4">
      <c r="D1405" s="192"/>
    </row>
    <row r="1406" spans="4:4">
      <c r="D1406" s="192"/>
    </row>
    <row r="1407" spans="4:4">
      <c r="D1407" s="192"/>
    </row>
    <row r="1408" spans="4:4">
      <c r="D1408" s="192"/>
    </row>
    <row r="1409" spans="4:4">
      <c r="D1409" s="192"/>
    </row>
    <row r="1410" spans="4:4">
      <c r="D1410" s="192"/>
    </row>
    <row r="1411" spans="4:4">
      <c r="D1411" s="192"/>
    </row>
    <row r="1412" spans="4:4">
      <c r="D1412" s="192"/>
    </row>
    <row r="1413" spans="4:4">
      <c r="D1413" s="192"/>
    </row>
    <row r="1414" spans="4:4">
      <c r="D1414" s="192"/>
    </row>
    <row r="1415" spans="4:4">
      <c r="D1415" s="192"/>
    </row>
    <row r="1416" spans="4:4">
      <c r="D1416" s="192"/>
    </row>
    <row r="1417" spans="4:4">
      <c r="D1417" s="192"/>
    </row>
    <row r="1418" spans="4:4">
      <c r="D1418" s="192"/>
    </row>
    <row r="1419" spans="4:4">
      <c r="D1419" s="192"/>
    </row>
    <row r="1420" spans="4:4">
      <c r="D1420" s="192"/>
    </row>
    <row r="1421" spans="4:4">
      <c r="D1421" s="192"/>
    </row>
    <row r="1422" spans="4:4">
      <c r="D1422" s="192"/>
    </row>
    <row r="1423" spans="4:4">
      <c r="D1423" s="192"/>
    </row>
    <row r="1424" spans="4:4">
      <c r="D1424" s="192"/>
    </row>
    <row r="1425" spans="4:4">
      <c r="D1425" s="192"/>
    </row>
    <row r="1426" spans="4:4">
      <c r="D1426" s="192"/>
    </row>
    <row r="1427" spans="4:4">
      <c r="D1427" s="192"/>
    </row>
    <row r="1428" spans="4:4">
      <c r="D1428" s="192"/>
    </row>
    <row r="1429" spans="4:4">
      <c r="D1429" s="192"/>
    </row>
    <row r="1430" spans="4:4">
      <c r="D1430" s="192"/>
    </row>
    <row r="1431" spans="4:4">
      <c r="D1431" s="192"/>
    </row>
    <row r="1432" spans="4:4">
      <c r="D1432" s="192"/>
    </row>
    <row r="1433" spans="4:4">
      <c r="D1433" s="192"/>
    </row>
    <row r="1434" spans="4:4">
      <c r="D1434" s="192"/>
    </row>
    <row r="1435" spans="4:4">
      <c r="D1435" s="192"/>
    </row>
    <row r="1436" spans="4:4">
      <c r="D1436" s="192"/>
    </row>
    <row r="1437" spans="4:4">
      <c r="D1437" s="192"/>
    </row>
    <row r="1438" spans="4:4">
      <c r="D1438" s="192"/>
    </row>
    <row r="1439" spans="4:4">
      <c r="D1439" s="192"/>
    </row>
    <row r="1440" spans="4:4">
      <c r="D1440" s="192"/>
    </row>
    <row r="1441" spans="4:4">
      <c r="D1441" s="192"/>
    </row>
    <row r="1442" spans="4:4">
      <c r="D1442" s="192"/>
    </row>
    <row r="1443" spans="4:4">
      <c r="D1443" s="192"/>
    </row>
    <row r="1444" spans="4:4">
      <c r="D1444" s="192"/>
    </row>
    <row r="1445" spans="4:4">
      <c r="D1445" s="192"/>
    </row>
    <row r="1446" spans="4:4">
      <c r="D1446" s="192"/>
    </row>
    <row r="1447" spans="4:4">
      <c r="D1447" s="192"/>
    </row>
    <row r="1448" spans="4:4">
      <c r="D1448" s="192"/>
    </row>
    <row r="1449" spans="4:4">
      <c r="D1449" s="192"/>
    </row>
    <row r="1450" spans="4:4">
      <c r="D1450" s="192"/>
    </row>
    <row r="1451" spans="4:4">
      <c r="D1451" s="192"/>
    </row>
    <row r="1452" spans="4:4">
      <c r="D1452" s="192"/>
    </row>
    <row r="1453" spans="4:4">
      <c r="D1453" s="192"/>
    </row>
    <row r="1454" spans="4:4">
      <c r="D1454" s="192"/>
    </row>
    <row r="1455" spans="4:4">
      <c r="D1455" s="192"/>
    </row>
    <row r="1456" spans="4:4">
      <c r="D1456" s="192"/>
    </row>
    <row r="1457" spans="4:4">
      <c r="D1457" s="192"/>
    </row>
    <row r="1458" spans="4:4">
      <c r="D1458" s="192"/>
    </row>
    <row r="1459" spans="4:4">
      <c r="D1459" s="192"/>
    </row>
    <row r="1460" spans="4:4">
      <c r="D1460" s="192"/>
    </row>
    <row r="1461" spans="4:4">
      <c r="D1461" s="192"/>
    </row>
    <row r="1462" spans="4:4">
      <c r="D1462" s="192"/>
    </row>
    <row r="1463" spans="4:4">
      <c r="D1463" s="192"/>
    </row>
    <row r="1464" spans="4:4">
      <c r="D1464" s="192"/>
    </row>
    <row r="1465" spans="4:4">
      <c r="D1465" s="192"/>
    </row>
    <row r="1466" spans="4:4">
      <c r="D1466" s="192"/>
    </row>
    <row r="1467" spans="4:4">
      <c r="D1467" s="192"/>
    </row>
    <row r="1468" spans="4:4">
      <c r="D1468" s="192"/>
    </row>
    <row r="1469" spans="4:4">
      <c r="D1469" s="192"/>
    </row>
    <row r="1470" spans="4:4">
      <c r="D1470" s="192"/>
    </row>
    <row r="1471" spans="4:4">
      <c r="D1471" s="192"/>
    </row>
    <row r="1472" spans="4:4">
      <c r="D1472" s="192"/>
    </row>
    <row r="1473" spans="4:4">
      <c r="D1473" s="192"/>
    </row>
    <row r="1474" spans="4:4">
      <c r="D1474" s="192"/>
    </row>
    <row r="1475" spans="4:4">
      <c r="D1475" s="192"/>
    </row>
    <row r="1476" spans="4:4">
      <c r="D1476" s="192"/>
    </row>
    <row r="1477" spans="4:4">
      <c r="D1477" s="192"/>
    </row>
    <row r="1478" spans="4:4">
      <c r="D1478" s="192"/>
    </row>
    <row r="1479" spans="4:4">
      <c r="D1479" s="192"/>
    </row>
    <row r="1480" spans="4:4">
      <c r="D1480" s="192"/>
    </row>
    <row r="1481" spans="4:4">
      <c r="D1481" s="192"/>
    </row>
    <row r="1482" spans="4:4">
      <c r="D1482" s="192"/>
    </row>
    <row r="1483" spans="4:4">
      <c r="D1483" s="192"/>
    </row>
    <row r="1484" spans="4:4">
      <c r="D1484" s="192"/>
    </row>
    <row r="1485" spans="4:4">
      <c r="D1485" s="192"/>
    </row>
    <row r="1486" spans="4:4">
      <c r="D1486" s="192"/>
    </row>
    <row r="1487" spans="4:4">
      <c r="D1487" s="192"/>
    </row>
    <row r="1488" spans="4:4">
      <c r="D1488" s="192"/>
    </row>
    <row r="1489" spans="4:4">
      <c r="D1489" s="192"/>
    </row>
    <row r="1490" spans="4:4">
      <c r="D1490" s="192"/>
    </row>
    <row r="1491" spans="4:4">
      <c r="D1491" s="192"/>
    </row>
    <row r="1492" spans="4:4">
      <c r="D1492" s="192"/>
    </row>
    <row r="1493" spans="4:4">
      <c r="D1493" s="192"/>
    </row>
    <row r="1494" spans="4:4">
      <c r="D1494" s="192"/>
    </row>
    <row r="1495" spans="4:4">
      <c r="D1495" s="192"/>
    </row>
    <row r="1496" spans="4:4">
      <c r="D1496" s="192"/>
    </row>
    <row r="1497" spans="4:4">
      <c r="D1497" s="192"/>
    </row>
    <row r="1498" spans="4:4">
      <c r="D1498" s="192"/>
    </row>
    <row r="1499" spans="4:4">
      <c r="D1499" s="192"/>
    </row>
    <row r="1500" spans="4:4">
      <c r="D1500" s="192"/>
    </row>
    <row r="1501" spans="4:4">
      <c r="D1501" s="192"/>
    </row>
    <row r="1502" spans="4:4">
      <c r="D1502" s="192"/>
    </row>
    <row r="1503" spans="4:4">
      <c r="D1503" s="192"/>
    </row>
    <row r="1504" spans="4:4">
      <c r="D1504" s="192"/>
    </row>
    <row r="1505" spans="4:4">
      <c r="D1505" s="192"/>
    </row>
    <row r="1506" spans="4:4">
      <c r="D1506" s="192"/>
    </row>
    <row r="1507" spans="4:4">
      <c r="D1507" s="192"/>
    </row>
    <row r="1508" spans="4:4">
      <c r="D1508" s="192"/>
    </row>
    <row r="1509" spans="4:4">
      <c r="D1509" s="192"/>
    </row>
    <row r="1510" spans="4:4">
      <c r="D1510" s="192"/>
    </row>
    <row r="1511" spans="4:4">
      <c r="D1511" s="192"/>
    </row>
    <row r="1512" spans="4:4">
      <c r="D1512" s="192"/>
    </row>
    <row r="1513" spans="4:4">
      <c r="D1513" s="192"/>
    </row>
    <row r="1514" spans="4:4">
      <c r="D1514" s="192"/>
    </row>
    <row r="1515" spans="4:4">
      <c r="D1515" s="192"/>
    </row>
    <row r="1516" spans="4:4">
      <c r="D1516" s="192"/>
    </row>
    <row r="1517" spans="4:4">
      <c r="D1517" s="192"/>
    </row>
    <row r="1518" spans="4:4">
      <c r="D1518" s="192"/>
    </row>
    <row r="1519" spans="4:4">
      <c r="D1519" s="192"/>
    </row>
    <row r="1520" spans="4:4">
      <c r="D1520" s="192"/>
    </row>
    <row r="1521" spans="4:4">
      <c r="D1521" s="192"/>
    </row>
    <row r="1522" spans="4:4">
      <c r="D1522" s="192"/>
    </row>
    <row r="1523" spans="4:4">
      <c r="D1523" s="192"/>
    </row>
    <row r="1524" spans="4:4">
      <c r="D1524" s="192"/>
    </row>
    <row r="1525" spans="4:4">
      <c r="D1525" s="192"/>
    </row>
    <row r="1526" spans="4:4">
      <c r="D1526" s="192"/>
    </row>
    <row r="1527" spans="4:4">
      <c r="D1527" s="192"/>
    </row>
    <row r="1528" spans="4:4">
      <c r="D1528" s="192"/>
    </row>
    <row r="1529" spans="4:4">
      <c r="D1529" s="192"/>
    </row>
    <row r="1530" spans="4:4">
      <c r="D1530" s="192"/>
    </row>
    <row r="1531" spans="4:4">
      <c r="D1531" s="192"/>
    </row>
    <row r="1532" spans="4:4">
      <c r="D1532" s="192"/>
    </row>
    <row r="1533" spans="4:4">
      <c r="D1533" s="192"/>
    </row>
    <row r="1534" spans="4:4">
      <c r="D1534" s="192"/>
    </row>
    <row r="1535" spans="4:4">
      <c r="D1535" s="192"/>
    </row>
    <row r="1536" spans="4:4">
      <c r="D1536" s="192"/>
    </row>
    <row r="1537" spans="4:4">
      <c r="D1537" s="192"/>
    </row>
    <row r="1538" spans="4:4">
      <c r="D1538" s="192"/>
    </row>
    <row r="1539" spans="4:4">
      <c r="D1539" s="192"/>
    </row>
    <row r="1540" spans="4:4">
      <c r="D1540" s="192"/>
    </row>
    <row r="1541" spans="4:4">
      <c r="D1541" s="192"/>
    </row>
    <row r="1542" spans="4:4">
      <c r="D1542" s="192"/>
    </row>
    <row r="1543" spans="4:4">
      <c r="D1543" s="192"/>
    </row>
    <row r="1544" spans="4:4">
      <c r="D1544" s="192"/>
    </row>
    <row r="1545" spans="4:4">
      <c r="D1545" s="192"/>
    </row>
    <row r="1546" spans="4:4">
      <c r="D1546" s="192"/>
    </row>
    <row r="1547" spans="4:4">
      <c r="D1547" s="192"/>
    </row>
    <row r="1548" spans="4:4">
      <c r="D1548" s="192"/>
    </row>
    <row r="1549" spans="4:4">
      <c r="D1549" s="192"/>
    </row>
    <row r="1550" spans="4:4">
      <c r="D1550" s="192"/>
    </row>
    <row r="1551" spans="4:4">
      <c r="D1551" s="192"/>
    </row>
    <row r="1552" spans="4:4">
      <c r="D1552" s="192"/>
    </row>
    <row r="1553" spans="4:4">
      <c r="D1553" s="192"/>
    </row>
    <row r="1554" spans="4:4">
      <c r="D1554" s="192"/>
    </row>
    <row r="1555" spans="4:4">
      <c r="D1555" s="192"/>
    </row>
    <row r="1556" spans="4:4">
      <c r="D1556" s="192"/>
    </row>
    <row r="1557" spans="4:4">
      <c r="D1557" s="192"/>
    </row>
    <row r="1558" spans="4:4">
      <c r="D1558" s="192"/>
    </row>
    <row r="1559" spans="4:4">
      <c r="D1559" s="192"/>
    </row>
    <row r="1560" spans="4:4">
      <c r="D1560" s="192"/>
    </row>
    <row r="1561" spans="4:4">
      <c r="D1561" s="192"/>
    </row>
    <row r="1562" spans="4:4">
      <c r="D1562" s="192"/>
    </row>
    <row r="1563" spans="4:4">
      <c r="D1563" s="192"/>
    </row>
    <row r="1564" spans="4:4">
      <c r="D1564" s="192"/>
    </row>
    <row r="1565" spans="4:4">
      <c r="D1565" s="192"/>
    </row>
    <row r="1566" spans="4:4">
      <c r="D1566" s="192"/>
    </row>
    <row r="1567" spans="4:4">
      <c r="D1567" s="192"/>
    </row>
    <row r="1568" spans="4:4">
      <c r="D1568" s="192"/>
    </row>
    <row r="1569" spans="4:4">
      <c r="D1569" s="192"/>
    </row>
    <row r="1570" spans="4:4">
      <c r="D1570" s="192"/>
    </row>
    <row r="1571" spans="4:4">
      <c r="D1571" s="192"/>
    </row>
    <row r="1572" spans="4:4">
      <c r="D1572" s="192"/>
    </row>
    <row r="1573" spans="4:4">
      <c r="D1573" s="192"/>
    </row>
    <row r="1574" spans="4:4">
      <c r="D1574" s="192"/>
    </row>
    <row r="1575" spans="4:4">
      <c r="D1575" s="192"/>
    </row>
    <row r="1576" spans="4:4">
      <c r="D1576" s="192"/>
    </row>
    <row r="1577" spans="4:4">
      <c r="D1577" s="192"/>
    </row>
    <row r="1578" spans="4:4">
      <c r="D1578" s="192"/>
    </row>
    <row r="1579" spans="4:4">
      <c r="D1579" s="192"/>
    </row>
    <row r="1580" spans="4:4">
      <c r="D1580" s="192"/>
    </row>
    <row r="1581" spans="4:4">
      <c r="D1581" s="192"/>
    </row>
    <row r="1582" spans="4:4">
      <c r="D1582" s="192"/>
    </row>
    <row r="1583" spans="4:4">
      <c r="D1583" s="192"/>
    </row>
    <row r="1584" spans="4:4">
      <c r="D1584" s="192"/>
    </row>
    <row r="1585" spans="4:4">
      <c r="D1585" s="192"/>
    </row>
    <row r="1586" spans="4:4">
      <c r="D1586" s="192"/>
    </row>
    <row r="1587" spans="4:4">
      <c r="D1587" s="192"/>
    </row>
    <row r="1588" spans="4:4">
      <c r="D1588" s="192"/>
    </row>
    <row r="1589" spans="4:4">
      <c r="D1589" s="192"/>
    </row>
    <row r="1590" spans="4:4">
      <c r="D1590" s="192"/>
    </row>
    <row r="1591" spans="4:4">
      <c r="D1591" s="192"/>
    </row>
    <row r="1592" spans="4:4">
      <c r="D1592" s="192"/>
    </row>
    <row r="1593" spans="4:4">
      <c r="D1593" s="192"/>
    </row>
    <row r="1594" spans="4:4">
      <c r="D1594" s="192"/>
    </row>
    <row r="1595" spans="4:4">
      <c r="D1595" s="192"/>
    </row>
    <row r="1596" spans="4:4">
      <c r="D1596" s="192"/>
    </row>
    <row r="1597" spans="4:4">
      <c r="D1597" s="192"/>
    </row>
    <row r="1598" spans="4:4">
      <c r="D1598" s="192"/>
    </row>
    <row r="1599" spans="4:4">
      <c r="D1599" s="192"/>
    </row>
    <row r="1600" spans="4:4">
      <c r="D1600" s="192"/>
    </row>
    <row r="1601" spans="4:4">
      <c r="D1601" s="192"/>
    </row>
    <row r="1602" spans="4:4">
      <c r="D1602" s="192"/>
    </row>
    <row r="1603" spans="4:4">
      <c r="D1603" s="192"/>
    </row>
    <row r="1604" spans="4:4">
      <c r="D1604" s="192"/>
    </row>
    <row r="1605" spans="4:4">
      <c r="D1605" s="192"/>
    </row>
    <row r="1606" spans="4:4">
      <c r="D1606" s="192"/>
    </row>
    <row r="1607" spans="4:4">
      <c r="D1607" s="192"/>
    </row>
    <row r="1608" spans="4:4">
      <c r="D1608" s="192"/>
    </row>
    <row r="1609" spans="4:4">
      <c r="D1609" s="192"/>
    </row>
    <row r="1610" spans="4:4">
      <c r="D1610" s="192"/>
    </row>
    <row r="1611" spans="4:4">
      <c r="D1611" s="192"/>
    </row>
    <row r="1612" spans="4:4">
      <c r="D1612" s="192"/>
    </row>
    <row r="1613" spans="4:4">
      <c r="D1613" s="192"/>
    </row>
    <row r="1614" spans="4:4">
      <c r="D1614" s="192"/>
    </row>
    <row r="1615" spans="4:4">
      <c r="D1615" s="192"/>
    </row>
    <row r="1616" spans="4:4">
      <c r="D1616" s="192"/>
    </row>
    <row r="1617" spans="4:4">
      <c r="D1617" s="192"/>
    </row>
    <row r="1618" spans="4:4">
      <c r="D1618" s="192"/>
    </row>
    <row r="1619" spans="4:4">
      <c r="D1619" s="192"/>
    </row>
    <row r="1620" spans="4:4">
      <c r="D1620" s="192"/>
    </row>
    <row r="1621" spans="4:4">
      <c r="D1621" s="192"/>
    </row>
    <row r="1622" spans="4:4">
      <c r="D1622" s="192"/>
    </row>
    <row r="1623" spans="4:4">
      <c r="D1623" s="192"/>
    </row>
    <row r="1624" spans="4:4">
      <c r="D1624" s="192"/>
    </row>
    <row r="1625" spans="4:4">
      <c r="D1625" s="192"/>
    </row>
    <row r="1626" spans="4:4">
      <c r="D1626" s="192"/>
    </row>
    <row r="1627" spans="4:4">
      <c r="D1627" s="192"/>
    </row>
    <row r="1628" spans="4:4">
      <c r="D1628" s="192"/>
    </row>
    <row r="1629" spans="4:4">
      <c r="D1629" s="192"/>
    </row>
    <row r="1630" spans="4:4">
      <c r="D1630" s="192"/>
    </row>
    <row r="1631" spans="4:4">
      <c r="D1631" s="192"/>
    </row>
    <row r="1632" spans="4:4">
      <c r="D1632" s="192"/>
    </row>
    <row r="1633" spans="4:4">
      <c r="D1633" s="192"/>
    </row>
    <row r="1634" spans="4:4">
      <c r="D1634" s="192"/>
    </row>
    <row r="1635" spans="4:4">
      <c r="D1635" s="192"/>
    </row>
    <row r="1636" spans="4:4">
      <c r="D1636" s="192"/>
    </row>
    <row r="1637" spans="4:4">
      <c r="D1637" s="192"/>
    </row>
    <row r="1638" spans="4:4">
      <c r="D1638" s="192"/>
    </row>
    <row r="1639" spans="4:4">
      <c r="D1639" s="192"/>
    </row>
    <row r="1640" spans="4:4">
      <c r="D1640" s="192"/>
    </row>
    <row r="1641" spans="4:4">
      <c r="D1641" s="192"/>
    </row>
    <row r="1642" spans="4:4">
      <c r="D1642" s="192"/>
    </row>
    <row r="1643" spans="4:4">
      <c r="D1643" s="192"/>
    </row>
    <row r="1644" spans="4:4">
      <c r="D1644" s="192"/>
    </row>
    <row r="1645" spans="4:4">
      <c r="D1645" s="192"/>
    </row>
    <row r="1646" spans="4:4">
      <c r="D1646" s="192"/>
    </row>
    <row r="1647" spans="4:4">
      <c r="D1647" s="192"/>
    </row>
    <row r="1648" spans="4:4">
      <c r="D1648" s="192"/>
    </row>
    <row r="1649" spans="4:4">
      <c r="D1649" s="192"/>
    </row>
    <row r="1650" spans="4:4">
      <c r="D1650" s="192"/>
    </row>
    <row r="1651" spans="4:4">
      <c r="D1651" s="192"/>
    </row>
    <row r="1652" spans="4:4">
      <c r="D1652" s="192"/>
    </row>
    <row r="1653" spans="4:4">
      <c r="D1653" s="192"/>
    </row>
    <row r="1654" spans="4:4">
      <c r="D1654" s="192"/>
    </row>
    <row r="1655" spans="4:4">
      <c r="D1655" s="192"/>
    </row>
    <row r="1656" spans="4:4">
      <c r="D1656" s="192"/>
    </row>
    <row r="1657" spans="4:4">
      <c r="D1657" s="192"/>
    </row>
    <row r="1658" spans="4:4">
      <c r="D1658" s="192"/>
    </row>
    <row r="1659" spans="4:4">
      <c r="D1659" s="192"/>
    </row>
    <row r="1660" spans="4:4">
      <c r="D1660" s="192"/>
    </row>
    <row r="1661" spans="4:4">
      <c r="D1661" s="192"/>
    </row>
    <row r="1662" spans="4:4">
      <c r="D1662" s="192"/>
    </row>
    <row r="1663" spans="4:4">
      <c r="D1663" s="192"/>
    </row>
    <row r="1664" spans="4:4">
      <c r="D1664" s="192"/>
    </row>
    <row r="1665" spans="4:4">
      <c r="D1665" s="192"/>
    </row>
    <row r="1666" spans="4:4">
      <c r="D1666" s="192"/>
    </row>
    <row r="1667" spans="4:4">
      <c r="D1667" s="192"/>
    </row>
    <row r="1668" spans="4:4">
      <c r="D1668" s="192"/>
    </row>
    <row r="1669" spans="4:4">
      <c r="D1669" s="192"/>
    </row>
    <row r="1670" spans="4:4">
      <c r="D1670" s="192"/>
    </row>
    <row r="1671" spans="4:4">
      <c r="D1671" s="192"/>
    </row>
    <row r="1672" spans="4:4">
      <c r="D1672" s="192"/>
    </row>
    <row r="1673" spans="4:4">
      <c r="D1673" s="192"/>
    </row>
    <row r="1674" spans="4:4">
      <c r="D1674" s="192"/>
    </row>
    <row r="1675" spans="4:4">
      <c r="D1675" s="192"/>
    </row>
    <row r="1676" spans="4:4">
      <c r="D1676" s="192"/>
    </row>
    <row r="1677" spans="4:4">
      <c r="D1677" s="192"/>
    </row>
    <row r="1678" spans="4:4">
      <c r="D1678" s="192"/>
    </row>
    <row r="1679" spans="4:4">
      <c r="D1679" s="192"/>
    </row>
    <row r="1680" spans="4:4">
      <c r="D1680" s="192"/>
    </row>
    <row r="1681" spans="4:4">
      <c r="D1681" s="192"/>
    </row>
    <row r="1682" spans="4:4">
      <c r="D1682" s="192"/>
    </row>
    <row r="1683" spans="4:4">
      <c r="D1683" s="192"/>
    </row>
    <row r="1684" spans="4:4">
      <c r="D1684" s="192"/>
    </row>
    <row r="1685" spans="4:4">
      <c r="D1685" s="192"/>
    </row>
    <row r="1686" spans="4:4">
      <c r="D1686" s="192"/>
    </row>
    <row r="1687" spans="4:4">
      <c r="D1687" s="192"/>
    </row>
    <row r="1688" spans="4:4">
      <c r="D1688" s="192"/>
    </row>
    <row r="1689" spans="4:4">
      <c r="D1689" s="192"/>
    </row>
    <row r="1690" spans="4:4">
      <c r="D1690" s="192"/>
    </row>
    <row r="1691" spans="4:4">
      <c r="D1691" s="192"/>
    </row>
    <row r="1692" spans="4:4">
      <c r="D1692" s="192"/>
    </row>
    <row r="1693" spans="4:4">
      <c r="D1693" s="192"/>
    </row>
    <row r="1694" spans="4:4">
      <c r="D1694" s="192"/>
    </row>
    <row r="1695" spans="4:4">
      <c r="D1695" s="192"/>
    </row>
    <row r="1696" spans="4:4">
      <c r="D1696" s="192"/>
    </row>
    <row r="1697" spans="4:4">
      <c r="D1697" s="192"/>
    </row>
    <row r="1698" spans="4:4">
      <c r="D1698" s="192"/>
    </row>
    <row r="1699" spans="4:4">
      <c r="D1699" s="192"/>
    </row>
    <row r="1700" spans="4:4">
      <c r="D1700" s="192"/>
    </row>
    <row r="1701" spans="4:4">
      <c r="D1701" s="192"/>
    </row>
    <row r="1702" spans="4:4">
      <c r="D1702" s="192"/>
    </row>
    <row r="1703" spans="4:4">
      <c r="D1703" s="192"/>
    </row>
    <row r="1704" spans="4:4">
      <c r="D1704" s="192"/>
    </row>
    <row r="1705" spans="4:4">
      <c r="D1705" s="192"/>
    </row>
    <row r="1706" spans="4:4">
      <c r="D1706" s="192"/>
    </row>
    <row r="1707" spans="4:4">
      <c r="D1707" s="192"/>
    </row>
    <row r="1708" spans="4:4">
      <c r="D1708" s="192"/>
    </row>
    <row r="1709" spans="4:4">
      <c r="D1709" s="192"/>
    </row>
    <row r="1710" spans="4:4">
      <c r="D1710" s="192"/>
    </row>
    <row r="1711" spans="4:4">
      <c r="D1711" s="192"/>
    </row>
    <row r="1712" spans="4:4">
      <c r="D1712" s="192"/>
    </row>
    <row r="1713" spans="4:4">
      <c r="D1713" s="192"/>
    </row>
    <row r="1714" spans="4:4">
      <c r="D1714" s="192"/>
    </row>
    <row r="1715" spans="4:4">
      <c r="D1715" s="192"/>
    </row>
    <row r="1716" spans="4:4">
      <c r="D1716" s="192"/>
    </row>
    <row r="1717" spans="4:4">
      <c r="D1717" s="192"/>
    </row>
    <row r="1718" spans="4:4">
      <c r="D1718" s="192"/>
    </row>
    <row r="1719" spans="4:4">
      <c r="D1719" s="192"/>
    </row>
    <row r="1720" spans="4:4">
      <c r="D1720" s="192"/>
    </row>
    <row r="1721" spans="4:4">
      <c r="D1721" s="192"/>
    </row>
    <row r="1722" spans="4:4">
      <c r="D1722" s="192"/>
    </row>
    <row r="1723" spans="4:4">
      <c r="D1723" s="192"/>
    </row>
    <row r="1724" spans="4:4">
      <c r="D1724" s="192"/>
    </row>
    <row r="1725" spans="4:4">
      <c r="D1725" s="192"/>
    </row>
    <row r="1726" spans="4:4">
      <c r="D1726" s="192"/>
    </row>
    <row r="1727" spans="4:4">
      <c r="D1727" s="192"/>
    </row>
    <row r="1728" spans="4:4">
      <c r="D1728" s="192"/>
    </row>
    <row r="1729" spans="4:4">
      <c r="D1729" s="192"/>
    </row>
    <row r="1730" spans="4:4">
      <c r="D1730" s="192"/>
    </row>
    <row r="1731" spans="4:4">
      <c r="D1731" s="192"/>
    </row>
    <row r="1732" spans="4:4">
      <c r="D1732" s="192"/>
    </row>
    <row r="1733" spans="4:4">
      <c r="D1733" s="192"/>
    </row>
    <row r="1734" spans="4:4">
      <c r="D1734" s="192"/>
    </row>
    <row r="1735" spans="4:4">
      <c r="D1735" s="192"/>
    </row>
    <row r="1736" spans="4:4">
      <c r="D1736" s="192"/>
    </row>
    <row r="1737" spans="4:4">
      <c r="D1737" s="192"/>
    </row>
    <row r="1738" spans="4:4">
      <c r="D1738" s="192"/>
    </row>
    <row r="1739" spans="4:4">
      <c r="D1739" s="192"/>
    </row>
    <row r="1740" spans="4:4">
      <c r="D1740" s="192"/>
    </row>
    <row r="1741" spans="4:4">
      <c r="D1741" s="192"/>
    </row>
    <row r="1742" spans="4:4">
      <c r="D1742" s="192"/>
    </row>
    <row r="1743" spans="4:4">
      <c r="D1743" s="192"/>
    </row>
    <row r="1744" spans="4:4">
      <c r="D1744" s="192"/>
    </row>
    <row r="1745" spans="4:4">
      <c r="D1745" s="192"/>
    </row>
    <row r="1746" spans="4:4">
      <c r="D1746" s="192"/>
    </row>
    <row r="1747" spans="4:4">
      <c r="D1747" s="192"/>
    </row>
    <row r="1748" spans="4:4">
      <c r="D1748" s="192"/>
    </row>
    <row r="1749" spans="4:4">
      <c r="D1749" s="192"/>
    </row>
    <row r="1750" spans="4:4">
      <c r="D1750" s="192"/>
    </row>
    <row r="1751" spans="4:4">
      <c r="D1751" s="192"/>
    </row>
    <row r="1752" spans="4:4">
      <c r="D1752" s="192"/>
    </row>
    <row r="1753" spans="4:4">
      <c r="D1753" s="192"/>
    </row>
    <row r="1754" spans="4:4">
      <c r="D1754" s="192"/>
    </row>
    <row r="1755" spans="4:4">
      <c r="D1755" s="192"/>
    </row>
    <row r="1756" spans="4:4">
      <c r="D1756" s="192"/>
    </row>
    <row r="1757" spans="4:4">
      <c r="D1757" s="192"/>
    </row>
    <row r="1758" spans="4:4">
      <c r="D1758" s="192"/>
    </row>
    <row r="1759" spans="4:4">
      <c r="D1759" s="192"/>
    </row>
    <row r="1760" spans="4:4">
      <c r="D1760" s="192"/>
    </row>
    <row r="1761" spans="4:4">
      <c r="D1761" s="192"/>
    </row>
    <row r="1762" spans="4:4">
      <c r="D1762" s="192"/>
    </row>
    <row r="1763" spans="4:4">
      <c r="D1763" s="192"/>
    </row>
    <row r="1764" spans="4:4">
      <c r="D1764" s="192"/>
    </row>
    <row r="1765" spans="4:4">
      <c r="D1765" s="192"/>
    </row>
    <row r="1766" spans="4:4">
      <c r="D1766" s="192"/>
    </row>
    <row r="1767" spans="4:4">
      <c r="D1767" s="192"/>
    </row>
    <row r="1768" spans="4:4">
      <c r="D1768" s="192"/>
    </row>
    <row r="1769" spans="4:4">
      <c r="D1769" s="192"/>
    </row>
    <row r="1770" spans="4:4">
      <c r="D1770" s="192"/>
    </row>
    <row r="1771" spans="4:4">
      <c r="D1771" s="192"/>
    </row>
    <row r="1772" spans="4:4">
      <c r="D1772" s="192"/>
    </row>
    <row r="1773" spans="4:4">
      <c r="D1773" s="192"/>
    </row>
    <row r="1774" spans="4:4">
      <c r="D1774" s="192"/>
    </row>
    <row r="1775" spans="4:4">
      <c r="D1775" s="192"/>
    </row>
    <row r="1776" spans="4:4">
      <c r="D1776" s="192"/>
    </row>
    <row r="1777" spans="4:4">
      <c r="D1777" s="192"/>
    </row>
    <row r="1778" spans="4:4">
      <c r="D1778" s="192"/>
    </row>
    <row r="1779" spans="4:4">
      <c r="D1779" s="192"/>
    </row>
    <row r="1780" spans="4:4">
      <c r="D1780" s="192"/>
    </row>
    <row r="1781" spans="4:4">
      <c r="D1781" s="192"/>
    </row>
    <row r="1782" spans="4:4">
      <c r="D1782" s="192"/>
    </row>
    <row r="1783" spans="4:4">
      <c r="D1783" s="192"/>
    </row>
    <row r="1784" spans="4:4">
      <c r="D1784" s="192"/>
    </row>
    <row r="1785" spans="4:4">
      <c r="D1785" s="192"/>
    </row>
    <row r="1786" spans="4:4">
      <c r="D1786" s="192"/>
    </row>
    <row r="1787" spans="4:4">
      <c r="D1787" s="192"/>
    </row>
    <row r="1788" spans="4:4">
      <c r="D1788" s="192"/>
    </row>
    <row r="1789" spans="4:4">
      <c r="D1789" s="192"/>
    </row>
    <row r="1790" spans="4:4">
      <c r="D1790" s="192"/>
    </row>
    <row r="1791" spans="4:4">
      <c r="D1791" s="192"/>
    </row>
    <row r="1792" spans="4:4">
      <c r="D1792" s="192"/>
    </row>
    <row r="1793" spans="4:4">
      <c r="D1793" s="192"/>
    </row>
    <row r="1794" spans="4:4">
      <c r="D1794" s="192"/>
    </row>
    <row r="1795" spans="4:4">
      <c r="D1795" s="192"/>
    </row>
    <row r="1796" spans="4:4">
      <c r="D1796" s="192"/>
    </row>
    <row r="1797" spans="4:4">
      <c r="D1797" s="192"/>
    </row>
    <row r="1798" spans="4:4">
      <c r="D1798" s="192"/>
    </row>
    <row r="1799" spans="4:4">
      <c r="D1799" s="192"/>
    </row>
    <row r="1800" spans="4:4">
      <c r="D1800" s="192"/>
    </row>
    <row r="1801" spans="4:4">
      <c r="D1801" s="192"/>
    </row>
    <row r="1802" spans="4:4">
      <c r="D1802" s="192"/>
    </row>
    <row r="1803" spans="4:4">
      <c r="D1803" s="192"/>
    </row>
    <row r="1804" spans="4:4">
      <c r="D1804" s="192"/>
    </row>
    <row r="1805" spans="4:4">
      <c r="D1805" s="192"/>
    </row>
    <row r="1806" spans="4:4">
      <c r="D1806" s="192"/>
    </row>
    <row r="1807" spans="4:4">
      <c r="D1807" s="192"/>
    </row>
    <row r="1808" spans="4:4">
      <c r="D1808" s="192"/>
    </row>
    <row r="1809" spans="4:4">
      <c r="D1809" s="192"/>
    </row>
    <row r="1810" spans="4:4">
      <c r="D1810" s="192"/>
    </row>
    <row r="1811" spans="4:4">
      <c r="D1811" s="192"/>
    </row>
    <row r="1812" spans="4:4">
      <c r="D1812" s="192"/>
    </row>
    <row r="1813" spans="4:4">
      <c r="D1813" s="192"/>
    </row>
    <row r="1814" spans="4:4">
      <c r="D1814" s="192"/>
    </row>
    <row r="1815" spans="4:4">
      <c r="D1815" s="192"/>
    </row>
    <row r="1816" spans="4:4">
      <c r="D1816" s="192"/>
    </row>
    <row r="1817" spans="4:4">
      <c r="D1817" s="192"/>
    </row>
    <row r="1818" spans="4:4">
      <c r="D1818" s="192"/>
    </row>
    <row r="1819" spans="4:4">
      <c r="D1819" s="192"/>
    </row>
    <row r="1820" spans="4:4">
      <c r="D1820" s="192"/>
    </row>
    <row r="1821" spans="4:4">
      <c r="D1821" s="192"/>
    </row>
    <row r="1822" spans="4:4">
      <c r="D1822" s="192"/>
    </row>
    <row r="1823" spans="4:4">
      <c r="D1823" s="192"/>
    </row>
    <row r="1824" spans="4:4">
      <c r="D1824" s="192"/>
    </row>
    <row r="1825" spans="4:4">
      <c r="D1825" s="192"/>
    </row>
    <row r="1826" spans="4:4">
      <c r="D1826" s="192"/>
    </row>
    <row r="1827" spans="4:4">
      <c r="D1827" s="192"/>
    </row>
    <row r="1828" spans="4:4">
      <c r="D1828" s="192"/>
    </row>
    <row r="1829" spans="4:4">
      <c r="D1829" s="192"/>
    </row>
    <row r="1830" spans="4:4">
      <c r="D1830" s="192"/>
    </row>
    <row r="1831" spans="4:4">
      <c r="D1831" s="192"/>
    </row>
    <row r="1832" spans="4:4">
      <c r="D1832" s="192"/>
    </row>
    <row r="1833" spans="4:4">
      <c r="D1833" s="192"/>
    </row>
    <row r="1834" spans="4:4">
      <c r="D1834" s="192"/>
    </row>
    <row r="1835" spans="4:4">
      <c r="D1835" s="192"/>
    </row>
    <row r="1836" spans="4:4">
      <c r="D1836" s="192"/>
    </row>
    <row r="1837" spans="4:4">
      <c r="D1837" s="192"/>
    </row>
    <row r="1838" spans="4:4">
      <c r="D1838" s="192"/>
    </row>
    <row r="1839" spans="4:4">
      <c r="D1839" s="192"/>
    </row>
    <row r="1840" spans="4:4">
      <c r="D1840" s="192"/>
    </row>
    <row r="1841" spans="4:4">
      <c r="D1841" s="192"/>
    </row>
    <row r="1842" spans="4:4">
      <c r="D1842" s="192"/>
    </row>
    <row r="1843" spans="4:4">
      <c r="D1843" s="192"/>
    </row>
    <row r="1844" spans="4:4">
      <c r="D1844" s="192"/>
    </row>
    <row r="1845" spans="4:4">
      <c r="D1845" s="192"/>
    </row>
    <row r="1846" spans="4:4">
      <c r="D1846" s="192"/>
    </row>
    <row r="1847" spans="4:4">
      <c r="D1847" s="192"/>
    </row>
    <row r="1848" spans="4:4">
      <c r="D1848" s="192"/>
    </row>
    <row r="1849" spans="4:4">
      <c r="D1849" s="192"/>
    </row>
    <row r="1850" spans="4:4">
      <c r="D1850" s="192"/>
    </row>
    <row r="1851" spans="4:4">
      <c r="D1851" s="192"/>
    </row>
    <row r="1852" spans="4:4">
      <c r="D1852" s="192"/>
    </row>
    <row r="1853" spans="4:4">
      <c r="D1853" s="192"/>
    </row>
    <row r="1854" spans="4:4">
      <c r="D1854" s="192"/>
    </row>
    <row r="1855" spans="4:4">
      <c r="D1855" s="192"/>
    </row>
    <row r="1856" spans="4:4">
      <c r="D1856" s="192"/>
    </row>
    <row r="1857" spans="4:4">
      <c r="D1857" s="192"/>
    </row>
    <row r="1858" spans="4:4">
      <c r="D1858" s="192"/>
    </row>
    <row r="1859" spans="4:4">
      <c r="D1859" s="192"/>
    </row>
    <row r="1860" spans="4:4">
      <c r="D1860" s="192"/>
    </row>
    <row r="1861" spans="4:4">
      <c r="D1861" s="192"/>
    </row>
    <row r="1862" spans="4:4">
      <c r="D1862" s="192"/>
    </row>
    <row r="1863" spans="4:4">
      <c r="D1863" s="192"/>
    </row>
    <row r="1864" spans="4:4">
      <c r="D1864" s="192"/>
    </row>
    <row r="1865" spans="4:4">
      <c r="D1865" s="192"/>
    </row>
    <row r="1866" spans="4:4">
      <c r="D1866" s="192"/>
    </row>
    <row r="1867" spans="4:4">
      <c r="D1867" s="192"/>
    </row>
    <row r="1868" spans="4:4">
      <c r="D1868" s="192"/>
    </row>
    <row r="1869" spans="4:4">
      <c r="D1869" s="192"/>
    </row>
    <row r="1870" spans="4:4">
      <c r="D1870" s="192"/>
    </row>
    <row r="1871" spans="4:4">
      <c r="D1871" s="192"/>
    </row>
    <row r="1872" spans="4:4">
      <c r="D1872" s="192"/>
    </row>
    <row r="1873" spans="4:4">
      <c r="D1873" s="192"/>
    </row>
    <row r="1874" spans="4:4">
      <c r="D1874" s="192"/>
    </row>
    <row r="1875" spans="4:4">
      <c r="D1875" s="192"/>
    </row>
    <row r="1876" spans="4:4">
      <c r="D1876" s="192"/>
    </row>
    <row r="1877" spans="4:4">
      <c r="D1877" s="192"/>
    </row>
    <row r="1878" spans="4:4">
      <c r="D1878" s="192"/>
    </row>
    <row r="1879" spans="4:4">
      <c r="D1879" s="192"/>
    </row>
    <row r="1880" spans="4:4">
      <c r="D1880" s="192"/>
    </row>
    <row r="1881" spans="4:4">
      <c r="D1881" s="192"/>
    </row>
    <row r="1882" spans="4:4">
      <c r="D1882" s="192"/>
    </row>
    <row r="1883" spans="4:4">
      <c r="D1883" s="192"/>
    </row>
    <row r="1884" spans="4:4">
      <c r="D1884" s="192"/>
    </row>
    <row r="1885" spans="4:4">
      <c r="D1885" s="192"/>
    </row>
    <row r="1886" spans="4:4">
      <c r="D1886" s="192"/>
    </row>
    <row r="1887" spans="4:4">
      <c r="D1887" s="192"/>
    </row>
    <row r="1888" spans="4:4">
      <c r="D1888" s="192"/>
    </row>
    <row r="1889" spans="4:4">
      <c r="D1889" s="192"/>
    </row>
    <row r="1890" spans="4:4">
      <c r="D1890" s="192"/>
    </row>
    <row r="1891" spans="4:4">
      <c r="D1891" s="192"/>
    </row>
    <row r="1892" spans="4:4">
      <c r="D1892" s="192"/>
    </row>
    <row r="1893" spans="4:4">
      <c r="D1893" s="192"/>
    </row>
    <row r="1894" spans="4:4">
      <c r="D1894" s="192"/>
    </row>
    <row r="1895" spans="4:4">
      <c r="D1895" s="192"/>
    </row>
    <row r="1896" spans="4:4">
      <c r="D1896" s="192"/>
    </row>
    <row r="1897" spans="4:4">
      <c r="D1897" s="192"/>
    </row>
    <row r="1898" spans="4:4">
      <c r="D1898" s="192"/>
    </row>
    <row r="1899" spans="4:4">
      <c r="D1899" s="192"/>
    </row>
    <row r="1900" spans="4:4">
      <c r="D1900" s="192"/>
    </row>
    <row r="1901" spans="4:4">
      <c r="D1901" s="192"/>
    </row>
    <row r="1902" spans="4:4">
      <c r="D1902" s="192"/>
    </row>
    <row r="1903" spans="4:4">
      <c r="D1903" s="192"/>
    </row>
    <row r="1904" spans="4:4">
      <c r="D1904" s="192"/>
    </row>
    <row r="1905" spans="4:4">
      <c r="D1905" s="192"/>
    </row>
    <row r="1906" spans="4:4">
      <c r="D1906" s="192"/>
    </row>
    <row r="1907" spans="4:4">
      <c r="D1907" s="192"/>
    </row>
    <row r="1908" spans="4:4">
      <c r="D1908" s="192"/>
    </row>
    <row r="1909" spans="4:4">
      <c r="D1909" s="192"/>
    </row>
    <row r="1910" spans="4:4">
      <c r="D1910" s="192"/>
    </row>
    <row r="1911" spans="4:4">
      <c r="D1911" s="192"/>
    </row>
    <row r="1912" spans="4:4">
      <c r="D1912" s="192"/>
    </row>
    <row r="1913" spans="4:4">
      <c r="D1913" s="192"/>
    </row>
    <row r="1914" spans="4:4">
      <c r="D1914" s="192"/>
    </row>
    <row r="1915" spans="4:4">
      <c r="D1915" s="192"/>
    </row>
    <row r="1916" spans="4:4">
      <c r="D1916" s="192"/>
    </row>
    <row r="1917" spans="4:4">
      <c r="D1917" s="192"/>
    </row>
    <row r="1918" spans="4:4">
      <c r="D1918" s="192"/>
    </row>
    <row r="1919" spans="4:4">
      <c r="D1919" s="192"/>
    </row>
    <row r="1920" spans="4:4">
      <c r="D1920" s="192"/>
    </row>
    <row r="1921" spans="4:4">
      <c r="D1921" s="192"/>
    </row>
    <row r="1922" spans="4:4">
      <c r="D1922" s="192"/>
    </row>
    <row r="1923" spans="4:4">
      <c r="D1923" s="192"/>
    </row>
    <row r="1924" spans="4:4">
      <c r="D1924" s="192"/>
    </row>
    <row r="1925" spans="4:4">
      <c r="D1925" s="192"/>
    </row>
    <row r="1926" spans="4:4">
      <c r="D1926" s="192"/>
    </row>
    <row r="1927" spans="4:4">
      <c r="D1927" s="192"/>
    </row>
    <row r="1928" spans="4:4">
      <c r="D1928" s="192"/>
    </row>
    <row r="1929" spans="4:4">
      <c r="D1929" s="192"/>
    </row>
    <row r="1930" spans="4:4">
      <c r="D1930" s="192"/>
    </row>
    <row r="1931" spans="4:4">
      <c r="D1931" s="192"/>
    </row>
    <row r="1932" spans="4:4">
      <c r="D1932" s="192"/>
    </row>
    <row r="1933" spans="4:4">
      <c r="D1933" s="192"/>
    </row>
    <row r="1934" spans="4:4">
      <c r="D1934" s="192"/>
    </row>
    <row r="1935" spans="4:4">
      <c r="D1935" s="192"/>
    </row>
    <row r="1936" spans="4:4">
      <c r="D1936" s="192"/>
    </row>
    <row r="1937" spans="4:4">
      <c r="D1937" s="192"/>
    </row>
    <row r="1938" spans="4:4">
      <c r="D1938" s="192"/>
    </row>
    <row r="1939" spans="4:4">
      <c r="D1939" s="192"/>
    </row>
    <row r="1940" spans="4:4">
      <c r="D1940" s="192"/>
    </row>
    <row r="1941" spans="4:4">
      <c r="D1941" s="192"/>
    </row>
    <row r="1942" spans="4:4">
      <c r="D1942" s="192"/>
    </row>
    <row r="1943" spans="4:4">
      <c r="D1943" s="192"/>
    </row>
    <row r="1944" spans="4:4">
      <c r="D1944" s="192"/>
    </row>
    <row r="1945" spans="4:4">
      <c r="D1945" s="192"/>
    </row>
    <row r="1946" spans="4:4">
      <c r="D1946" s="192"/>
    </row>
    <row r="1947" spans="4:4">
      <c r="D1947" s="192"/>
    </row>
    <row r="1948" spans="4:4">
      <c r="D1948" s="192"/>
    </row>
    <row r="1949" spans="4:4">
      <c r="D1949" s="192"/>
    </row>
    <row r="1950" spans="4:4">
      <c r="D1950" s="192"/>
    </row>
    <row r="1951" spans="4:4">
      <c r="D1951" s="192"/>
    </row>
    <row r="1952" spans="4:4">
      <c r="D1952" s="192"/>
    </row>
    <row r="1953" spans="4:4">
      <c r="D1953" s="192"/>
    </row>
    <row r="1954" spans="4:4">
      <c r="D1954" s="192"/>
    </row>
    <row r="1955" spans="4:4">
      <c r="D1955" s="192"/>
    </row>
    <row r="1956" spans="4:4">
      <c r="D1956" s="192"/>
    </row>
    <row r="1957" spans="4:4">
      <c r="D1957" s="192"/>
    </row>
    <row r="1958" spans="4:4">
      <c r="D1958" s="192"/>
    </row>
    <row r="1959" spans="4:4">
      <c r="D1959" s="192"/>
    </row>
    <row r="1960" spans="4:4">
      <c r="D1960" s="192"/>
    </row>
    <row r="1961" spans="4:4">
      <c r="D1961" s="192"/>
    </row>
  </sheetData>
  <mergeCells count="12">
    <mergeCell ref="N5:R5"/>
    <mergeCell ref="A6:A9"/>
    <mergeCell ref="B6:B9"/>
    <mergeCell ref="C6:C9"/>
    <mergeCell ref="D6:H7"/>
    <mergeCell ref="I6:M7"/>
    <mergeCell ref="N6:R7"/>
    <mergeCell ref="C1:I1"/>
    <mergeCell ref="C2:I2"/>
    <mergeCell ref="C3:H3"/>
    <mergeCell ref="A4:I4"/>
    <mergeCell ref="B5:H5"/>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5"/>
  <sheetViews>
    <sheetView workbookViewId="0">
      <selection activeCell="M9" sqref="M9"/>
    </sheetView>
  </sheetViews>
  <sheetFormatPr defaultColWidth="9" defaultRowHeight="12.75"/>
  <cols>
    <col min="4" max="4" width="30.7109375" customWidth="1"/>
    <col min="5" max="7" width="14" customWidth="1"/>
    <col min="8" max="9" width="14" hidden="1" customWidth="1"/>
  </cols>
  <sheetData>
    <row r="1" spans="2:11" ht="30" customHeight="1">
      <c r="B1" s="393" t="s">
        <v>27</v>
      </c>
      <c r="C1" s="393"/>
      <c r="D1" s="393"/>
      <c r="E1" s="393"/>
      <c r="F1" s="393"/>
      <c r="G1" s="393"/>
      <c r="H1" s="393"/>
      <c r="I1" s="393"/>
      <c r="J1" s="170"/>
      <c r="K1" s="171"/>
    </row>
    <row r="2" spans="2:11" ht="20.25" customHeight="1">
      <c r="B2" s="394" t="s">
        <v>301</v>
      </c>
      <c r="C2" s="394"/>
      <c r="D2" s="394"/>
      <c r="E2" s="394"/>
      <c r="F2" s="394"/>
      <c r="G2" s="394"/>
      <c r="H2" s="394"/>
      <c r="I2" s="394"/>
      <c r="J2" s="394"/>
      <c r="K2" s="172"/>
    </row>
    <row r="3" spans="2:11" ht="22.5" customHeight="1">
      <c r="B3" s="402" t="s">
        <v>282</v>
      </c>
      <c r="C3" s="402"/>
      <c r="D3" s="402"/>
      <c r="E3" s="402"/>
      <c r="F3" s="402"/>
      <c r="G3" s="402"/>
      <c r="H3" s="402"/>
      <c r="I3" s="402"/>
      <c r="J3" s="402"/>
      <c r="K3" s="402"/>
    </row>
    <row r="4" spans="2:11" ht="18" customHeight="1">
      <c r="B4" s="396" t="s">
        <v>302</v>
      </c>
      <c r="C4" s="396"/>
      <c r="D4" s="396"/>
      <c r="E4" s="396"/>
      <c r="F4" s="396"/>
      <c r="G4" s="396"/>
      <c r="H4" s="396"/>
      <c r="I4" s="396"/>
      <c r="J4" s="396"/>
      <c r="K4" s="173"/>
    </row>
    <row r="5" spans="2:11" ht="28.5">
      <c r="E5" s="403" t="s">
        <v>303</v>
      </c>
      <c r="F5" s="403"/>
      <c r="G5" s="403"/>
      <c r="H5" s="403"/>
      <c r="I5" s="403"/>
    </row>
    <row r="6" spans="2:11" ht="15.75">
      <c r="B6" s="404" t="s">
        <v>304</v>
      </c>
      <c r="C6" s="404"/>
      <c r="D6" s="405"/>
      <c r="E6" s="155" t="s">
        <v>45</v>
      </c>
      <c r="F6" s="156" t="s">
        <v>46</v>
      </c>
      <c r="G6" s="157" t="s">
        <v>47</v>
      </c>
      <c r="H6" s="158" t="s">
        <v>48</v>
      </c>
      <c r="I6" s="174" t="s">
        <v>49</v>
      </c>
    </row>
    <row r="7" spans="2:11" ht="27.75" customHeight="1">
      <c r="D7" s="159" t="s">
        <v>305</v>
      </c>
      <c r="E7" s="160">
        <f>'TEST -CO '!N162</f>
        <v>94.642857142857139</v>
      </c>
      <c r="F7" s="160">
        <f>'TEST -CO '!O162</f>
        <v>94.642857142857139</v>
      </c>
      <c r="G7" s="160">
        <f>'TEST -CO '!P162</f>
        <v>94.642857142857139</v>
      </c>
      <c r="H7" s="160">
        <f>'TEST -CO '!Q162</f>
        <v>0</v>
      </c>
      <c r="I7" s="160">
        <f>'TEST -CO '!R162</f>
        <v>0</v>
      </c>
    </row>
    <row r="8" spans="2:11" ht="36" customHeight="1">
      <c r="D8" s="161" t="s">
        <v>306</v>
      </c>
      <c r="E8" s="162">
        <f>'Assignment CO '!N163</f>
        <v>0</v>
      </c>
      <c r="F8" s="162">
        <f>'Assignment CO '!O163</f>
        <v>0</v>
      </c>
      <c r="G8" s="162">
        <f>'Assignment CO '!P163</f>
        <v>0</v>
      </c>
      <c r="H8" s="162">
        <f>'Assignment CO '!Q163</f>
        <v>0</v>
      </c>
      <c r="I8" s="162">
        <f>'Assignment CO '!R163</f>
        <v>0</v>
      </c>
    </row>
    <row r="9" spans="2:11" ht="27.75" customHeight="1">
      <c r="D9" s="163" t="s">
        <v>307</v>
      </c>
      <c r="E9" s="164">
        <f>'SEE-final exam CO'!N160</f>
        <v>100</v>
      </c>
      <c r="F9" s="164">
        <f>'SEE-final exam CO'!O160</f>
        <v>100</v>
      </c>
      <c r="G9" s="164">
        <f>'SEE-final exam CO'!P160</f>
        <v>100</v>
      </c>
      <c r="H9" s="164">
        <f>'SEE-final exam CO'!Q160</f>
        <v>100</v>
      </c>
      <c r="I9" s="164">
        <f>'SEE-final exam CO'!R160</f>
        <v>80.434782608695656</v>
      </c>
    </row>
    <row r="10" spans="2:11" ht="29.25" customHeight="1">
      <c r="D10" s="165" t="s">
        <v>308</v>
      </c>
      <c r="E10" s="166">
        <f>(E7+E9)/2</f>
        <v>97.321428571428569</v>
      </c>
      <c r="F10" s="166">
        <f t="shared" ref="F10:I10" si="0">(F7+F9)/2</f>
        <v>97.321428571428569</v>
      </c>
      <c r="G10" s="166">
        <f t="shared" si="0"/>
        <v>97.321428571428569</v>
      </c>
      <c r="H10" s="166">
        <f t="shared" si="0"/>
        <v>50</v>
      </c>
      <c r="I10" s="166">
        <f t="shared" si="0"/>
        <v>40.217391304347828</v>
      </c>
    </row>
    <row r="14" spans="2:11" ht="15.75">
      <c r="E14" s="26" t="s">
        <v>45</v>
      </c>
      <c r="F14" s="26" t="s">
        <v>46</v>
      </c>
      <c r="G14" s="26" t="s">
        <v>47</v>
      </c>
      <c r="H14" s="26" t="s">
        <v>48</v>
      </c>
      <c r="I14" s="26" t="s">
        <v>49</v>
      </c>
    </row>
    <row r="15" spans="2:11" ht="15.75">
      <c r="D15" s="165" t="s">
        <v>309</v>
      </c>
      <c r="E15" s="167">
        <f t="shared" ref="E15:I15" si="1">E10</f>
        <v>97.321428571428569</v>
      </c>
      <c r="F15" s="167">
        <f t="shared" si="1"/>
        <v>97.321428571428569</v>
      </c>
      <c r="G15" s="167">
        <f t="shared" si="1"/>
        <v>97.321428571428569</v>
      </c>
      <c r="H15" s="167">
        <f t="shared" si="1"/>
        <v>50</v>
      </c>
      <c r="I15" s="167">
        <f t="shared" si="1"/>
        <v>40.217391304347828</v>
      </c>
    </row>
    <row r="32" spans="3:3">
      <c r="C32" s="165"/>
    </row>
    <row r="35" spans="4:5">
      <c r="D35" s="168" t="s">
        <v>310</v>
      </c>
      <c r="E35" s="169"/>
    </row>
  </sheetData>
  <mergeCells count="6">
    <mergeCell ref="B6:D6"/>
    <mergeCell ref="B1:I1"/>
    <mergeCell ref="B2:J2"/>
    <mergeCell ref="B3:K3"/>
    <mergeCell ref="B4:J4"/>
    <mergeCell ref="E5:I5"/>
  </mergeCells>
  <pageMargins left="0.7" right="0.7"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3"/>
  <sheetViews>
    <sheetView workbookViewId="0">
      <selection activeCell="F15" sqref="F15"/>
    </sheetView>
  </sheetViews>
  <sheetFormatPr defaultColWidth="9.140625" defaultRowHeight="12.75"/>
  <cols>
    <col min="1" max="1" width="9.140625" style="133"/>
    <col min="2" max="2" width="20.140625" style="133" customWidth="1"/>
    <col min="3" max="3" width="28.7109375" style="133" customWidth="1"/>
    <col min="4" max="4" width="17.28515625" style="133" customWidth="1"/>
    <col min="5" max="5" width="24.7109375" style="134" customWidth="1"/>
    <col min="6" max="6" width="26.140625" style="134" customWidth="1"/>
    <col min="7" max="7" width="28.5703125" style="134" customWidth="1"/>
    <col min="8" max="8" width="29" style="134" customWidth="1"/>
    <col min="9" max="9" width="26.28515625" style="133" customWidth="1"/>
    <col min="10" max="10" width="23.42578125" style="133" hidden="1" customWidth="1"/>
    <col min="11" max="16384" width="9.140625" style="133"/>
  </cols>
  <sheetData>
    <row r="1" spans="1:11" ht="15">
      <c r="A1" s="406" t="s">
        <v>311</v>
      </c>
      <c r="B1" s="407"/>
      <c r="C1" s="407"/>
      <c r="D1" s="407"/>
      <c r="E1" s="407"/>
      <c r="F1" s="407"/>
      <c r="G1" s="407"/>
      <c r="H1" s="408"/>
    </row>
    <row r="2" spans="1:11" ht="15">
      <c r="A2" s="406" t="s">
        <v>312</v>
      </c>
      <c r="B2" s="407"/>
      <c r="C2" s="407"/>
      <c r="D2" s="407"/>
      <c r="E2" s="407"/>
      <c r="F2" s="407"/>
      <c r="G2" s="407"/>
      <c r="H2" s="408"/>
    </row>
    <row r="3" spans="1:11" ht="15.75">
      <c r="A3" s="409" t="s">
        <v>313</v>
      </c>
      <c r="B3" s="410"/>
      <c r="C3" s="410"/>
      <c r="D3" s="410"/>
      <c r="E3" s="410"/>
      <c r="F3" s="410"/>
      <c r="G3" s="410"/>
      <c r="H3" s="411"/>
    </row>
    <row r="4" spans="1:11" ht="20.25" customHeight="1">
      <c r="A4" s="412" t="s">
        <v>314</v>
      </c>
      <c r="B4" s="413"/>
      <c r="C4" s="414"/>
      <c r="D4" s="415"/>
      <c r="E4" s="416"/>
      <c r="F4" s="412" t="s">
        <v>315</v>
      </c>
      <c r="G4" s="413"/>
      <c r="H4" s="414"/>
    </row>
    <row r="5" spans="1:11" ht="27.75" customHeight="1">
      <c r="A5" s="412" t="s">
        <v>316</v>
      </c>
      <c r="B5" s="413"/>
      <c r="C5" s="413"/>
      <c r="D5" s="414"/>
      <c r="E5" s="417" t="s">
        <v>317</v>
      </c>
      <c r="F5" s="418"/>
      <c r="G5" s="418"/>
      <c r="H5" s="419"/>
    </row>
    <row r="8" spans="1:11" ht="78.75" customHeight="1">
      <c r="A8" s="135" t="s">
        <v>318</v>
      </c>
      <c r="B8" s="136" t="s">
        <v>319</v>
      </c>
      <c r="C8" s="136" t="s">
        <v>320</v>
      </c>
      <c r="D8" s="136" t="s">
        <v>35</v>
      </c>
      <c r="E8" s="137" t="s">
        <v>321</v>
      </c>
      <c r="F8" s="137" t="s">
        <v>322</v>
      </c>
      <c r="G8" s="137" t="s">
        <v>323</v>
      </c>
      <c r="H8" s="137" t="s">
        <v>324</v>
      </c>
      <c r="I8" s="137" t="s">
        <v>325</v>
      </c>
      <c r="J8" s="148" t="s">
        <v>326</v>
      </c>
      <c r="K8" s="149"/>
    </row>
    <row r="9" spans="1:11">
      <c r="A9" s="138"/>
      <c r="B9" s="420" t="s">
        <v>327</v>
      </c>
      <c r="C9" s="421"/>
      <c r="D9" s="421"/>
      <c r="E9" s="97" t="s">
        <v>45</v>
      </c>
      <c r="F9" s="140" t="s">
        <v>328</v>
      </c>
      <c r="G9" s="140" t="s">
        <v>329</v>
      </c>
      <c r="H9" s="97" t="s">
        <v>48</v>
      </c>
      <c r="I9" s="150" t="s">
        <v>49</v>
      </c>
      <c r="J9" s="139" t="s">
        <v>330</v>
      </c>
      <c r="K9" s="149"/>
    </row>
    <row r="10" spans="1:11">
      <c r="A10" s="138">
        <v>1</v>
      </c>
      <c r="B10" s="141">
        <v>43614.625439536998</v>
      </c>
      <c r="C10" s="142" t="s">
        <v>331</v>
      </c>
      <c r="D10" s="142" t="s">
        <v>332</v>
      </c>
      <c r="E10" s="143">
        <v>5</v>
      </c>
      <c r="F10" s="143">
        <v>5</v>
      </c>
      <c r="G10" s="143">
        <v>5</v>
      </c>
      <c r="H10" s="143">
        <v>5</v>
      </c>
      <c r="I10" s="143">
        <v>5</v>
      </c>
      <c r="J10" s="143">
        <v>5</v>
      </c>
      <c r="K10" s="149"/>
    </row>
    <row r="11" spans="1:11">
      <c r="A11" s="138">
        <v>2</v>
      </c>
      <c r="B11" s="141">
        <v>43614.625991319401</v>
      </c>
      <c r="C11" s="142" t="s">
        <v>333</v>
      </c>
      <c r="D11" s="142" t="s">
        <v>334</v>
      </c>
      <c r="E11" s="143">
        <v>4</v>
      </c>
      <c r="F11" s="143">
        <v>4</v>
      </c>
      <c r="G11" s="143">
        <v>4</v>
      </c>
      <c r="H11" s="143">
        <v>4</v>
      </c>
      <c r="I11" s="143">
        <v>3</v>
      </c>
      <c r="J11" s="143">
        <v>4</v>
      </c>
      <c r="K11" s="149"/>
    </row>
    <row r="12" spans="1:11">
      <c r="A12" s="138">
        <v>3</v>
      </c>
      <c r="B12" s="141">
        <v>43614.631296504602</v>
      </c>
      <c r="C12" s="142" t="s">
        <v>335</v>
      </c>
      <c r="D12" s="142" t="s">
        <v>336</v>
      </c>
      <c r="E12" s="143">
        <v>5</v>
      </c>
      <c r="F12" s="143">
        <v>5</v>
      </c>
      <c r="G12" s="143">
        <v>5</v>
      </c>
      <c r="H12" s="143">
        <v>5</v>
      </c>
      <c r="I12" s="143">
        <v>5</v>
      </c>
      <c r="J12" s="143">
        <v>5</v>
      </c>
      <c r="K12" s="149"/>
    </row>
    <row r="13" spans="1:11">
      <c r="A13" s="138">
        <v>4</v>
      </c>
      <c r="B13" s="141">
        <v>43614.635774722199</v>
      </c>
      <c r="C13" s="142" t="s">
        <v>337</v>
      </c>
      <c r="D13" s="142" t="s">
        <v>338</v>
      </c>
      <c r="E13" s="143">
        <v>5</v>
      </c>
      <c r="F13" s="143">
        <v>5</v>
      </c>
      <c r="G13" s="143">
        <v>5</v>
      </c>
      <c r="H13" s="143">
        <v>5</v>
      </c>
      <c r="I13" s="143">
        <v>5</v>
      </c>
      <c r="J13" s="143">
        <v>5</v>
      </c>
      <c r="K13" s="149"/>
    </row>
    <row r="14" spans="1:11">
      <c r="A14" s="138">
        <v>5</v>
      </c>
      <c r="B14" s="141">
        <v>43614.636428009297</v>
      </c>
      <c r="C14" s="142" t="s">
        <v>339</v>
      </c>
      <c r="D14" s="142" t="s">
        <v>340</v>
      </c>
      <c r="E14" s="143">
        <v>5</v>
      </c>
      <c r="F14" s="143">
        <v>5</v>
      </c>
      <c r="G14" s="143">
        <v>5</v>
      </c>
      <c r="H14" s="143">
        <v>5</v>
      </c>
      <c r="I14" s="143">
        <v>5</v>
      </c>
      <c r="J14" s="143">
        <v>5</v>
      </c>
      <c r="K14" s="149"/>
    </row>
    <row r="15" spans="1:11">
      <c r="A15" s="138">
        <v>6</v>
      </c>
      <c r="B15" s="141">
        <v>43614.636814143501</v>
      </c>
      <c r="C15" s="142" t="s">
        <v>341</v>
      </c>
      <c r="D15" s="142" t="s">
        <v>342</v>
      </c>
      <c r="E15" s="143">
        <v>4</v>
      </c>
      <c r="F15" s="143">
        <v>4</v>
      </c>
      <c r="G15" s="143">
        <v>4</v>
      </c>
      <c r="H15" s="143">
        <v>4</v>
      </c>
      <c r="I15" s="143">
        <v>3</v>
      </c>
      <c r="J15" s="143">
        <v>4</v>
      </c>
      <c r="K15" s="149"/>
    </row>
    <row r="16" spans="1:11">
      <c r="A16" s="138">
        <v>7</v>
      </c>
      <c r="B16" s="141">
        <v>43614.642506365701</v>
      </c>
      <c r="C16" s="142" t="s">
        <v>343</v>
      </c>
      <c r="D16" s="142" t="s">
        <v>344</v>
      </c>
      <c r="E16" s="143">
        <v>5</v>
      </c>
      <c r="F16" s="143">
        <v>5</v>
      </c>
      <c r="G16" s="143">
        <v>5</v>
      </c>
      <c r="H16" s="143">
        <v>4</v>
      </c>
      <c r="I16" s="143">
        <v>5</v>
      </c>
      <c r="J16" s="143">
        <v>5</v>
      </c>
      <c r="K16" s="149"/>
    </row>
    <row r="17" spans="1:11">
      <c r="A17" s="138">
        <v>8</v>
      </c>
      <c r="B17" s="141">
        <v>43614.645881655102</v>
      </c>
      <c r="C17" s="142" t="s">
        <v>345</v>
      </c>
      <c r="D17" s="142" t="s">
        <v>346</v>
      </c>
      <c r="E17" s="143">
        <v>5</v>
      </c>
      <c r="F17" s="143">
        <v>5</v>
      </c>
      <c r="G17" s="143">
        <v>5</v>
      </c>
      <c r="H17" s="143">
        <v>5</v>
      </c>
      <c r="I17" s="143">
        <v>5</v>
      </c>
      <c r="J17" s="143">
        <v>5</v>
      </c>
      <c r="K17" s="149"/>
    </row>
    <row r="18" spans="1:11">
      <c r="A18" s="138">
        <v>9</v>
      </c>
      <c r="B18" s="141">
        <v>43614.647788402799</v>
      </c>
      <c r="C18" s="142" t="s">
        <v>347</v>
      </c>
      <c r="D18" s="142" t="s">
        <v>348</v>
      </c>
      <c r="E18" s="143">
        <v>4</v>
      </c>
      <c r="F18" s="143">
        <v>5</v>
      </c>
      <c r="G18" s="143">
        <v>4</v>
      </c>
      <c r="H18" s="143">
        <v>4</v>
      </c>
      <c r="I18" s="143">
        <v>4</v>
      </c>
      <c r="J18" s="143">
        <v>4</v>
      </c>
      <c r="K18" s="149"/>
    </row>
    <row r="19" spans="1:11">
      <c r="A19" s="138">
        <v>10</v>
      </c>
      <c r="B19" s="141">
        <v>43614.655110243097</v>
      </c>
      <c r="C19" s="142" t="s">
        <v>349</v>
      </c>
      <c r="D19" s="142" t="s">
        <v>350</v>
      </c>
      <c r="E19" s="143">
        <v>5</v>
      </c>
      <c r="F19" s="143">
        <v>5</v>
      </c>
      <c r="G19" s="143">
        <v>5</v>
      </c>
      <c r="H19" s="143">
        <v>5</v>
      </c>
      <c r="I19" s="143">
        <v>5</v>
      </c>
      <c r="J19" s="143">
        <v>4</v>
      </c>
      <c r="K19" s="149"/>
    </row>
    <row r="20" spans="1:11">
      <c r="A20" s="138">
        <v>11</v>
      </c>
      <c r="B20" s="141">
        <v>43614.658364085597</v>
      </c>
      <c r="C20" s="142" t="s">
        <v>351</v>
      </c>
      <c r="D20" s="142" t="s">
        <v>352</v>
      </c>
      <c r="E20" s="143">
        <v>5</v>
      </c>
      <c r="F20" s="143">
        <v>4</v>
      </c>
      <c r="G20" s="143">
        <v>5</v>
      </c>
      <c r="H20" s="143">
        <v>3</v>
      </c>
      <c r="I20" s="143">
        <v>4</v>
      </c>
      <c r="J20" s="143">
        <v>5</v>
      </c>
      <c r="K20" s="149"/>
    </row>
    <row r="21" spans="1:11">
      <c r="A21" s="138">
        <v>12</v>
      </c>
      <c r="B21" s="141">
        <v>43614.676909780101</v>
      </c>
      <c r="C21" s="142" t="s">
        <v>353</v>
      </c>
      <c r="D21" s="142" t="s">
        <v>354</v>
      </c>
      <c r="E21" s="143">
        <v>2</v>
      </c>
      <c r="F21" s="143">
        <v>2</v>
      </c>
      <c r="G21" s="143">
        <v>2</v>
      </c>
      <c r="H21" s="143">
        <v>3</v>
      </c>
      <c r="I21" s="143">
        <v>3</v>
      </c>
      <c r="J21" s="143">
        <v>1</v>
      </c>
      <c r="K21" s="149"/>
    </row>
    <row r="22" spans="1:11">
      <c r="A22" s="138">
        <v>13</v>
      </c>
      <c r="B22" s="141">
        <v>43614.677976956002</v>
      </c>
      <c r="C22" s="142" t="s">
        <v>355</v>
      </c>
      <c r="D22" s="142" t="s">
        <v>356</v>
      </c>
      <c r="E22" s="143">
        <v>5</v>
      </c>
      <c r="F22" s="143">
        <v>5</v>
      </c>
      <c r="G22" s="143">
        <v>5</v>
      </c>
      <c r="H22" s="143">
        <v>5</v>
      </c>
      <c r="I22" s="143">
        <v>5</v>
      </c>
      <c r="J22" s="143">
        <v>5</v>
      </c>
      <c r="K22" s="149"/>
    </row>
    <row r="23" spans="1:11">
      <c r="A23" s="138">
        <v>14</v>
      </c>
      <c r="B23" s="141">
        <v>43614.6786665162</v>
      </c>
      <c r="C23" s="142" t="s">
        <v>357</v>
      </c>
      <c r="D23" s="142" t="s">
        <v>358</v>
      </c>
      <c r="E23" s="143">
        <v>5</v>
      </c>
      <c r="F23" s="143">
        <v>5</v>
      </c>
      <c r="G23" s="143">
        <v>5</v>
      </c>
      <c r="H23" s="143">
        <v>5</v>
      </c>
      <c r="I23" s="143">
        <v>5</v>
      </c>
      <c r="J23" s="143">
        <v>5</v>
      </c>
      <c r="K23" s="149"/>
    </row>
    <row r="24" spans="1:11">
      <c r="A24" s="138">
        <v>15</v>
      </c>
      <c r="B24" s="141">
        <v>43614.679792615701</v>
      </c>
      <c r="C24" s="142" t="s">
        <v>359</v>
      </c>
      <c r="D24" s="142" t="s">
        <v>360</v>
      </c>
      <c r="E24" s="143">
        <v>5</v>
      </c>
      <c r="F24" s="143">
        <v>5</v>
      </c>
      <c r="G24" s="143">
        <v>5</v>
      </c>
      <c r="H24" s="143">
        <v>5</v>
      </c>
      <c r="I24" s="143">
        <v>4</v>
      </c>
      <c r="J24" s="143">
        <v>5</v>
      </c>
      <c r="K24" s="149"/>
    </row>
    <row r="25" spans="1:11">
      <c r="A25" s="138">
        <v>16</v>
      </c>
      <c r="B25" s="141">
        <v>43614.679966620402</v>
      </c>
      <c r="C25" s="142" t="s">
        <v>361</v>
      </c>
      <c r="D25" s="142" t="s">
        <v>362</v>
      </c>
      <c r="E25" s="143">
        <v>5</v>
      </c>
      <c r="F25" s="143">
        <v>5</v>
      </c>
      <c r="G25" s="143">
        <v>5</v>
      </c>
      <c r="H25" s="143">
        <v>5</v>
      </c>
      <c r="I25" s="143">
        <v>5</v>
      </c>
      <c r="J25" s="143">
        <v>5</v>
      </c>
      <c r="K25" s="149"/>
    </row>
    <row r="26" spans="1:11">
      <c r="A26" s="138">
        <v>17</v>
      </c>
      <c r="B26" s="141">
        <v>43614.680297511601</v>
      </c>
      <c r="C26" s="142" t="s">
        <v>363</v>
      </c>
      <c r="D26" s="142" t="s">
        <v>364</v>
      </c>
      <c r="E26" s="143">
        <v>4</v>
      </c>
      <c r="F26" s="143">
        <v>4</v>
      </c>
      <c r="G26" s="143">
        <v>4</v>
      </c>
      <c r="H26" s="143">
        <v>4</v>
      </c>
      <c r="I26" s="143">
        <v>3</v>
      </c>
      <c r="J26" s="143">
        <v>5</v>
      </c>
      <c r="K26" s="149"/>
    </row>
    <row r="27" spans="1:11">
      <c r="A27" s="138">
        <v>18</v>
      </c>
      <c r="B27" s="141">
        <v>43614.682886192102</v>
      </c>
      <c r="C27" s="142" t="s">
        <v>365</v>
      </c>
      <c r="D27" s="142" t="s">
        <v>366</v>
      </c>
      <c r="E27" s="143">
        <v>4</v>
      </c>
      <c r="F27" s="143">
        <v>4</v>
      </c>
      <c r="G27" s="143">
        <v>4</v>
      </c>
      <c r="H27" s="143">
        <v>4</v>
      </c>
      <c r="I27" s="143">
        <v>4</v>
      </c>
      <c r="J27" s="143">
        <v>5</v>
      </c>
      <c r="K27" s="149"/>
    </row>
    <row r="28" spans="1:11">
      <c r="A28" s="138">
        <v>19</v>
      </c>
      <c r="B28" s="141">
        <v>43614.706082233803</v>
      </c>
      <c r="C28" s="142" t="s">
        <v>367</v>
      </c>
      <c r="D28" s="142" t="s">
        <v>368</v>
      </c>
      <c r="E28" s="143">
        <v>5</v>
      </c>
      <c r="F28" s="143">
        <v>4</v>
      </c>
      <c r="G28" s="143">
        <v>4</v>
      </c>
      <c r="H28" s="143">
        <v>4</v>
      </c>
      <c r="I28" s="143">
        <v>4</v>
      </c>
      <c r="J28" s="143">
        <v>5</v>
      </c>
      <c r="K28" s="149"/>
    </row>
    <row r="29" spans="1:11">
      <c r="A29" s="138">
        <v>20</v>
      </c>
      <c r="B29" s="141">
        <v>43614.709744953703</v>
      </c>
      <c r="C29" s="142" t="s">
        <v>369</v>
      </c>
      <c r="D29" s="142" t="s">
        <v>370</v>
      </c>
      <c r="E29" s="143">
        <v>5</v>
      </c>
      <c r="F29" s="143">
        <v>5</v>
      </c>
      <c r="G29" s="143">
        <v>5</v>
      </c>
      <c r="H29" s="143">
        <v>5</v>
      </c>
      <c r="I29" s="143">
        <v>5</v>
      </c>
      <c r="J29" s="143">
        <v>5</v>
      </c>
      <c r="K29" s="149"/>
    </row>
    <row r="30" spans="1:11">
      <c r="A30" s="138">
        <v>21</v>
      </c>
      <c r="B30" s="141">
        <v>43614.710633287003</v>
      </c>
      <c r="C30" s="142" t="s">
        <v>371</v>
      </c>
      <c r="D30" s="142" t="s">
        <v>372</v>
      </c>
      <c r="E30" s="143">
        <v>5</v>
      </c>
      <c r="F30" s="143">
        <v>5</v>
      </c>
      <c r="G30" s="143">
        <v>5</v>
      </c>
      <c r="H30" s="143">
        <v>5</v>
      </c>
      <c r="I30" s="143">
        <v>5</v>
      </c>
      <c r="J30" s="143">
        <v>5</v>
      </c>
      <c r="K30" s="149"/>
    </row>
    <row r="31" spans="1:11">
      <c r="A31" s="138">
        <v>22</v>
      </c>
      <c r="B31" s="141">
        <v>43614.7493137153</v>
      </c>
      <c r="C31" s="142" t="s">
        <v>373</v>
      </c>
      <c r="D31" s="142" t="s">
        <v>374</v>
      </c>
      <c r="E31" s="143">
        <v>3</v>
      </c>
      <c r="F31" s="143">
        <v>3</v>
      </c>
      <c r="G31" s="143">
        <v>3</v>
      </c>
      <c r="H31" s="143">
        <v>3</v>
      </c>
      <c r="I31" s="143">
        <v>3</v>
      </c>
      <c r="J31" s="143">
        <v>3</v>
      </c>
      <c r="K31" s="149"/>
    </row>
    <row r="32" spans="1:11">
      <c r="A32" s="138">
        <v>23</v>
      </c>
      <c r="B32" s="141">
        <v>43614.867961979202</v>
      </c>
      <c r="C32" s="142" t="s">
        <v>375</v>
      </c>
      <c r="D32" s="142" t="s">
        <v>376</v>
      </c>
      <c r="E32" s="143">
        <v>5</v>
      </c>
      <c r="F32" s="143">
        <v>5</v>
      </c>
      <c r="G32" s="143">
        <v>5</v>
      </c>
      <c r="H32" s="143">
        <v>5</v>
      </c>
      <c r="I32" s="143">
        <v>5</v>
      </c>
      <c r="J32" s="143">
        <v>5</v>
      </c>
      <c r="K32" s="149"/>
    </row>
    <row r="33" spans="1:11">
      <c r="A33" s="138">
        <v>24</v>
      </c>
      <c r="B33" s="141">
        <v>43614.890465856501</v>
      </c>
      <c r="C33" s="142" t="s">
        <v>377</v>
      </c>
      <c r="D33" s="142" t="s">
        <v>378</v>
      </c>
      <c r="E33" s="143">
        <v>5</v>
      </c>
      <c r="F33" s="143">
        <v>4</v>
      </c>
      <c r="G33" s="143">
        <v>4</v>
      </c>
      <c r="H33" s="143">
        <v>4</v>
      </c>
      <c r="I33" s="143">
        <v>4</v>
      </c>
      <c r="J33" s="143">
        <v>4</v>
      </c>
      <c r="K33" s="149"/>
    </row>
    <row r="34" spans="1:11">
      <c r="A34" s="138">
        <v>25</v>
      </c>
      <c r="B34" s="141">
        <v>43615.309295891202</v>
      </c>
      <c r="C34" s="142" t="s">
        <v>379</v>
      </c>
      <c r="D34" s="142" t="s">
        <v>380</v>
      </c>
      <c r="E34" s="143">
        <v>4</v>
      </c>
      <c r="F34" s="143">
        <v>4</v>
      </c>
      <c r="G34" s="143">
        <v>4</v>
      </c>
      <c r="H34" s="143">
        <v>4</v>
      </c>
      <c r="I34" s="143">
        <v>4</v>
      </c>
      <c r="J34" s="143">
        <v>4</v>
      </c>
      <c r="K34" s="149"/>
    </row>
    <row r="35" spans="1:11">
      <c r="A35" s="138">
        <v>26</v>
      </c>
      <c r="B35" s="141">
        <v>43616.4802509375</v>
      </c>
      <c r="C35" s="142" t="s">
        <v>381</v>
      </c>
      <c r="D35" s="142" t="s">
        <v>382</v>
      </c>
      <c r="E35" s="143">
        <v>5</v>
      </c>
      <c r="F35" s="143">
        <v>4</v>
      </c>
      <c r="G35" s="143">
        <v>5</v>
      </c>
      <c r="H35" s="143">
        <v>4</v>
      </c>
      <c r="I35" s="143">
        <v>4</v>
      </c>
      <c r="J35" s="143">
        <v>5</v>
      </c>
      <c r="K35" s="149"/>
    </row>
    <row r="36" spans="1:11">
      <c r="A36" s="138">
        <v>27</v>
      </c>
      <c r="B36" s="141">
        <v>43616.555812418999</v>
      </c>
      <c r="C36" s="142" t="s">
        <v>383</v>
      </c>
      <c r="D36" s="142" t="s">
        <v>384</v>
      </c>
      <c r="E36" s="143">
        <v>4</v>
      </c>
      <c r="F36" s="143">
        <v>4</v>
      </c>
      <c r="G36" s="143">
        <v>4</v>
      </c>
      <c r="H36" s="143">
        <v>4</v>
      </c>
      <c r="I36" s="143">
        <v>4</v>
      </c>
      <c r="J36" s="143">
        <v>4</v>
      </c>
      <c r="K36" s="149"/>
    </row>
    <row r="37" spans="1:11">
      <c r="A37" s="138">
        <v>28</v>
      </c>
      <c r="B37" s="141">
        <v>43616.5798155671</v>
      </c>
      <c r="C37" s="142" t="s">
        <v>385</v>
      </c>
      <c r="D37" s="142" t="s">
        <v>386</v>
      </c>
      <c r="E37" s="143">
        <v>5</v>
      </c>
      <c r="F37" s="143">
        <v>4</v>
      </c>
      <c r="G37" s="143">
        <v>5</v>
      </c>
      <c r="H37" s="143">
        <v>4</v>
      </c>
      <c r="I37" s="143">
        <v>5</v>
      </c>
      <c r="J37" s="143">
        <v>5</v>
      </c>
      <c r="K37" s="149"/>
    </row>
    <row r="38" spans="1:11">
      <c r="A38" s="138">
        <v>29</v>
      </c>
      <c r="B38" s="141">
        <v>43617.358023761597</v>
      </c>
      <c r="C38" s="142" t="s">
        <v>387</v>
      </c>
      <c r="D38" s="142" t="s">
        <v>388</v>
      </c>
      <c r="E38" s="143">
        <v>3</v>
      </c>
      <c r="F38" s="143">
        <v>4</v>
      </c>
      <c r="G38" s="143">
        <v>4</v>
      </c>
      <c r="H38" s="143">
        <v>4</v>
      </c>
      <c r="I38" s="143">
        <v>4</v>
      </c>
      <c r="J38" s="143">
        <v>4</v>
      </c>
      <c r="K38" s="149"/>
    </row>
    <row r="39" spans="1:11">
      <c r="A39" s="138">
        <v>30</v>
      </c>
      <c r="B39" s="141">
        <v>43619.399037453702</v>
      </c>
      <c r="C39" s="142" t="s">
        <v>389</v>
      </c>
      <c r="D39" s="142" t="s">
        <v>390</v>
      </c>
      <c r="E39" s="143">
        <v>5</v>
      </c>
      <c r="F39" s="143">
        <v>5</v>
      </c>
      <c r="G39" s="143">
        <v>5</v>
      </c>
      <c r="H39" s="143">
        <v>5</v>
      </c>
      <c r="I39" s="143">
        <v>5</v>
      </c>
      <c r="J39" s="143">
        <v>5</v>
      </c>
      <c r="K39" s="149"/>
    </row>
    <row r="40" spans="1:11">
      <c r="A40" s="138">
        <v>31</v>
      </c>
      <c r="B40" s="141">
        <v>43619.411399189798</v>
      </c>
      <c r="C40" s="142" t="s">
        <v>391</v>
      </c>
      <c r="D40" s="142" t="s">
        <v>392</v>
      </c>
      <c r="E40" s="143">
        <v>1</v>
      </c>
      <c r="F40" s="143">
        <v>4</v>
      </c>
      <c r="G40" s="143">
        <v>3</v>
      </c>
      <c r="H40" s="143">
        <v>5</v>
      </c>
      <c r="I40" s="143">
        <v>4</v>
      </c>
      <c r="J40" s="143">
        <v>4</v>
      </c>
      <c r="K40" s="149"/>
    </row>
    <row r="41" spans="1:11">
      <c r="A41" s="138">
        <v>32</v>
      </c>
      <c r="B41" s="141">
        <v>43619.411718321797</v>
      </c>
      <c r="C41" s="142" t="s">
        <v>393</v>
      </c>
      <c r="D41" s="142" t="s">
        <v>394</v>
      </c>
      <c r="E41" s="143">
        <v>5</v>
      </c>
      <c r="F41" s="143">
        <v>5</v>
      </c>
      <c r="G41" s="143">
        <v>5</v>
      </c>
      <c r="H41" s="143">
        <v>5</v>
      </c>
      <c r="I41" s="143">
        <v>5</v>
      </c>
      <c r="J41" s="143">
        <v>5</v>
      </c>
      <c r="K41" s="149"/>
    </row>
    <row r="42" spans="1:11">
      <c r="A42" s="138">
        <v>33</v>
      </c>
      <c r="B42" s="141">
        <v>43619.412116817097</v>
      </c>
      <c r="C42" s="142" t="s">
        <v>395</v>
      </c>
      <c r="D42" s="142" t="s">
        <v>396</v>
      </c>
      <c r="E42" s="143">
        <v>3</v>
      </c>
      <c r="F42" s="143">
        <v>3</v>
      </c>
      <c r="G42" s="143">
        <v>4</v>
      </c>
      <c r="H42" s="143">
        <v>4</v>
      </c>
      <c r="I42" s="143">
        <v>5</v>
      </c>
      <c r="J42" s="143">
        <v>4</v>
      </c>
      <c r="K42" s="149"/>
    </row>
    <row r="43" spans="1:11">
      <c r="A43" s="138">
        <v>34</v>
      </c>
      <c r="B43" s="141">
        <v>43619.420954756897</v>
      </c>
      <c r="C43" s="142" t="s">
        <v>397</v>
      </c>
      <c r="D43" s="142" t="s">
        <v>398</v>
      </c>
      <c r="E43" s="143">
        <v>5</v>
      </c>
      <c r="F43" s="143">
        <v>5</v>
      </c>
      <c r="G43" s="143">
        <v>5</v>
      </c>
      <c r="H43" s="143">
        <v>5</v>
      </c>
      <c r="I43" s="143">
        <v>3</v>
      </c>
      <c r="J43" s="143">
        <v>5</v>
      </c>
      <c r="K43" s="149"/>
    </row>
    <row r="44" spans="1:11">
      <c r="A44" s="138">
        <v>35</v>
      </c>
      <c r="B44" s="141">
        <v>43619.4467133449</v>
      </c>
      <c r="C44" s="142" t="s">
        <v>399</v>
      </c>
      <c r="D44" s="142" t="s">
        <v>400</v>
      </c>
      <c r="E44" s="143">
        <v>5</v>
      </c>
      <c r="F44" s="143">
        <v>5</v>
      </c>
      <c r="G44" s="143">
        <v>5</v>
      </c>
      <c r="H44" s="143">
        <v>5</v>
      </c>
      <c r="I44" s="143">
        <v>5</v>
      </c>
      <c r="J44" s="143">
        <v>5</v>
      </c>
      <c r="K44" s="149"/>
    </row>
    <row r="45" spans="1:11">
      <c r="A45" s="138">
        <v>36</v>
      </c>
      <c r="B45" s="141">
        <v>43619.505628749997</v>
      </c>
      <c r="C45" s="142" t="s">
        <v>401</v>
      </c>
      <c r="D45" s="142" t="s">
        <v>402</v>
      </c>
      <c r="E45" s="143">
        <v>5</v>
      </c>
      <c r="F45" s="143">
        <v>4</v>
      </c>
      <c r="G45" s="143">
        <v>5</v>
      </c>
      <c r="H45" s="143">
        <v>5</v>
      </c>
      <c r="I45" s="143">
        <v>5</v>
      </c>
      <c r="J45" s="143">
        <v>5</v>
      </c>
      <c r="K45" s="149"/>
    </row>
    <row r="46" spans="1:11">
      <c r="A46" s="138">
        <v>37</v>
      </c>
      <c r="B46" s="141">
        <v>43619.5078943634</v>
      </c>
      <c r="C46" s="142" t="s">
        <v>403</v>
      </c>
      <c r="D46" s="142" t="s">
        <v>404</v>
      </c>
      <c r="E46" s="143">
        <v>5</v>
      </c>
      <c r="F46" s="143">
        <v>5</v>
      </c>
      <c r="G46" s="143">
        <v>5</v>
      </c>
      <c r="H46" s="143">
        <v>5</v>
      </c>
      <c r="I46" s="143">
        <v>5</v>
      </c>
      <c r="J46" s="143">
        <v>5</v>
      </c>
      <c r="K46" s="149"/>
    </row>
    <row r="47" spans="1:11">
      <c r="A47" s="138">
        <v>38</v>
      </c>
      <c r="B47" s="141">
        <v>43619.508555289402</v>
      </c>
      <c r="C47" s="142" t="s">
        <v>405</v>
      </c>
      <c r="D47" s="142" t="s">
        <v>406</v>
      </c>
      <c r="E47" s="143">
        <v>5</v>
      </c>
      <c r="F47" s="143">
        <v>5</v>
      </c>
      <c r="G47" s="143">
        <v>5</v>
      </c>
      <c r="H47" s="143">
        <v>5</v>
      </c>
      <c r="I47" s="143">
        <v>5</v>
      </c>
      <c r="J47" s="143">
        <v>5</v>
      </c>
      <c r="K47" s="149"/>
    </row>
    <row r="48" spans="1:11">
      <c r="A48" s="138">
        <v>39</v>
      </c>
      <c r="B48" s="141">
        <v>43619.600822731503</v>
      </c>
      <c r="C48" s="142" t="s">
        <v>407</v>
      </c>
      <c r="D48" s="142" t="s">
        <v>408</v>
      </c>
      <c r="E48" s="143">
        <v>3</v>
      </c>
      <c r="F48" s="143">
        <v>2</v>
      </c>
      <c r="G48" s="143">
        <v>2</v>
      </c>
      <c r="H48" s="143">
        <v>4</v>
      </c>
      <c r="I48" s="143">
        <v>2</v>
      </c>
      <c r="J48" s="143">
        <v>3</v>
      </c>
      <c r="K48" s="149"/>
    </row>
    <row r="49" spans="1:11">
      <c r="A49" s="138">
        <v>40</v>
      </c>
      <c r="B49" s="141">
        <v>43619.614596851898</v>
      </c>
      <c r="C49" s="142" t="s">
        <v>409</v>
      </c>
      <c r="D49" s="142" t="s">
        <v>410</v>
      </c>
      <c r="E49" s="143">
        <v>3</v>
      </c>
      <c r="F49" s="143">
        <v>4</v>
      </c>
      <c r="G49" s="143">
        <v>3</v>
      </c>
      <c r="H49" s="143">
        <v>4</v>
      </c>
      <c r="I49" s="143">
        <v>4</v>
      </c>
      <c r="J49" s="143">
        <v>4</v>
      </c>
      <c r="K49" s="149"/>
    </row>
    <row r="50" spans="1:11">
      <c r="A50" s="138">
        <v>41</v>
      </c>
      <c r="B50" s="141">
        <v>43619.617145636599</v>
      </c>
      <c r="C50" s="142" t="s">
        <v>411</v>
      </c>
      <c r="D50" s="142" t="s">
        <v>412</v>
      </c>
      <c r="E50" s="143">
        <v>5</v>
      </c>
      <c r="F50" s="143">
        <v>5</v>
      </c>
      <c r="G50" s="143">
        <v>4</v>
      </c>
      <c r="H50" s="143">
        <v>4</v>
      </c>
      <c r="I50" s="143">
        <v>5</v>
      </c>
      <c r="J50" s="143">
        <v>5</v>
      </c>
      <c r="K50" s="149"/>
    </row>
    <row r="51" spans="1:11">
      <c r="A51" s="138">
        <v>42</v>
      </c>
      <c r="B51" s="141">
        <v>43619.6559440278</v>
      </c>
      <c r="C51" s="142" t="s">
        <v>413</v>
      </c>
      <c r="D51" s="142" t="s">
        <v>414</v>
      </c>
      <c r="E51" s="143">
        <v>4</v>
      </c>
      <c r="F51" s="143">
        <v>4</v>
      </c>
      <c r="G51" s="143">
        <v>5</v>
      </c>
      <c r="H51" s="143">
        <v>4</v>
      </c>
      <c r="I51" s="143">
        <v>2</v>
      </c>
      <c r="J51" s="143">
        <v>4</v>
      </c>
      <c r="K51" s="149"/>
    </row>
    <row r="52" spans="1:11">
      <c r="A52" s="138">
        <v>43</v>
      </c>
      <c r="B52" s="141">
        <v>43619.853286863399</v>
      </c>
      <c r="C52" s="142" t="s">
        <v>415</v>
      </c>
      <c r="D52" s="142" t="s">
        <v>416</v>
      </c>
      <c r="E52" s="143">
        <v>3</v>
      </c>
      <c r="F52" s="143">
        <v>2</v>
      </c>
      <c r="G52" s="143">
        <v>3</v>
      </c>
      <c r="H52" s="143">
        <v>2</v>
      </c>
      <c r="I52" s="143">
        <v>2</v>
      </c>
      <c r="J52" s="143">
        <v>3</v>
      </c>
      <c r="K52" s="149"/>
    </row>
    <row r="53" spans="1:11">
      <c r="A53" s="138">
        <v>44</v>
      </c>
      <c r="B53" s="141">
        <v>43627.920052476897</v>
      </c>
      <c r="C53" s="142" t="s">
        <v>417</v>
      </c>
      <c r="D53" s="142" t="s">
        <v>418</v>
      </c>
      <c r="E53" s="143">
        <v>5</v>
      </c>
      <c r="F53" s="143">
        <v>5</v>
      </c>
      <c r="G53" s="143">
        <v>4</v>
      </c>
      <c r="H53" s="143">
        <v>4</v>
      </c>
      <c r="I53" s="143">
        <v>5</v>
      </c>
      <c r="J53" s="143">
        <v>5</v>
      </c>
      <c r="K53" s="149"/>
    </row>
    <row r="54" spans="1:11">
      <c r="A54" s="138">
        <v>45</v>
      </c>
      <c r="B54" s="141">
        <v>43627.920771747697</v>
      </c>
      <c r="C54" s="142" t="s">
        <v>419</v>
      </c>
      <c r="D54" s="142" t="s">
        <v>420</v>
      </c>
      <c r="E54" s="143">
        <v>5</v>
      </c>
      <c r="F54" s="143">
        <v>5</v>
      </c>
      <c r="G54" s="143">
        <v>5</v>
      </c>
      <c r="H54" s="143">
        <v>5</v>
      </c>
      <c r="I54" s="143">
        <v>4</v>
      </c>
      <c r="J54" s="143">
        <v>4</v>
      </c>
      <c r="K54" s="149"/>
    </row>
    <row r="55" spans="1:11">
      <c r="A55" s="138">
        <v>46</v>
      </c>
      <c r="B55" s="141">
        <v>43627.941718842601</v>
      </c>
      <c r="C55" s="142" t="s">
        <v>421</v>
      </c>
      <c r="D55" s="142" t="s">
        <v>422</v>
      </c>
      <c r="E55" s="143">
        <v>5</v>
      </c>
      <c r="F55" s="143">
        <v>5</v>
      </c>
      <c r="G55" s="143">
        <v>5</v>
      </c>
      <c r="H55" s="143">
        <v>5</v>
      </c>
      <c r="I55" s="143">
        <v>5</v>
      </c>
      <c r="J55" s="143">
        <v>5</v>
      </c>
      <c r="K55" s="149"/>
    </row>
    <row r="56" spans="1:11">
      <c r="A56" s="138">
        <v>47</v>
      </c>
      <c r="B56" s="141">
        <v>43628.294462662001</v>
      </c>
      <c r="C56" s="142" t="s">
        <v>423</v>
      </c>
      <c r="D56" s="142" t="s">
        <v>424</v>
      </c>
      <c r="E56" s="143">
        <v>4</v>
      </c>
      <c r="F56" s="143">
        <v>5</v>
      </c>
      <c r="G56" s="143">
        <v>4</v>
      </c>
      <c r="H56" s="143">
        <v>3</v>
      </c>
      <c r="I56" s="143">
        <v>4</v>
      </c>
      <c r="J56" s="143">
        <v>4</v>
      </c>
      <c r="K56" s="149"/>
    </row>
    <row r="57" spans="1:11">
      <c r="A57" s="138">
        <v>48</v>
      </c>
      <c r="B57" s="141">
        <v>43628.379523124997</v>
      </c>
      <c r="C57" s="142" t="s">
        <v>425</v>
      </c>
      <c r="D57" s="142" t="s">
        <v>426</v>
      </c>
      <c r="E57" s="143">
        <v>5</v>
      </c>
      <c r="F57" s="143">
        <v>5</v>
      </c>
      <c r="G57" s="143">
        <v>5</v>
      </c>
      <c r="H57" s="143">
        <v>5</v>
      </c>
      <c r="I57" s="143">
        <v>5</v>
      </c>
      <c r="J57" s="143">
        <v>5</v>
      </c>
      <c r="K57" s="149"/>
    </row>
    <row r="58" spans="1:11">
      <c r="A58" s="138">
        <v>49</v>
      </c>
      <c r="B58" s="141">
        <v>43640.506901527799</v>
      </c>
      <c r="C58" s="142" t="s">
        <v>427</v>
      </c>
      <c r="D58" s="142" t="s">
        <v>428</v>
      </c>
      <c r="E58" s="143">
        <v>4</v>
      </c>
      <c r="F58" s="143">
        <v>4</v>
      </c>
      <c r="G58" s="143">
        <v>3</v>
      </c>
      <c r="H58" s="143">
        <v>3</v>
      </c>
      <c r="I58" s="143">
        <v>3</v>
      </c>
      <c r="J58" s="143">
        <v>4</v>
      </c>
      <c r="K58" s="149"/>
    </row>
    <row r="59" spans="1:11">
      <c r="A59" s="138">
        <v>50</v>
      </c>
      <c r="B59" s="141">
        <v>43641.886538263898</v>
      </c>
      <c r="C59" s="142" t="s">
        <v>429</v>
      </c>
      <c r="D59" s="142" t="s">
        <v>430</v>
      </c>
      <c r="E59" s="143">
        <v>4</v>
      </c>
      <c r="F59" s="143">
        <v>4</v>
      </c>
      <c r="G59" s="143">
        <v>5</v>
      </c>
      <c r="H59" s="143">
        <v>4</v>
      </c>
      <c r="I59" s="143">
        <v>4</v>
      </c>
      <c r="J59" s="143">
        <v>4</v>
      </c>
      <c r="K59" s="149"/>
    </row>
    <row r="60" spans="1:11">
      <c r="A60" s="138">
        <v>51</v>
      </c>
      <c r="B60" s="141">
        <v>43641.8972234838</v>
      </c>
      <c r="C60" s="142" t="s">
        <v>431</v>
      </c>
      <c r="D60" s="142" t="s">
        <v>432</v>
      </c>
      <c r="E60" s="143">
        <v>4</v>
      </c>
      <c r="F60" s="143">
        <v>4</v>
      </c>
      <c r="G60" s="143">
        <v>4</v>
      </c>
      <c r="H60" s="143">
        <v>4</v>
      </c>
      <c r="I60" s="143">
        <v>4</v>
      </c>
      <c r="J60" s="143">
        <v>4</v>
      </c>
      <c r="K60" s="149"/>
    </row>
    <row r="61" spans="1:11">
      <c r="A61" s="138">
        <v>52</v>
      </c>
      <c r="B61" s="141">
        <v>43641.952901296303</v>
      </c>
      <c r="C61" s="142" t="s">
        <v>433</v>
      </c>
      <c r="D61" s="142" t="s">
        <v>434</v>
      </c>
      <c r="E61" s="143">
        <v>5</v>
      </c>
      <c r="F61" s="143">
        <v>5</v>
      </c>
      <c r="G61" s="143">
        <v>5</v>
      </c>
      <c r="H61" s="143">
        <v>5</v>
      </c>
      <c r="I61" s="143">
        <v>5</v>
      </c>
      <c r="J61" s="143">
        <v>5</v>
      </c>
      <c r="K61" s="149"/>
    </row>
    <row r="62" spans="1:11">
      <c r="A62" s="138">
        <v>53</v>
      </c>
      <c r="B62" s="141">
        <v>43645.432337199098</v>
      </c>
      <c r="C62" s="142" t="s">
        <v>435</v>
      </c>
      <c r="D62" s="142" t="s">
        <v>436</v>
      </c>
      <c r="E62" s="143">
        <v>4</v>
      </c>
      <c r="F62" s="143">
        <v>4</v>
      </c>
      <c r="G62" s="143">
        <v>3</v>
      </c>
      <c r="H62" s="143">
        <v>4</v>
      </c>
      <c r="I62" s="143">
        <v>4</v>
      </c>
      <c r="J62" s="143">
        <v>4</v>
      </c>
      <c r="K62" s="149"/>
    </row>
    <row r="63" spans="1:11">
      <c r="A63" s="144"/>
      <c r="B63" s="145"/>
      <c r="C63" s="146"/>
      <c r="D63" s="146"/>
      <c r="E63" s="147"/>
      <c r="F63" s="147"/>
      <c r="G63" s="147"/>
      <c r="H63" s="147"/>
      <c r="I63" s="147"/>
      <c r="J63" s="149"/>
      <c r="K63" s="149"/>
    </row>
    <row r="64" spans="1:11">
      <c r="A64" s="144"/>
      <c r="B64" s="145"/>
      <c r="C64" s="146"/>
      <c r="D64" s="146"/>
      <c r="E64" s="147"/>
      <c r="F64" s="147"/>
      <c r="G64" s="147"/>
      <c r="H64" s="147"/>
      <c r="I64" s="147"/>
      <c r="J64" s="149"/>
      <c r="K64" s="149"/>
    </row>
    <row r="65" spans="1:11">
      <c r="A65" s="144"/>
      <c r="B65" s="145"/>
      <c r="C65" s="146"/>
      <c r="D65" s="146"/>
      <c r="E65" s="147"/>
      <c r="F65" s="147"/>
      <c r="G65" s="147"/>
      <c r="H65" s="147"/>
      <c r="I65" s="147"/>
      <c r="J65" s="149"/>
      <c r="K65" s="149"/>
    </row>
    <row r="66" spans="1:11">
      <c r="A66" s="144"/>
      <c r="B66" s="145"/>
      <c r="C66" s="146"/>
      <c r="D66" s="146"/>
      <c r="E66" s="147"/>
      <c r="F66" s="147"/>
      <c r="G66" s="147"/>
      <c r="H66" s="147"/>
      <c r="I66" s="147"/>
      <c r="J66" s="149"/>
      <c r="K66" s="149"/>
    </row>
    <row r="67" spans="1:11">
      <c r="A67" s="144"/>
      <c r="B67" s="145"/>
      <c r="C67" s="146"/>
      <c r="D67" s="146"/>
      <c r="E67" s="147"/>
      <c r="F67" s="147"/>
      <c r="G67" s="147"/>
      <c r="H67" s="147"/>
      <c r="I67" s="147"/>
      <c r="J67" s="149"/>
      <c r="K67" s="149"/>
    </row>
    <row r="68" spans="1:11">
      <c r="A68" s="144"/>
      <c r="B68" s="145"/>
      <c r="C68" s="146"/>
      <c r="D68" s="146"/>
      <c r="E68" s="147"/>
      <c r="F68" s="147"/>
      <c r="G68" s="147"/>
      <c r="H68" s="147"/>
      <c r="I68" s="147"/>
      <c r="J68" s="149"/>
      <c r="K68" s="149"/>
    </row>
    <row r="69" spans="1:11">
      <c r="A69" s="144"/>
      <c r="B69" s="145"/>
      <c r="C69" s="146"/>
      <c r="D69" s="146"/>
      <c r="E69" s="147"/>
      <c r="F69" s="147"/>
      <c r="G69" s="147"/>
      <c r="H69" s="147"/>
      <c r="I69" s="147"/>
      <c r="J69" s="149"/>
      <c r="K69" s="149"/>
    </row>
    <row r="70" spans="1:11">
      <c r="A70" s="144"/>
      <c r="B70" s="145"/>
      <c r="C70" s="146"/>
      <c r="D70" s="146"/>
      <c r="E70" s="147"/>
      <c r="F70" s="147"/>
      <c r="G70" s="147"/>
      <c r="H70" s="147"/>
      <c r="I70" s="147"/>
      <c r="J70" s="149"/>
      <c r="K70" s="149"/>
    </row>
    <row r="71" spans="1:11">
      <c r="A71" s="144"/>
      <c r="B71" s="145"/>
      <c r="C71" s="146"/>
      <c r="D71" s="146"/>
      <c r="E71" s="147"/>
      <c r="F71" s="147"/>
      <c r="G71" s="147"/>
      <c r="H71" s="147"/>
      <c r="I71" s="147"/>
      <c r="J71" s="149"/>
      <c r="K71" s="149"/>
    </row>
    <row r="72" spans="1:11" ht="13.5" customHeight="1">
      <c r="A72" s="144"/>
      <c r="B72" s="145"/>
      <c r="C72" s="146"/>
      <c r="D72" s="146"/>
      <c r="E72" s="147"/>
      <c r="F72" s="147"/>
      <c r="G72" s="147"/>
      <c r="H72" s="147"/>
      <c r="I72" s="147"/>
      <c r="J72" s="149"/>
      <c r="K72" s="149"/>
    </row>
    <row r="73" spans="1:11">
      <c r="A73" s="144"/>
      <c r="B73" s="145"/>
      <c r="C73" s="146"/>
      <c r="D73" s="146"/>
      <c r="E73" s="147"/>
      <c r="F73" s="147"/>
      <c r="G73" s="147"/>
      <c r="H73" s="147"/>
      <c r="I73" s="147"/>
      <c r="J73" s="149"/>
      <c r="K73" s="149"/>
    </row>
    <row r="74" spans="1:11">
      <c r="A74" s="144"/>
      <c r="B74" s="145"/>
      <c r="C74" s="146"/>
      <c r="D74" s="146"/>
      <c r="E74" s="147"/>
      <c r="F74" s="147"/>
      <c r="G74" s="147"/>
      <c r="H74" s="147"/>
      <c r="I74" s="147"/>
      <c r="J74" s="149"/>
      <c r="K74" s="149"/>
    </row>
    <row r="75" spans="1:11">
      <c r="A75" s="144"/>
      <c r="B75" s="145"/>
      <c r="C75" s="146"/>
      <c r="D75" s="146"/>
      <c r="E75" s="147"/>
      <c r="F75" s="147"/>
      <c r="G75" s="147"/>
      <c r="H75" s="147"/>
      <c r="I75" s="147"/>
      <c r="J75" s="149"/>
      <c r="K75" s="149"/>
    </row>
    <row r="76" spans="1:11">
      <c r="A76" s="144"/>
      <c r="B76" s="145"/>
      <c r="C76" s="146"/>
      <c r="D76" s="146"/>
      <c r="E76" s="147"/>
      <c r="F76" s="147"/>
      <c r="G76" s="147"/>
      <c r="H76" s="147"/>
      <c r="I76" s="147"/>
      <c r="J76" s="149"/>
      <c r="K76" s="149"/>
    </row>
    <row r="77" spans="1:11">
      <c r="A77" s="144"/>
      <c r="B77" s="145"/>
      <c r="C77" s="146"/>
      <c r="D77" s="146"/>
      <c r="E77" s="147"/>
      <c r="F77" s="147"/>
      <c r="G77" s="147"/>
      <c r="H77" s="147"/>
      <c r="I77" s="147"/>
      <c r="J77" s="149"/>
      <c r="K77" s="149"/>
    </row>
    <row r="78" spans="1:11" ht="14.25">
      <c r="B78" s="149"/>
      <c r="C78" s="149"/>
      <c r="D78" s="151" t="s">
        <v>437</v>
      </c>
      <c r="E78" s="152">
        <f>COUNTIF(E10:E62,"0")</f>
        <v>0</v>
      </c>
      <c r="F78" s="152">
        <f t="shared" ref="F78:J78" si="0">COUNTIF(F10:F62,"0")</f>
        <v>0</v>
      </c>
      <c r="G78" s="152">
        <f t="shared" si="0"/>
        <v>0</v>
      </c>
      <c r="H78" s="152">
        <f t="shared" si="0"/>
        <v>0</v>
      </c>
      <c r="I78" s="152">
        <f t="shared" si="0"/>
        <v>0</v>
      </c>
      <c r="J78" s="152">
        <f t="shared" si="0"/>
        <v>0</v>
      </c>
      <c r="K78" s="149"/>
    </row>
    <row r="79" spans="1:11" ht="15" customHeight="1">
      <c r="D79" s="153" t="s">
        <v>438</v>
      </c>
      <c r="E79" s="152">
        <f>COUNTIF(E10:E62,"1")</f>
        <v>1</v>
      </c>
      <c r="F79" s="152">
        <f t="shared" ref="F79:J79" si="1">COUNTIF(F10:F62,"1")</f>
        <v>0</v>
      </c>
      <c r="G79" s="152">
        <f t="shared" si="1"/>
        <v>0</v>
      </c>
      <c r="H79" s="152">
        <f t="shared" si="1"/>
        <v>0</v>
      </c>
      <c r="I79" s="152">
        <f t="shared" si="1"/>
        <v>0</v>
      </c>
      <c r="J79" s="152">
        <f t="shared" si="1"/>
        <v>1</v>
      </c>
    </row>
    <row r="80" spans="1:11" ht="16.5" customHeight="1">
      <c r="D80" s="153" t="s">
        <v>439</v>
      </c>
      <c r="E80" s="152">
        <f>COUNTIF(E10:E62,"2")</f>
        <v>1</v>
      </c>
      <c r="F80" s="152">
        <f t="shared" ref="F80:J80" si="2">COUNTIF(F10:F62,"2")</f>
        <v>3</v>
      </c>
      <c r="G80" s="152">
        <f t="shared" si="2"/>
        <v>2</v>
      </c>
      <c r="H80" s="152">
        <f t="shared" si="2"/>
        <v>1</v>
      </c>
      <c r="I80" s="152">
        <f t="shared" si="2"/>
        <v>3</v>
      </c>
      <c r="J80" s="152">
        <f t="shared" si="2"/>
        <v>0</v>
      </c>
    </row>
    <row r="81" spans="4:10" ht="15.75" customHeight="1">
      <c r="D81" s="153" t="s">
        <v>440</v>
      </c>
      <c r="E81" s="152">
        <f>COUNTIF(E10:E62,"3")</f>
        <v>6</v>
      </c>
      <c r="F81" s="152">
        <f t="shared" ref="F81:J81" si="3">COUNTIF(F10:F62,"3")</f>
        <v>2</v>
      </c>
      <c r="G81" s="152">
        <f t="shared" si="3"/>
        <v>6</v>
      </c>
      <c r="H81" s="152">
        <f t="shared" si="3"/>
        <v>5</v>
      </c>
      <c r="I81" s="152">
        <f t="shared" si="3"/>
        <v>7</v>
      </c>
      <c r="J81" s="152">
        <f t="shared" si="3"/>
        <v>3</v>
      </c>
    </row>
    <row r="82" spans="4:10" ht="15.75" customHeight="1">
      <c r="D82" s="153" t="s">
        <v>441</v>
      </c>
      <c r="E82" s="152">
        <f>COUNTIF(E10:E62,"4")</f>
        <v>13</v>
      </c>
      <c r="F82" s="152">
        <f t="shared" ref="F82:J82" si="4">COUNTIF(F10:F62,"4")</f>
        <v>20</v>
      </c>
      <c r="G82" s="152">
        <f t="shared" si="4"/>
        <v>15</v>
      </c>
      <c r="H82" s="152">
        <f t="shared" si="4"/>
        <v>22</v>
      </c>
      <c r="I82" s="152">
        <f t="shared" si="4"/>
        <v>17</v>
      </c>
      <c r="J82" s="152">
        <f t="shared" si="4"/>
        <v>18</v>
      </c>
    </row>
    <row r="83" spans="4:10" ht="16.5" customHeight="1">
      <c r="D83" s="153" t="s">
        <v>442</v>
      </c>
      <c r="E83" s="152">
        <f>COUNTIF(E10:E62,"5")</f>
        <v>32</v>
      </c>
      <c r="F83" s="152">
        <f t="shared" ref="F83:J83" si="5">COUNTIF(F10:F62,"5")</f>
        <v>28</v>
      </c>
      <c r="G83" s="152">
        <f t="shared" si="5"/>
        <v>30</v>
      </c>
      <c r="H83" s="152">
        <f t="shared" si="5"/>
        <v>25</v>
      </c>
      <c r="I83" s="152">
        <f t="shared" si="5"/>
        <v>26</v>
      </c>
      <c r="J83" s="152">
        <f t="shared" si="5"/>
        <v>31</v>
      </c>
    </row>
  </sheetData>
  <mergeCells count="9">
    <mergeCell ref="A5:D5"/>
    <mergeCell ref="E5:H5"/>
    <mergeCell ref="B9:D9"/>
    <mergeCell ref="A1:H1"/>
    <mergeCell ref="A2:H2"/>
    <mergeCell ref="A3:H3"/>
    <mergeCell ref="A4:C4"/>
    <mergeCell ref="D4:E4"/>
    <mergeCell ref="F4:H4"/>
  </mergeCells>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9"/>
  <sheetViews>
    <sheetView topLeftCell="A10" zoomScale="73" zoomScaleNormal="73" workbookViewId="0">
      <selection activeCell="K11" sqref="K11"/>
    </sheetView>
  </sheetViews>
  <sheetFormatPr defaultColWidth="9" defaultRowHeight="12.75"/>
  <cols>
    <col min="1" max="1" width="9.140625" style="37"/>
    <col min="2" max="2" width="26.7109375" style="37" customWidth="1"/>
    <col min="3" max="3" width="37.5703125" style="37" customWidth="1"/>
    <col min="4" max="6" width="9.140625" style="37"/>
    <col min="7" max="7" width="9.28515625" style="37" customWidth="1"/>
    <col min="8" max="257" width="9.140625" style="37"/>
    <col min="258" max="258" width="26.7109375" style="37" customWidth="1"/>
    <col min="259" max="259" width="37.5703125" style="37" customWidth="1"/>
    <col min="260" max="513" width="9.140625" style="37"/>
    <col min="514" max="514" width="26.7109375" style="37" customWidth="1"/>
    <col min="515" max="515" width="37.5703125" style="37" customWidth="1"/>
    <col min="516" max="769" width="9.140625" style="37"/>
    <col min="770" max="770" width="26.7109375" style="37" customWidth="1"/>
    <col min="771" max="771" width="37.5703125" style="37" customWidth="1"/>
    <col min="772" max="1025" width="9.140625" style="37"/>
    <col min="1026" max="1026" width="26.7109375" style="37" customWidth="1"/>
    <col min="1027" max="1027" width="37.5703125" style="37" customWidth="1"/>
    <col min="1028" max="1281" width="9.140625" style="37"/>
    <col min="1282" max="1282" width="26.7109375" style="37" customWidth="1"/>
    <col min="1283" max="1283" width="37.5703125" style="37" customWidth="1"/>
    <col min="1284" max="1537" width="9.140625" style="37"/>
    <col min="1538" max="1538" width="26.7109375" style="37" customWidth="1"/>
    <col min="1539" max="1539" width="37.5703125" style="37" customWidth="1"/>
    <col min="1540" max="1793" width="9.140625" style="37"/>
    <col min="1794" max="1794" width="26.7109375" style="37" customWidth="1"/>
    <col min="1795" max="1795" width="37.5703125" style="37" customWidth="1"/>
    <col min="1796" max="2049" width="9.140625" style="37"/>
    <col min="2050" max="2050" width="26.7109375" style="37" customWidth="1"/>
    <col min="2051" max="2051" width="37.5703125" style="37" customWidth="1"/>
    <col min="2052" max="2305" width="9.140625" style="37"/>
    <col min="2306" max="2306" width="26.7109375" style="37" customWidth="1"/>
    <col min="2307" max="2307" width="37.5703125" style="37" customWidth="1"/>
    <col min="2308" max="2561" width="9.140625" style="37"/>
    <col min="2562" max="2562" width="26.7109375" style="37" customWidth="1"/>
    <col min="2563" max="2563" width="37.5703125" style="37" customWidth="1"/>
    <col min="2564" max="2817" width="9.140625" style="37"/>
    <col min="2818" max="2818" width="26.7109375" style="37" customWidth="1"/>
    <col min="2819" max="2819" width="37.5703125" style="37" customWidth="1"/>
    <col min="2820" max="3073" width="9.140625" style="37"/>
    <col min="3074" max="3074" width="26.7109375" style="37" customWidth="1"/>
    <col min="3075" max="3075" width="37.5703125" style="37" customWidth="1"/>
    <col min="3076" max="3329" width="9.140625" style="37"/>
    <col min="3330" max="3330" width="26.7109375" style="37" customWidth="1"/>
    <col min="3331" max="3331" width="37.5703125" style="37" customWidth="1"/>
    <col min="3332" max="3585" width="9.140625" style="37"/>
    <col min="3586" max="3586" width="26.7109375" style="37" customWidth="1"/>
    <col min="3587" max="3587" width="37.5703125" style="37" customWidth="1"/>
    <col min="3588" max="3841" width="9.140625" style="37"/>
    <col min="3842" max="3842" width="26.7109375" style="37" customWidth="1"/>
    <col min="3843" max="3843" width="37.5703125" style="37" customWidth="1"/>
    <col min="3844" max="4097" width="9.140625" style="37"/>
    <col min="4098" max="4098" width="26.7109375" style="37" customWidth="1"/>
    <col min="4099" max="4099" width="37.5703125" style="37" customWidth="1"/>
    <col min="4100" max="4353" width="9.140625" style="37"/>
    <col min="4354" max="4354" width="26.7109375" style="37" customWidth="1"/>
    <col min="4355" max="4355" width="37.5703125" style="37" customWidth="1"/>
    <col min="4356" max="4609" width="9.140625" style="37"/>
    <col min="4610" max="4610" width="26.7109375" style="37" customWidth="1"/>
    <col min="4611" max="4611" width="37.5703125" style="37" customWidth="1"/>
    <col min="4612" max="4865" width="9.140625" style="37"/>
    <col min="4866" max="4866" width="26.7109375" style="37" customWidth="1"/>
    <col min="4867" max="4867" width="37.5703125" style="37" customWidth="1"/>
    <col min="4868" max="5121" width="9.140625" style="37"/>
    <col min="5122" max="5122" width="26.7109375" style="37" customWidth="1"/>
    <col min="5123" max="5123" width="37.5703125" style="37" customWidth="1"/>
    <col min="5124" max="5377" width="9.140625" style="37"/>
    <col min="5378" max="5378" width="26.7109375" style="37" customWidth="1"/>
    <col min="5379" max="5379" width="37.5703125" style="37" customWidth="1"/>
    <col min="5380" max="5633" width="9.140625" style="37"/>
    <col min="5634" max="5634" width="26.7109375" style="37" customWidth="1"/>
    <col min="5635" max="5635" width="37.5703125" style="37" customWidth="1"/>
    <col min="5636" max="5889" width="9.140625" style="37"/>
    <col min="5890" max="5890" width="26.7109375" style="37" customWidth="1"/>
    <col min="5891" max="5891" width="37.5703125" style="37" customWidth="1"/>
    <col min="5892" max="6145" width="9.140625" style="37"/>
    <col min="6146" max="6146" width="26.7109375" style="37" customWidth="1"/>
    <col min="6147" max="6147" width="37.5703125" style="37" customWidth="1"/>
    <col min="6148" max="6401" width="9.140625" style="37"/>
    <col min="6402" max="6402" width="26.7109375" style="37" customWidth="1"/>
    <col min="6403" max="6403" width="37.5703125" style="37" customWidth="1"/>
    <col min="6404" max="6657" width="9.140625" style="37"/>
    <col min="6658" max="6658" width="26.7109375" style="37" customWidth="1"/>
    <col min="6659" max="6659" width="37.5703125" style="37" customWidth="1"/>
    <col min="6660" max="6913" width="9.140625" style="37"/>
    <col min="6914" max="6914" width="26.7109375" style="37" customWidth="1"/>
    <col min="6915" max="6915" width="37.5703125" style="37" customWidth="1"/>
    <col min="6916" max="7169" width="9.140625" style="37"/>
    <col min="7170" max="7170" width="26.7109375" style="37" customWidth="1"/>
    <col min="7171" max="7171" width="37.5703125" style="37" customWidth="1"/>
    <col min="7172" max="7425" width="9.140625" style="37"/>
    <col min="7426" max="7426" width="26.7109375" style="37" customWidth="1"/>
    <col min="7427" max="7427" width="37.5703125" style="37" customWidth="1"/>
    <col min="7428" max="7681" width="9.140625" style="37"/>
    <col min="7682" max="7682" width="26.7109375" style="37" customWidth="1"/>
    <col min="7683" max="7683" width="37.5703125" style="37" customWidth="1"/>
    <col min="7684" max="7937" width="9.140625" style="37"/>
    <col min="7938" max="7938" width="26.7109375" style="37" customWidth="1"/>
    <col min="7939" max="7939" width="37.5703125" style="37" customWidth="1"/>
    <col min="7940" max="8193" width="9.140625" style="37"/>
    <col min="8194" max="8194" width="26.7109375" style="37" customWidth="1"/>
    <col min="8195" max="8195" width="37.5703125" style="37" customWidth="1"/>
    <col min="8196" max="8449" width="9.140625" style="37"/>
    <col min="8450" max="8450" width="26.7109375" style="37" customWidth="1"/>
    <col min="8451" max="8451" width="37.5703125" style="37" customWidth="1"/>
    <col min="8452" max="8705" width="9.140625" style="37"/>
    <col min="8706" max="8706" width="26.7109375" style="37" customWidth="1"/>
    <col min="8707" max="8707" width="37.5703125" style="37" customWidth="1"/>
    <col min="8708" max="8961" width="9.140625" style="37"/>
    <col min="8962" max="8962" width="26.7109375" style="37" customWidth="1"/>
    <col min="8963" max="8963" width="37.5703125" style="37" customWidth="1"/>
    <col min="8964" max="9217" width="9.140625" style="37"/>
    <col min="9218" max="9218" width="26.7109375" style="37" customWidth="1"/>
    <col min="9219" max="9219" width="37.5703125" style="37" customWidth="1"/>
    <col min="9220" max="9473" width="9.140625" style="37"/>
    <col min="9474" max="9474" width="26.7109375" style="37" customWidth="1"/>
    <col min="9475" max="9475" width="37.5703125" style="37" customWidth="1"/>
    <col min="9476" max="9729" width="9.140625" style="37"/>
    <col min="9730" max="9730" width="26.7109375" style="37" customWidth="1"/>
    <col min="9731" max="9731" width="37.5703125" style="37" customWidth="1"/>
    <col min="9732" max="9985" width="9.140625" style="37"/>
    <col min="9986" max="9986" width="26.7109375" style="37" customWidth="1"/>
    <col min="9987" max="9987" width="37.5703125" style="37" customWidth="1"/>
    <col min="9988" max="10241" width="9.140625" style="37"/>
    <col min="10242" max="10242" width="26.7109375" style="37" customWidth="1"/>
    <col min="10243" max="10243" width="37.5703125" style="37" customWidth="1"/>
    <col min="10244" max="10497" width="9.140625" style="37"/>
    <col min="10498" max="10498" width="26.7109375" style="37" customWidth="1"/>
    <col min="10499" max="10499" width="37.5703125" style="37" customWidth="1"/>
    <col min="10500" max="10753" width="9.140625" style="37"/>
    <col min="10754" max="10754" width="26.7109375" style="37" customWidth="1"/>
    <col min="10755" max="10755" width="37.5703125" style="37" customWidth="1"/>
    <col min="10756" max="11009" width="9.140625" style="37"/>
    <col min="11010" max="11010" width="26.7109375" style="37" customWidth="1"/>
    <col min="11011" max="11011" width="37.5703125" style="37" customWidth="1"/>
    <col min="11012" max="11265" width="9.140625" style="37"/>
    <col min="11266" max="11266" width="26.7109375" style="37" customWidth="1"/>
    <col min="11267" max="11267" width="37.5703125" style="37" customWidth="1"/>
    <col min="11268" max="11521" width="9.140625" style="37"/>
    <col min="11522" max="11522" width="26.7109375" style="37" customWidth="1"/>
    <col min="11523" max="11523" width="37.5703125" style="37" customWidth="1"/>
    <col min="11524" max="11777" width="9.140625" style="37"/>
    <col min="11778" max="11778" width="26.7109375" style="37" customWidth="1"/>
    <col min="11779" max="11779" width="37.5703125" style="37" customWidth="1"/>
    <col min="11780" max="12033" width="9.140625" style="37"/>
    <col min="12034" max="12034" width="26.7109375" style="37" customWidth="1"/>
    <col min="12035" max="12035" width="37.5703125" style="37" customWidth="1"/>
    <col min="12036" max="12289" width="9.140625" style="37"/>
    <col min="12290" max="12290" width="26.7109375" style="37" customWidth="1"/>
    <col min="12291" max="12291" width="37.5703125" style="37" customWidth="1"/>
    <col min="12292" max="12545" width="9.140625" style="37"/>
    <col min="12546" max="12546" width="26.7109375" style="37" customWidth="1"/>
    <col min="12547" max="12547" width="37.5703125" style="37" customWidth="1"/>
    <col min="12548" max="12801" width="9.140625" style="37"/>
    <col min="12802" max="12802" width="26.7109375" style="37" customWidth="1"/>
    <col min="12803" max="12803" width="37.5703125" style="37" customWidth="1"/>
    <col min="12804" max="13057" width="9.140625" style="37"/>
    <col min="13058" max="13058" width="26.7109375" style="37" customWidth="1"/>
    <col min="13059" max="13059" width="37.5703125" style="37" customWidth="1"/>
    <col min="13060" max="13313" width="9.140625" style="37"/>
    <col min="13314" max="13314" width="26.7109375" style="37" customWidth="1"/>
    <col min="13315" max="13315" width="37.5703125" style="37" customWidth="1"/>
    <col min="13316" max="13569" width="9.140625" style="37"/>
    <col min="13570" max="13570" width="26.7109375" style="37" customWidth="1"/>
    <col min="13571" max="13571" width="37.5703125" style="37" customWidth="1"/>
    <col min="13572" max="13825" width="9.140625" style="37"/>
    <col min="13826" max="13826" width="26.7109375" style="37" customWidth="1"/>
    <col min="13827" max="13827" width="37.5703125" style="37" customWidth="1"/>
    <col min="13828" max="14081" width="9.140625" style="37"/>
    <col min="14082" max="14082" width="26.7109375" style="37" customWidth="1"/>
    <col min="14083" max="14083" width="37.5703125" style="37" customWidth="1"/>
    <col min="14084" max="14337" width="9.140625" style="37"/>
    <col min="14338" max="14338" width="26.7109375" style="37" customWidth="1"/>
    <col min="14339" max="14339" width="37.5703125" style="37" customWidth="1"/>
    <col min="14340" max="14593" width="9.140625" style="37"/>
    <col min="14594" max="14594" width="26.7109375" style="37" customWidth="1"/>
    <col min="14595" max="14595" width="37.5703125" style="37" customWidth="1"/>
    <col min="14596" max="14849" width="9.140625" style="37"/>
    <col min="14850" max="14850" width="26.7109375" style="37" customWidth="1"/>
    <col min="14851" max="14851" width="37.5703125" style="37" customWidth="1"/>
    <col min="14852" max="15105" width="9.140625" style="37"/>
    <col min="15106" max="15106" width="26.7109375" style="37" customWidth="1"/>
    <col min="15107" max="15107" width="37.5703125" style="37" customWidth="1"/>
    <col min="15108" max="15361" width="9.140625" style="37"/>
    <col min="15362" max="15362" width="26.7109375" style="37" customWidth="1"/>
    <col min="15363" max="15363" width="37.5703125" style="37" customWidth="1"/>
    <col min="15364" max="15617" width="9.140625" style="37"/>
    <col min="15618" max="15618" width="26.7109375" style="37" customWidth="1"/>
    <col min="15619" max="15619" width="37.5703125" style="37" customWidth="1"/>
    <col min="15620" max="15873" width="9.140625" style="37"/>
    <col min="15874" max="15874" width="26.7109375" style="37" customWidth="1"/>
    <col min="15875" max="15875" width="37.5703125" style="37" customWidth="1"/>
    <col min="15876" max="16129" width="9.140625" style="37"/>
    <col min="16130" max="16130" width="26.7109375" style="37" customWidth="1"/>
    <col min="16131" max="16131" width="37.5703125" style="37" customWidth="1"/>
    <col min="16132" max="16384" width="9.140625" style="37"/>
  </cols>
  <sheetData>
    <row r="1" spans="1:13" ht="20.25">
      <c r="A1" s="422" t="s">
        <v>311</v>
      </c>
      <c r="B1" s="422"/>
      <c r="C1" s="422"/>
      <c r="D1" s="422"/>
      <c r="E1" s="422"/>
      <c r="F1" s="422"/>
      <c r="G1" s="422"/>
      <c r="H1" s="422"/>
      <c r="I1" s="422"/>
      <c r="J1" s="422"/>
      <c r="K1" s="422"/>
      <c r="L1" s="422"/>
      <c r="M1" s="422"/>
    </row>
    <row r="2" spans="1:13" ht="20.25">
      <c r="A2" s="422" t="s">
        <v>443</v>
      </c>
      <c r="B2" s="422"/>
      <c r="C2" s="422"/>
      <c r="D2" s="422"/>
      <c r="E2" s="422"/>
      <c r="F2" s="422"/>
      <c r="G2" s="422"/>
      <c r="H2" s="422"/>
      <c r="I2" s="422"/>
      <c r="J2" s="422"/>
      <c r="K2" s="422"/>
      <c r="L2" s="422"/>
      <c r="M2" s="422"/>
    </row>
    <row r="3" spans="1:13" ht="20.25">
      <c r="A3" s="423" t="s">
        <v>444</v>
      </c>
      <c r="B3" s="423"/>
      <c r="C3" s="423"/>
      <c r="D3" s="423"/>
      <c r="E3" s="423"/>
      <c r="F3" s="423"/>
      <c r="G3" s="423"/>
      <c r="H3" s="423"/>
      <c r="I3" s="423"/>
      <c r="J3" s="423"/>
      <c r="K3" s="423"/>
      <c r="L3" s="423"/>
      <c r="M3" s="423"/>
    </row>
    <row r="4" spans="1:13" ht="18">
      <c r="A4" s="424" t="s">
        <v>445</v>
      </c>
      <c r="B4" s="424"/>
      <c r="C4" s="424"/>
      <c r="D4" s="424" t="s">
        <v>446</v>
      </c>
      <c r="E4" s="424"/>
      <c r="F4" s="424"/>
      <c r="G4" s="424"/>
      <c r="H4" s="424"/>
      <c r="I4" s="424"/>
      <c r="J4" s="424" t="s">
        <v>447</v>
      </c>
      <c r="K4" s="424"/>
      <c r="L4" s="424"/>
      <c r="M4" s="424"/>
    </row>
    <row r="5" spans="1:13" ht="18">
      <c r="A5" s="424" t="s">
        <v>448</v>
      </c>
      <c r="B5" s="424"/>
      <c r="C5" s="424"/>
      <c r="D5" s="424"/>
      <c r="E5" s="424"/>
      <c r="F5" s="424" t="s">
        <v>449</v>
      </c>
      <c r="G5" s="424"/>
      <c r="H5" s="424"/>
      <c r="I5" s="424"/>
      <c r="J5" s="424"/>
      <c r="K5" s="424"/>
      <c r="L5" s="424"/>
      <c r="M5" s="424"/>
    </row>
    <row r="6" spans="1:13" ht="20.25">
      <c r="A6" s="88"/>
      <c r="B6" s="89"/>
      <c r="C6" s="89"/>
      <c r="D6" s="89"/>
      <c r="E6" s="89"/>
      <c r="F6" s="89"/>
      <c r="G6" s="89"/>
      <c r="H6" s="89"/>
      <c r="I6" s="89"/>
      <c r="J6" s="89"/>
      <c r="K6" s="89"/>
      <c r="L6" s="89"/>
      <c r="M6" s="123"/>
    </row>
    <row r="7" spans="1:13" ht="20.25">
      <c r="A7" s="88"/>
      <c r="B7" s="89"/>
      <c r="C7" s="89"/>
      <c r="D7" s="89"/>
      <c r="E7" s="89"/>
      <c r="F7" s="89"/>
      <c r="G7" s="89"/>
      <c r="H7" s="89"/>
      <c r="I7" s="89"/>
      <c r="J7" s="89"/>
      <c r="K7" s="89"/>
      <c r="L7" s="89"/>
      <c r="M7" s="123"/>
    </row>
    <row r="8" spans="1:13" ht="15">
      <c r="A8" s="426" t="s">
        <v>450</v>
      </c>
      <c r="B8" s="425" t="s">
        <v>451</v>
      </c>
      <c r="C8" s="425" t="s">
        <v>452</v>
      </c>
      <c r="D8" s="425" t="s">
        <v>453</v>
      </c>
      <c r="E8" s="425"/>
      <c r="F8" s="425"/>
      <c r="G8" s="425"/>
      <c r="H8" s="425"/>
      <c r="I8" s="425"/>
      <c r="J8" s="426" t="s">
        <v>454</v>
      </c>
      <c r="K8" s="426" t="s">
        <v>455</v>
      </c>
      <c r="L8" s="426" t="s">
        <v>456</v>
      </c>
      <c r="M8" s="426" t="s">
        <v>457</v>
      </c>
    </row>
    <row r="9" spans="1:13" ht="15">
      <c r="A9" s="426"/>
      <c r="B9" s="425"/>
      <c r="C9" s="425"/>
      <c r="D9" s="90">
        <v>0</v>
      </c>
      <c r="E9" s="90">
        <v>1</v>
      </c>
      <c r="F9" s="90">
        <v>2</v>
      </c>
      <c r="G9" s="90">
        <v>3</v>
      </c>
      <c r="H9" s="90">
        <v>4</v>
      </c>
      <c r="I9" s="90">
        <v>5</v>
      </c>
      <c r="J9" s="426"/>
      <c r="K9" s="426"/>
      <c r="L9" s="426"/>
      <c r="M9" s="426"/>
    </row>
    <row r="10" spans="1:13" ht="90" customHeight="1">
      <c r="A10" s="91" t="s">
        <v>45</v>
      </c>
      <c r="B10" s="92" t="s">
        <v>321</v>
      </c>
      <c r="C10" s="93" t="s">
        <v>458</v>
      </c>
      <c r="D10" s="91">
        <v>0</v>
      </c>
      <c r="E10" s="91">
        <v>1</v>
      </c>
      <c r="F10" s="91">
        <v>1</v>
      </c>
      <c r="G10" s="91">
        <v>6</v>
      </c>
      <c r="H10" s="91">
        <v>13</v>
      </c>
      <c r="I10" s="91">
        <v>32</v>
      </c>
      <c r="J10" s="91">
        <v>53</v>
      </c>
      <c r="K10" s="124">
        <f>(E10*1+F10*2+G10*3+H10*4+I10*5)/53</f>
        <v>4.3962264150943398</v>
      </c>
      <c r="L10" s="91">
        <v>5</v>
      </c>
      <c r="M10" s="125">
        <f>(K10/L10)*100</f>
        <v>87.924528301886795</v>
      </c>
    </row>
    <row r="11" spans="1:13" ht="89.25" customHeight="1">
      <c r="A11" s="94" t="s">
        <v>46</v>
      </c>
      <c r="B11" s="92" t="s">
        <v>322</v>
      </c>
      <c r="C11" s="95" t="s">
        <v>459</v>
      </c>
      <c r="D11" s="91">
        <v>0</v>
      </c>
      <c r="E11" s="91">
        <v>0</v>
      </c>
      <c r="F11" s="91">
        <v>3</v>
      </c>
      <c r="G11" s="91">
        <v>2</v>
      </c>
      <c r="H11" s="91">
        <v>20</v>
      </c>
      <c r="I11" s="91">
        <v>28</v>
      </c>
      <c r="J11" s="91">
        <v>53</v>
      </c>
      <c r="K11" s="124">
        <f t="shared" ref="K11:K15" si="0">(E11*1+F11*2+G11*3+H11*4+I11*5)/53</f>
        <v>4.3773584905660377</v>
      </c>
      <c r="L11" s="91">
        <v>5</v>
      </c>
      <c r="M11" s="125">
        <f t="shared" ref="M11:M15" si="1">(K11/L11)*100</f>
        <v>87.547169811320757</v>
      </c>
    </row>
    <row r="12" spans="1:13" ht="71.25" customHeight="1">
      <c r="A12" s="91" t="s">
        <v>47</v>
      </c>
      <c r="B12" s="92" t="s">
        <v>323</v>
      </c>
      <c r="C12" s="95" t="s">
        <v>460</v>
      </c>
      <c r="D12" s="91">
        <v>0</v>
      </c>
      <c r="E12" s="91">
        <v>0</v>
      </c>
      <c r="F12" s="91">
        <v>2</v>
      </c>
      <c r="G12" s="91">
        <v>6</v>
      </c>
      <c r="H12" s="91">
        <v>15</v>
      </c>
      <c r="I12" s="91">
        <v>30</v>
      </c>
      <c r="J12" s="91">
        <v>53</v>
      </c>
      <c r="K12" s="124">
        <f t="shared" si="0"/>
        <v>4.3773584905660377</v>
      </c>
      <c r="L12" s="91">
        <v>5</v>
      </c>
      <c r="M12" s="125">
        <f t="shared" si="1"/>
        <v>87.547169811320757</v>
      </c>
    </row>
    <row r="13" spans="1:13" ht="78" customHeight="1">
      <c r="A13" s="91" t="s">
        <v>48</v>
      </c>
      <c r="B13" s="92" t="s">
        <v>324</v>
      </c>
      <c r="C13" s="95" t="s">
        <v>461</v>
      </c>
      <c r="D13" s="91">
        <v>0</v>
      </c>
      <c r="E13" s="91">
        <v>0</v>
      </c>
      <c r="F13" s="91">
        <v>1</v>
      </c>
      <c r="G13" s="91">
        <v>5</v>
      </c>
      <c r="H13" s="91">
        <v>22</v>
      </c>
      <c r="I13" s="91">
        <v>25</v>
      </c>
      <c r="J13" s="91">
        <v>53</v>
      </c>
      <c r="K13" s="124">
        <f t="shared" si="0"/>
        <v>4.3396226415094343</v>
      </c>
      <c r="L13" s="91">
        <v>5</v>
      </c>
      <c r="M13" s="125">
        <f t="shared" si="1"/>
        <v>86.79245283018868</v>
      </c>
    </row>
    <row r="14" spans="1:13" ht="69" customHeight="1">
      <c r="A14" s="96" t="s">
        <v>49</v>
      </c>
      <c r="B14" s="92" t="s">
        <v>325</v>
      </c>
      <c r="C14" s="97" t="s">
        <v>462</v>
      </c>
      <c r="D14" s="98">
        <v>0</v>
      </c>
      <c r="E14" s="98">
        <v>0</v>
      </c>
      <c r="F14" s="98">
        <v>3</v>
      </c>
      <c r="G14" s="98">
        <v>7</v>
      </c>
      <c r="H14" s="99">
        <v>17</v>
      </c>
      <c r="I14" s="99">
        <v>26</v>
      </c>
      <c r="J14" s="91">
        <v>53</v>
      </c>
      <c r="K14" s="124">
        <f t="shared" si="0"/>
        <v>4.2452830188679247</v>
      </c>
      <c r="L14" s="99">
        <v>5</v>
      </c>
      <c r="M14" s="125">
        <f t="shared" si="1"/>
        <v>84.905660377358487</v>
      </c>
    </row>
    <row r="15" spans="1:13" ht="88.5" hidden="1" customHeight="1">
      <c r="A15" s="100" t="s">
        <v>330</v>
      </c>
      <c r="B15" s="101" t="s">
        <v>326</v>
      </c>
      <c r="C15" s="95" t="s">
        <v>463</v>
      </c>
      <c r="D15" s="99">
        <v>0</v>
      </c>
      <c r="E15" s="99">
        <v>1</v>
      </c>
      <c r="F15" s="99">
        <v>0</v>
      </c>
      <c r="G15" s="99">
        <v>3</v>
      </c>
      <c r="H15" s="99">
        <v>18</v>
      </c>
      <c r="I15" s="99">
        <v>31</v>
      </c>
      <c r="J15" s="91">
        <v>53</v>
      </c>
      <c r="K15" s="124">
        <f t="shared" si="0"/>
        <v>4.4716981132075473</v>
      </c>
      <c r="L15" s="99">
        <v>5</v>
      </c>
      <c r="M15" s="125">
        <f t="shared" si="1"/>
        <v>89.433962264150949</v>
      </c>
    </row>
    <row r="16" spans="1:13">
      <c r="A16" s="102"/>
      <c r="B16" s="103"/>
      <c r="C16" s="103"/>
      <c r="D16" s="104"/>
      <c r="E16" s="104"/>
      <c r="F16" s="104"/>
      <c r="G16" s="104"/>
      <c r="H16" s="104"/>
      <c r="I16" s="104"/>
      <c r="J16" s="104"/>
      <c r="K16" s="126"/>
      <c r="L16" s="104"/>
      <c r="M16" s="126"/>
    </row>
    <row r="17" spans="1:13">
      <c r="A17" s="102"/>
      <c r="B17" s="103"/>
      <c r="C17" s="103"/>
      <c r="D17" s="104"/>
      <c r="E17" s="104"/>
      <c r="F17" s="104"/>
      <c r="G17" s="104"/>
      <c r="H17" s="104"/>
      <c r="I17" s="104"/>
      <c r="J17" s="104"/>
      <c r="K17" s="126"/>
      <c r="L17" s="104"/>
      <c r="M17" s="126"/>
    </row>
    <row r="18" spans="1:13">
      <c r="A18" s="102"/>
      <c r="B18" s="103"/>
      <c r="C18" s="103"/>
      <c r="D18" s="104"/>
      <c r="E18" s="104"/>
      <c r="F18" s="104"/>
      <c r="G18" s="104"/>
      <c r="H18" s="104"/>
      <c r="I18" s="104"/>
      <c r="J18" s="104"/>
      <c r="K18" s="126"/>
      <c r="L18" s="104"/>
      <c r="M18" s="126"/>
    </row>
    <row r="19" spans="1:13">
      <c r="A19" s="102"/>
      <c r="B19" s="103"/>
      <c r="C19" s="103"/>
      <c r="D19" s="104"/>
      <c r="E19" s="104"/>
      <c r="F19" s="104"/>
      <c r="G19" s="104"/>
      <c r="H19" s="104"/>
      <c r="I19" s="104"/>
      <c r="J19" s="104"/>
      <c r="K19" s="126"/>
      <c r="L19" s="104"/>
      <c r="M19" s="126"/>
    </row>
    <row r="20" spans="1:13">
      <c r="A20" s="102"/>
      <c r="B20" s="103"/>
      <c r="C20" s="103"/>
      <c r="D20" s="104"/>
      <c r="E20" s="104"/>
      <c r="F20" s="104"/>
      <c r="G20" s="104"/>
      <c r="H20" s="104"/>
      <c r="I20" s="104"/>
      <c r="J20" s="104"/>
      <c r="K20" s="126"/>
      <c r="L20" s="104"/>
      <c r="M20" s="126"/>
    </row>
    <row r="21" spans="1:13">
      <c r="A21" s="102"/>
      <c r="B21" s="103"/>
      <c r="C21" s="103"/>
      <c r="D21" s="104"/>
      <c r="E21" s="104"/>
      <c r="F21" s="104"/>
      <c r="G21" s="104"/>
      <c r="H21" s="104"/>
      <c r="I21" s="104"/>
      <c r="J21" s="104"/>
      <c r="K21" s="126"/>
      <c r="L21" s="104"/>
      <c r="M21" s="126"/>
    </row>
    <row r="22" spans="1:13">
      <c r="A22" s="105"/>
      <c r="B22" s="105"/>
      <c r="C22" s="105"/>
      <c r="D22" s="105"/>
      <c r="E22" s="105"/>
      <c r="F22" s="105"/>
      <c r="G22" s="105"/>
      <c r="H22" s="105"/>
      <c r="I22" s="127"/>
      <c r="J22" s="127"/>
      <c r="K22" s="127"/>
      <c r="L22" s="105"/>
      <c r="M22" s="105"/>
    </row>
    <row r="23" spans="1:13" ht="15">
      <c r="A23" s="105"/>
      <c r="B23" s="105"/>
      <c r="C23" s="106" t="s">
        <v>464</v>
      </c>
      <c r="D23" s="90" t="s">
        <v>45</v>
      </c>
      <c r="E23" s="107" t="s">
        <v>46</v>
      </c>
      <c r="F23" s="90" t="s">
        <v>47</v>
      </c>
      <c r="G23" s="107" t="s">
        <v>48</v>
      </c>
      <c r="H23" s="90" t="s">
        <v>49</v>
      </c>
      <c r="I23" s="128"/>
      <c r="J23" s="127"/>
      <c r="K23" s="127"/>
      <c r="L23" s="105"/>
      <c r="M23" s="105"/>
    </row>
    <row r="24" spans="1:13" ht="15">
      <c r="A24" s="105"/>
      <c r="B24" s="105"/>
      <c r="C24" s="106" t="s">
        <v>455</v>
      </c>
      <c r="D24" s="108">
        <v>3</v>
      </c>
      <c r="E24" s="108">
        <v>3</v>
      </c>
      <c r="F24" s="108">
        <v>3</v>
      </c>
      <c r="G24" s="108">
        <v>3</v>
      </c>
      <c r="H24" s="108">
        <v>3</v>
      </c>
      <c r="I24" s="129"/>
      <c r="J24" s="102"/>
      <c r="K24" s="127"/>
      <c r="L24" s="105"/>
      <c r="M24" s="105"/>
    </row>
    <row r="25" spans="1:13" ht="15">
      <c r="A25" s="105"/>
      <c r="B25" s="105"/>
      <c r="C25" s="106" t="s">
        <v>465</v>
      </c>
      <c r="D25" s="108">
        <v>5</v>
      </c>
      <c r="E25" s="108">
        <v>5</v>
      </c>
      <c r="F25" s="108">
        <v>5</v>
      </c>
      <c r="G25" s="109">
        <v>5</v>
      </c>
      <c r="H25" s="108">
        <v>5</v>
      </c>
      <c r="I25" s="130"/>
      <c r="J25" s="102"/>
      <c r="K25" s="127"/>
      <c r="L25" s="105"/>
      <c r="M25" s="105"/>
    </row>
    <row r="26" spans="1:13" ht="15">
      <c r="A26" s="105"/>
      <c r="B26" s="105"/>
      <c r="C26" s="106" t="s">
        <v>457</v>
      </c>
      <c r="D26" s="110">
        <v>61.1111111111111</v>
      </c>
      <c r="E26" s="110">
        <v>66.183574879227095</v>
      </c>
      <c r="F26" s="110">
        <v>64.975845410627997</v>
      </c>
      <c r="G26" s="111">
        <v>68.357487922705303</v>
      </c>
      <c r="H26" s="110">
        <v>64.009661835748801</v>
      </c>
      <c r="I26" s="129"/>
      <c r="J26" s="102"/>
      <c r="K26" s="127"/>
      <c r="L26" s="105"/>
      <c r="M26" s="105"/>
    </row>
    <row r="27" spans="1:13">
      <c r="A27" s="105"/>
      <c r="B27" s="105"/>
      <c r="C27" s="105"/>
      <c r="D27" s="105"/>
      <c r="E27" s="105"/>
      <c r="F27" s="105"/>
      <c r="G27" s="105"/>
      <c r="H27" s="112"/>
      <c r="I27" s="102"/>
      <c r="J27" s="102"/>
      <c r="K27" s="127"/>
      <c r="L27" s="105"/>
      <c r="M27" s="105"/>
    </row>
    <row r="28" spans="1:13" ht="15">
      <c r="A28" s="105"/>
      <c r="B28" s="105"/>
      <c r="C28" s="106" t="s">
        <v>466</v>
      </c>
      <c r="D28" s="90" t="s">
        <v>45</v>
      </c>
      <c r="E28" s="90" t="s">
        <v>46</v>
      </c>
      <c r="F28" s="90" t="s">
        <v>47</v>
      </c>
      <c r="G28" s="107" t="s">
        <v>48</v>
      </c>
      <c r="H28" s="90" t="s">
        <v>49</v>
      </c>
      <c r="I28" s="128"/>
      <c r="J28" s="102"/>
      <c r="K28" s="127"/>
      <c r="L28" s="105"/>
      <c r="M28" s="105"/>
    </row>
    <row r="29" spans="1:13" ht="29.25">
      <c r="A29" s="105"/>
      <c r="B29" s="105"/>
      <c r="C29" s="113" t="s">
        <v>467</v>
      </c>
      <c r="D29" s="114">
        <f>'TOTAL CO '!E10</f>
        <v>97.321428571428569</v>
      </c>
      <c r="E29" s="114">
        <f>'TOTAL CO '!F10</f>
        <v>97.321428571428569</v>
      </c>
      <c r="F29" s="114">
        <f>'TOTAL CO '!G10</f>
        <v>97.321428571428569</v>
      </c>
      <c r="G29" s="114">
        <f>'TOTAL CO '!H10</f>
        <v>50</v>
      </c>
      <c r="H29" s="114">
        <f>'TOTAL CO '!I10</f>
        <v>40.217391304347828</v>
      </c>
      <c r="I29" s="102"/>
      <c r="J29" s="102"/>
      <c r="K29" s="127"/>
      <c r="L29" s="105"/>
      <c r="M29" s="105"/>
    </row>
    <row r="30" spans="1:13" ht="14.25">
      <c r="A30" s="105"/>
      <c r="B30" s="105"/>
      <c r="C30" s="115" t="s">
        <v>468</v>
      </c>
      <c r="D30" s="114">
        <f>D29*0.8</f>
        <v>77.857142857142861</v>
      </c>
      <c r="E30" s="114">
        <f t="shared" ref="E30:H30" si="2">E29*0.8</f>
        <v>77.857142857142861</v>
      </c>
      <c r="F30" s="114">
        <f t="shared" si="2"/>
        <v>77.857142857142861</v>
      </c>
      <c r="G30" s="116">
        <f t="shared" si="2"/>
        <v>40</v>
      </c>
      <c r="H30" s="114">
        <f t="shared" si="2"/>
        <v>32.173913043478265</v>
      </c>
      <c r="I30" s="131"/>
      <c r="J30" s="102"/>
      <c r="K30" s="127"/>
      <c r="L30" s="105"/>
      <c r="M30" s="105"/>
    </row>
    <row r="31" spans="1:13" ht="15">
      <c r="A31" s="105"/>
      <c r="B31" s="105"/>
      <c r="C31" s="115" t="s">
        <v>469</v>
      </c>
      <c r="D31" s="114">
        <v>87.924528301886795</v>
      </c>
      <c r="E31" s="114">
        <v>87.547169811320799</v>
      </c>
      <c r="F31" s="114">
        <v>87.547169811320799</v>
      </c>
      <c r="G31" s="116">
        <v>86.792452830188694</v>
      </c>
      <c r="H31" s="114">
        <v>84.905660377358501</v>
      </c>
      <c r="I31" s="129"/>
      <c r="J31" s="102"/>
      <c r="K31" s="127"/>
      <c r="L31" s="105"/>
      <c r="M31" s="105"/>
    </row>
    <row r="32" spans="1:13" ht="14.25">
      <c r="A32" s="105"/>
      <c r="B32" s="105"/>
      <c r="C32" s="115" t="s">
        <v>470</v>
      </c>
      <c r="D32" s="114">
        <f>D31*0.2</f>
        <v>17.584905660377359</v>
      </c>
      <c r="E32" s="114">
        <f>E31*0.2</f>
        <v>17.509433962264161</v>
      </c>
      <c r="F32" s="114">
        <f>F31*0.2</f>
        <v>17.509433962264161</v>
      </c>
      <c r="G32" s="116">
        <f>G31*0.2</f>
        <v>17.358490566037741</v>
      </c>
      <c r="H32" s="116">
        <f>H31*0.2</f>
        <v>16.981132075471702</v>
      </c>
      <c r="I32" s="102"/>
      <c r="J32" s="102"/>
      <c r="K32" s="127"/>
      <c r="L32" s="105"/>
      <c r="M32" s="105"/>
    </row>
    <row r="33" spans="1:13" ht="15.75">
      <c r="A33" s="105"/>
      <c r="B33" s="105"/>
      <c r="C33" s="115" t="s">
        <v>471</v>
      </c>
      <c r="D33" s="117">
        <f>D30+D32</f>
        <v>95.44204851752022</v>
      </c>
      <c r="E33" s="117">
        <f>E30+E32</f>
        <v>95.366576819407015</v>
      </c>
      <c r="F33" s="117">
        <f>F30+F32</f>
        <v>95.366576819407015</v>
      </c>
      <c r="G33" s="118">
        <f>G30+G32</f>
        <v>57.358490566037744</v>
      </c>
      <c r="H33" s="117">
        <f>H30+H32</f>
        <v>49.155045118949971</v>
      </c>
      <c r="I33" s="102"/>
      <c r="J33" s="102"/>
      <c r="K33" s="127"/>
      <c r="L33" s="105"/>
      <c r="M33" s="105"/>
    </row>
    <row r="34" spans="1:13">
      <c r="A34" s="105"/>
      <c r="B34" s="105"/>
      <c r="C34" s="105"/>
      <c r="D34" s="105"/>
      <c r="E34" s="105"/>
      <c r="F34" s="105"/>
      <c r="G34" s="105"/>
      <c r="H34" s="112"/>
      <c r="I34" s="127"/>
      <c r="J34" s="127"/>
      <c r="K34" s="127"/>
      <c r="L34" s="105"/>
      <c r="M34" s="105"/>
    </row>
    <row r="35" spans="1:13">
      <c r="A35" s="105"/>
      <c r="B35" s="105"/>
      <c r="C35" s="105"/>
      <c r="D35" s="105"/>
      <c r="E35" s="105"/>
      <c r="F35" s="105"/>
      <c r="G35" s="105"/>
      <c r="H35" s="112"/>
      <c r="I35" s="127"/>
      <c r="J35" s="127"/>
      <c r="K35" s="127"/>
      <c r="L35" s="105"/>
      <c r="M35" s="105"/>
    </row>
    <row r="36" spans="1:13" ht="14.25">
      <c r="A36" s="105"/>
      <c r="B36" s="105"/>
      <c r="C36" s="119" t="s">
        <v>472</v>
      </c>
      <c r="D36" s="91" t="s">
        <v>45</v>
      </c>
      <c r="E36" s="91" t="s">
        <v>46</v>
      </c>
      <c r="F36" s="91" t="s">
        <v>47</v>
      </c>
      <c r="G36" s="120" t="s">
        <v>48</v>
      </c>
      <c r="H36" s="91" t="s">
        <v>49</v>
      </c>
      <c r="I36" s="132"/>
      <c r="J36" s="127"/>
      <c r="K36" s="127"/>
      <c r="L36" s="105"/>
      <c r="M36" s="105"/>
    </row>
    <row r="37" spans="1:13" ht="15.75">
      <c r="A37" s="105"/>
      <c r="B37" s="105"/>
      <c r="C37" s="105"/>
      <c r="D37" s="121">
        <f>D33</f>
        <v>95.44204851752022</v>
      </c>
      <c r="E37" s="121">
        <f>E33</f>
        <v>95.366576819407015</v>
      </c>
      <c r="F37" s="121">
        <f>F33</f>
        <v>95.366576819407015</v>
      </c>
      <c r="G37" s="122">
        <f>G33</f>
        <v>57.358490566037744</v>
      </c>
      <c r="H37" s="121">
        <f>H33</f>
        <v>49.155045118949971</v>
      </c>
      <c r="I37" s="127"/>
      <c r="J37" s="127"/>
      <c r="K37" s="127"/>
      <c r="L37" s="105"/>
      <c r="M37" s="105"/>
    </row>
    <row r="38" spans="1:13">
      <c r="I38" s="78"/>
      <c r="J38" s="78"/>
      <c r="K38" s="78"/>
    </row>
    <row r="39" spans="1:13">
      <c r="I39" s="78"/>
      <c r="J39" s="78"/>
      <c r="K39" s="78"/>
    </row>
  </sheetData>
  <mergeCells count="16">
    <mergeCell ref="A5:E5"/>
    <mergeCell ref="F5:M5"/>
    <mergeCell ref="D8:I8"/>
    <mergeCell ref="A8:A9"/>
    <mergeCell ref="B8:B9"/>
    <mergeCell ref="C8:C9"/>
    <mergeCell ref="J8:J9"/>
    <mergeCell ref="K8:K9"/>
    <mergeCell ref="L8:L9"/>
    <mergeCell ref="M8:M9"/>
    <mergeCell ref="A1:M1"/>
    <mergeCell ref="A2:M2"/>
    <mergeCell ref="A3:M3"/>
    <mergeCell ref="A4:C4"/>
    <mergeCell ref="D4:I4"/>
    <mergeCell ref="J4:M4"/>
  </mergeCells>
  <pageMargins left="0.7" right="0.7" top="0.75" bottom="0.75" header="0.3" footer="0.3"/>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workbookViewId="0">
      <selection activeCell="A2" sqref="A2:M2"/>
    </sheetView>
  </sheetViews>
  <sheetFormatPr defaultColWidth="9" defaultRowHeight="12.75"/>
  <cols>
    <col min="1" max="1" width="9.140625" style="37"/>
    <col min="2" max="2" width="6" style="37" customWidth="1"/>
    <col min="3" max="3" width="14.140625" style="37" customWidth="1"/>
    <col min="4" max="4" width="22" style="37" customWidth="1"/>
    <col min="5" max="5" width="20.5703125" style="37" customWidth="1"/>
    <col min="6" max="6" width="20.140625" style="37" customWidth="1"/>
    <col min="7" max="7" width="11" style="37" customWidth="1"/>
    <col min="8" max="8" width="12.85546875" style="37" customWidth="1"/>
    <col min="9" max="257" width="9.140625" style="37"/>
    <col min="258" max="258" width="6" style="37" customWidth="1"/>
    <col min="259" max="259" width="14.140625" style="37" customWidth="1"/>
    <col min="260" max="260" width="12.140625" style="37" customWidth="1"/>
    <col min="261" max="261" width="20.5703125" style="37" customWidth="1"/>
    <col min="262" max="262" width="20.140625" style="37" customWidth="1"/>
    <col min="263" max="263" width="11" style="37" customWidth="1"/>
    <col min="264" max="264" width="12.85546875" style="37" customWidth="1"/>
    <col min="265" max="513" width="9.140625" style="37"/>
    <col min="514" max="514" width="6" style="37" customWidth="1"/>
    <col min="515" max="515" width="14.140625" style="37" customWidth="1"/>
    <col min="516" max="516" width="12.140625" style="37" customWidth="1"/>
    <col min="517" max="517" width="20.5703125" style="37" customWidth="1"/>
    <col min="518" max="518" width="20.140625" style="37" customWidth="1"/>
    <col min="519" max="519" width="11" style="37" customWidth="1"/>
    <col min="520" max="520" width="12.85546875" style="37" customWidth="1"/>
    <col min="521" max="769" width="9.140625" style="37"/>
    <col min="770" max="770" width="6" style="37" customWidth="1"/>
    <col min="771" max="771" width="14.140625" style="37" customWidth="1"/>
    <col min="772" max="772" width="12.140625" style="37" customWidth="1"/>
    <col min="773" max="773" width="20.5703125" style="37" customWidth="1"/>
    <col min="774" max="774" width="20.140625" style="37" customWidth="1"/>
    <col min="775" max="775" width="11" style="37" customWidth="1"/>
    <col min="776" max="776" width="12.85546875" style="37" customWidth="1"/>
    <col min="777" max="1025" width="9.140625" style="37"/>
    <col min="1026" max="1026" width="6" style="37" customWidth="1"/>
    <col min="1027" max="1027" width="14.140625" style="37" customWidth="1"/>
    <col min="1028" max="1028" width="12.140625" style="37" customWidth="1"/>
    <col min="1029" max="1029" width="20.5703125" style="37" customWidth="1"/>
    <col min="1030" max="1030" width="20.140625" style="37" customWidth="1"/>
    <col min="1031" max="1031" width="11" style="37" customWidth="1"/>
    <col min="1032" max="1032" width="12.85546875" style="37" customWidth="1"/>
    <col min="1033" max="1281" width="9.140625" style="37"/>
    <col min="1282" max="1282" width="6" style="37" customWidth="1"/>
    <col min="1283" max="1283" width="14.140625" style="37" customWidth="1"/>
    <col min="1284" max="1284" width="12.140625" style="37" customWidth="1"/>
    <col min="1285" max="1285" width="20.5703125" style="37" customWidth="1"/>
    <col min="1286" max="1286" width="20.140625" style="37" customWidth="1"/>
    <col min="1287" max="1287" width="11" style="37" customWidth="1"/>
    <col min="1288" max="1288" width="12.85546875" style="37" customWidth="1"/>
    <col min="1289" max="1537" width="9.140625" style="37"/>
    <col min="1538" max="1538" width="6" style="37" customWidth="1"/>
    <col min="1539" max="1539" width="14.140625" style="37" customWidth="1"/>
    <col min="1540" max="1540" width="12.140625" style="37" customWidth="1"/>
    <col min="1541" max="1541" width="20.5703125" style="37" customWidth="1"/>
    <col min="1542" max="1542" width="20.140625" style="37" customWidth="1"/>
    <col min="1543" max="1543" width="11" style="37" customWidth="1"/>
    <col min="1544" max="1544" width="12.85546875" style="37" customWidth="1"/>
    <col min="1545" max="1793" width="9.140625" style="37"/>
    <col min="1794" max="1794" width="6" style="37" customWidth="1"/>
    <col min="1795" max="1795" width="14.140625" style="37" customWidth="1"/>
    <col min="1796" max="1796" width="12.140625" style="37" customWidth="1"/>
    <col min="1797" max="1797" width="20.5703125" style="37" customWidth="1"/>
    <col min="1798" max="1798" width="20.140625" style="37" customWidth="1"/>
    <col min="1799" max="1799" width="11" style="37" customWidth="1"/>
    <col min="1800" max="1800" width="12.85546875" style="37" customWidth="1"/>
    <col min="1801" max="2049" width="9.140625" style="37"/>
    <col min="2050" max="2050" width="6" style="37" customWidth="1"/>
    <col min="2051" max="2051" width="14.140625" style="37" customWidth="1"/>
    <col min="2052" max="2052" width="12.140625" style="37" customWidth="1"/>
    <col min="2053" max="2053" width="20.5703125" style="37" customWidth="1"/>
    <col min="2054" max="2054" width="20.140625" style="37" customWidth="1"/>
    <col min="2055" max="2055" width="11" style="37" customWidth="1"/>
    <col min="2056" max="2056" width="12.85546875" style="37" customWidth="1"/>
    <col min="2057" max="2305" width="9.140625" style="37"/>
    <col min="2306" max="2306" width="6" style="37" customWidth="1"/>
    <col min="2307" max="2307" width="14.140625" style="37" customWidth="1"/>
    <col min="2308" max="2308" width="12.140625" style="37" customWidth="1"/>
    <col min="2309" max="2309" width="20.5703125" style="37" customWidth="1"/>
    <col min="2310" max="2310" width="20.140625" style="37" customWidth="1"/>
    <col min="2311" max="2311" width="11" style="37" customWidth="1"/>
    <col min="2312" max="2312" width="12.85546875" style="37" customWidth="1"/>
    <col min="2313" max="2561" width="9.140625" style="37"/>
    <col min="2562" max="2562" width="6" style="37" customWidth="1"/>
    <col min="2563" max="2563" width="14.140625" style="37" customWidth="1"/>
    <col min="2564" max="2564" width="12.140625" style="37" customWidth="1"/>
    <col min="2565" max="2565" width="20.5703125" style="37" customWidth="1"/>
    <col min="2566" max="2566" width="20.140625" style="37" customWidth="1"/>
    <col min="2567" max="2567" width="11" style="37" customWidth="1"/>
    <col min="2568" max="2568" width="12.85546875" style="37" customWidth="1"/>
    <col min="2569" max="2817" width="9.140625" style="37"/>
    <col min="2818" max="2818" width="6" style="37" customWidth="1"/>
    <col min="2819" max="2819" width="14.140625" style="37" customWidth="1"/>
    <col min="2820" max="2820" width="12.140625" style="37" customWidth="1"/>
    <col min="2821" max="2821" width="20.5703125" style="37" customWidth="1"/>
    <col min="2822" max="2822" width="20.140625" style="37" customWidth="1"/>
    <col min="2823" max="2823" width="11" style="37" customWidth="1"/>
    <col min="2824" max="2824" width="12.85546875" style="37" customWidth="1"/>
    <col min="2825" max="3073" width="9.140625" style="37"/>
    <col min="3074" max="3074" width="6" style="37" customWidth="1"/>
    <col min="3075" max="3075" width="14.140625" style="37" customWidth="1"/>
    <col min="3076" max="3076" width="12.140625" style="37" customWidth="1"/>
    <col min="3077" max="3077" width="20.5703125" style="37" customWidth="1"/>
    <col min="3078" max="3078" width="20.140625" style="37" customWidth="1"/>
    <col min="3079" max="3079" width="11" style="37" customWidth="1"/>
    <col min="3080" max="3080" width="12.85546875" style="37" customWidth="1"/>
    <col min="3081" max="3329" width="9.140625" style="37"/>
    <col min="3330" max="3330" width="6" style="37" customWidth="1"/>
    <col min="3331" max="3331" width="14.140625" style="37" customWidth="1"/>
    <col min="3332" max="3332" width="12.140625" style="37" customWidth="1"/>
    <col min="3333" max="3333" width="20.5703125" style="37" customWidth="1"/>
    <col min="3334" max="3334" width="20.140625" style="37" customWidth="1"/>
    <col min="3335" max="3335" width="11" style="37" customWidth="1"/>
    <col min="3336" max="3336" width="12.85546875" style="37" customWidth="1"/>
    <col min="3337" max="3585" width="9.140625" style="37"/>
    <col min="3586" max="3586" width="6" style="37" customWidth="1"/>
    <col min="3587" max="3587" width="14.140625" style="37" customWidth="1"/>
    <col min="3588" max="3588" width="12.140625" style="37" customWidth="1"/>
    <col min="3589" max="3589" width="20.5703125" style="37" customWidth="1"/>
    <col min="3590" max="3590" width="20.140625" style="37" customWidth="1"/>
    <col min="3591" max="3591" width="11" style="37" customWidth="1"/>
    <col min="3592" max="3592" width="12.85546875" style="37" customWidth="1"/>
    <col min="3593" max="3841" width="9.140625" style="37"/>
    <col min="3842" max="3842" width="6" style="37" customWidth="1"/>
    <col min="3843" max="3843" width="14.140625" style="37" customWidth="1"/>
    <col min="3844" max="3844" width="12.140625" style="37" customWidth="1"/>
    <col min="3845" max="3845" width="20.5703125" style="37" customWidth="1"/>
    <col min="3846" max="3846" width="20.140625" style="37" customWidth="1"/>
    <col min="3847" max="3847" width="11" style="37" customWidth="1"/>
    <col min="3848" max="3848" width="12.85546875" style="37" customWidth="1"/>
    <col min="3849" max="4097" width="9.140625" style="37"/>
    <col min="4098" max="4098" width="6" style="37" customWidth="1"/>
    <col min="4099" max="4099" width="14.140625" style="37" customWidth="1"/>
    <col min="4100" max="4100" width="12.140625" style="37" customWidth="1"/>
    <col min="4101" max="4101" width="20.5703125" style="37" customWidth="1"/>
    <col min="4102" max="4102" width="20.140625" style="37" customWidth="1"/>
    <col min="4103" max="4103" width="11" style="37" customWidth="1"/>
    <col min="4104" max="4104" width="12.85546875" style="37" customWidth="1"/>
    <col min="4105" max="4353" width="9.140625" style="37"/>
    <col min="4354" max="4354" width="6" style="37" customWidth="1"/>
    <col min="4355" max="4355" width="14.140625" style="37" customWidth="1"/>
    <col min="4356" max="4356" width="12.140625" style="37" customWidth="1"/>
    <col min="4357" max="4357" width="20.5703125" style="37" customWidth="1"/>
    <col min="4358" max="4358" width="20.140625" style="37" customWidth="1"/>
    <col min="4359" max="4359" width="11" style="37" customWidth="1"/>
    <col min="4360" max="4360" width="12.85546875" style="37" customWidth="1"/>
    <col min="4361" max="4609" width="9.140625" style="37"/>
    <col min="4610" max="4610" width="6" style="37" customWidth="1"/>
    <col min="4611" max="4611" width="14.140625" style="37" customWidth="1"/>
    <col min="4612" max="4612" width="12.140625" style="37" customWidth="1"/>
    <col min="4613" max="4613" width="20.5703125" style="37" customWidth="1"/>
    <col min="4614" max="4614" width="20.140625" style="37" customWidth="1"/>
    <col min="4615" max="4615" width="11" style="37" customWidth="1"/>
    <col min="4616" max="4616" width="12.85546875" style="37" customWidth="1"/>
    <col min="4617" max="4865" width="9.140625" style="37"/>
    <col min="4866" max="4866" width="6" style="37" customWidth="1"/>
    <col min="4867" max="4867" width="14.140625" style="37" customWidth="1"/>
    <col min="4868" max="4868" width="12.140625" style="37" customWidth="1"/>
    <col min="4869" max="4869" width="20.5703125" style="37" customWidth="1"/>
    <col min="4870" max="4870" width="20.140625" style="37" customWidth="1"/>
    <col min="4871" max="4871" width="11" style="37" customWidth="1"/>
    <col min="4872" max="4872" width="12.85546875" style="37" customWidth="1"/>
    <col min="4873" max="5121" width="9.140625" style="37"/>
    <col min="5122" max="5122" width="6" style="37" customWidth="1"/>
    <col min="5123" max="5123" width="14.140625" style="37" customWidth="1"/>
    <col min="5124" max="5124" width="12.140625" style="37" customWidth="1"/>
    <col min="5125" max="5125" width="20.5703125" style="37" customWidth="1"/>
    <col min="5126" max="5126" width="20.140625" style="37" customWidth="1"/>
    <col min="5127" max="5127" width="11" style="37" customWidth="1"/>
    <col min="5128" max="5128" width="12.85546875" style="37" customWidth="1"/>
    <col min="5129" max="5377" width="9.140625" style="37"/>
    <col min="5378" max="5378" width="6" style="37" customWidth="1"/>
    <col min="5379" max="5379" width="14.140625" style="37" customWidth="1"/>
    <col min="5380" max="5380" width="12.140625" style="37" customWidth="1"/>
    <col min="5381" max="5381" width="20.5703125" style="37" customWidth="1"/>
    <col min="5382" max="5382" width="20.140625" style="37" customWidth="1"/>
    <col min="5383" max="5383" width="11" style="37" customWidth="1"/>
    <col min="5384" max="5384" width="12.85546875" style="37" customWidth="1"/>
    <col min="5385" max="5633" width="9.140625" style="37"/>
    <col min="5634" max="5634" width="6" style="37" customWidth="1"/>
    <col min="5635" max="5635" width="14.140625" style="37" customWidth="1"/>
    <col min="5636" max="5636" width="12.140625" style="37" customWidth="1"/>
    <col min="5637" max="5637" width="20.5703125" style="37" customWidth="1"/>
    <col min="5638" max="5638" width="20.140625" style="37" customWidth="1"/>
    <col min="5639" max="5639" width="11" style="37" customWidth="1"/>
    <col min="5640" max="5640" width="12.85546875" style="37" customWidth="1"/>
    <col min="5641" max="5889" width="9.140625" style="37"/>
    <col min="5890" max="5890" width="6" style="37" customWidth="1"/>
    <col min="5891" max="5891" width="14.140625" style="37" customWidth="1"/>
    <col min="5892" max="5892" width="12.140625" style="37" customWidth="1"/>
    <col min="5893" max="5893" width="20.5703125" style="37" customWidth="1"/>
    <col min="5894" max="5894" width="20.140625" style="37" customWidth="1"/>
    <col min="5895" max="5895" width="11" style="37" customWidth="1"/>
    <col min="5896" max="5896" width="12.85546875" style="37" customWidth="1"/>
    <col min="5897" max="6145" width="9.140625" style="37"/>
    <col min="6146" max="6146" width="6" style="37" customWidth="1"/>
    <col min="6147" max="6147" width="14.140625" style="37" customWidth="1"/>
    <col min="6148" max="6148" width="12.140625" style="37" customWidth="1"/>
    <col min="6149" max="6149" width="20.5703125" style="37" customWidth="1"/>
    <col min="6150" max="6150" width="20.140625" style="37" customWidth="1"/>
    <col min="6151" max="6151" width="11" style="37" customWidth="1"/>
    <col min="6152" max="6152" width="12.85546875" style="37" customWidth="1"/>
    <col min="6153" max="6401" width="9.140625" style="37"/>
    <col min="6402" max="6402" width="6" style="37" customWidth="1"/>
    <col min="6403" max="6403" width="14.140625" style="37" customWidth="1"/>
    <col min="6404" max="6404" width="12.140625" style="37" customWidth="1"/>
    <col min="6405" max="6405" width="20.5703125" style="37" customWidth="1"/>
    <col min="6406" max="6406" width="20.140625" style="37" customWidth="1"/>
    <col min="6407" max="6407" width="11" style="37" customWidth="1"/>
    <col min="6408" max="6408" width="12.85546875" style="37" customWidth="1"/>
    <col min="6409" max="6657" width="9.140625" style="37"/>
    <col min="6658" max="6658" width="6" style="37" customWidth="1"/>
    <col min="6659" max="6659" width="14.140625" style="37" customWidth="1"/>
    <col min="6660" max="6660" width="12.140625" style="37" customWidth="1"/>
    <col min="6661" max="6661" width="20.5703125" style="37" customWidth="1"/>
    <col min="6662" max="6662" width="20.140625" style="37" customWidth="1"/>
    <col min="6663" max="6663" width="11" style="37" customWidth="1"/>
    <col min="6664" max="6664" width="12.85546875" style="37" customWidth="1"/>
    <col min="6665" max="6913" width="9.140625" style="37"/>
    <col min="6914" max="6914" width="6" style="37" customWidth="1"/>
    <col min="6915" max="6915" width="14.140625" style="37" customWidth="1"/>
    <col min="6916" max="6916" width="12.140625" style="37" customWidth="1"/>
    <col min="6917" max="6917" width="20.5703125" style="37" customWidth="1"/>
    <col min="6918" max="6918" width="20.140625" style="37" customWidth="1"/>
    <col min="6919" max="6919" width="11" style="37" customWidth="1"/>
    <col min="6920" max="6920" width="12.85546875" style="37" customWidth="1"/>
    <col min="6921" max="7169" width="9.140625" style="37"/>
    <col min="7170" max="7170" width="6" style="37" customWidth="1"/>
    <col min="7171" max="7171" width="14.140625" style="37" customWidth="1"/>
    <col min="7172" max="7172" width="12.140625" style="37" customWidth="1"/>
    <col min="7173" max="7173" width="20.5703125" style="37" customWidth="1"/>
    <col min="7174" max="7174" width="20.140625" style="37" customWidth="1"/>
    <col min="7175" max="7175" width="11" style="37" customWidth="1"/>
    <col min="7176" max="7176" width="12.85546875" style="37" customWidth="1"/>
    <col min="7177" max="7425" width="9.140625" style="37"/>
    <col min="7426" max="7426" width="6" style="37" customWidth="1"/>
    <col min="7427" max="7427" width="14.140625" style="37" customWidth="1"/>
    <col min="7428" max="7428" width="12.140625" style="37" customWidth="1"/>
    <col min="7429" max="7429" width="20.5703125" style="37" customWidth="1"/>
    <col min="7430" max="7430" width="20.140625" style="37" customWidth="1"/>
    <col min="7431" max="7431" width="11" style="37" customWidth="1"/>
    <col min="7432" max="7432" width="12.85546875" style="37" customWidth="1"/>
    <col min="7433" max="7681" width="9.140625" style="37"/>
    <col min="7682" max="7682" width="6" style="37" customWidth="1"/>
    <col min="7683" max="7683" width="14.140625" style="37" customWidth="1"/>
    <col min="7684" max="7684" width="12.140625" style="37" customWidth="1"/>
    <col min="7685" max="7685" width="20.5703125" style="37" customWidth="1"/>
    <col min="7686" max="7686" width="20.140625" style="37" customWidth="1"/>
    <col min="7687" max="7687" width="11" style="37" customWidth="1"/>
    <col min="7688" max="7688" width="12.85546875" style="37" customWidth="1"/>
    <col min="7689" max="7937" width="9.140625" style="37"/>
    <col min="7938" max="7938" width="6" style="37" customWidth="1"/>
    <col min="7939" max="7939" width="14.140625" style="37" customWidth="1"/>
    <col min="7940" max="7940" width="12.140625" style="37" customWidth="1"/>
    <col min="7941" max="7941" width="20.5703125" style="37" customWidth="1"/>
    <col min="7942" max="7942" width="20.140625" style="37" customWidth="1"/>
    <col min="7943" max="7943" width="11" style="37" customWidth="1"/>
    <col min="7944" max="7944" width="12.85546875" style="37" customWidth="1"/>
    <col min="7945" max="8193" width="9.140625" style="37"/>
    <col min="8194" max="8194" width="6" style="37" customWidth="1"/>
    <col min="8195" max="8195" width="14.140625" style="37" customWidth="1"/>
    <col min="8196" max="8196" width="12.140625" style="37" customWidth="1"/>
    <col min="8197" max="8197" width="20.5703125" style="37" customWidth="1"/>
    <col min="8198" max="8198" width="20.140625" style="37" customWidth="1"/>
    <col min="8199" max="8199" width="11" style="37" customWidth="1"/>
    <col min="8200" max="8200" width="12.85546875" style="37" customWidth="1"/>
    <col min="8201" max="8449" width="9.140625" style="37"/>
    <col min="8450" max="8450" width="6" style="37" customWidth="1"/>
    <col min="8451" max="8451" width="14.140625" style="37" customWidth="1"/>
    <col min="8452" max="8452" width="12.140625" style="37" customWidth="1"/>
    <col min="8453" max="8453" width="20.5703125" style="37" customWidth="1"/>
    <col min="8454" max="8454" width="20.140625" style="37" customWidth="1"/>
    <col min="8455" max="8455" width="11" style="37" customWidth="1"/>
    <col min="8456" max="8456" width="12.85546875" style="37" customWidth="1"/>
    <col min="8457" max="8705" width="9.140625" style="37"/>
    <col min="8706" max="8706" width="6" style="37" customWidth="1"/>
    <col min="8707" max="8707" width="14.140625" style="37" customWidth="1"/>
    <col min="8708" max="8708" width="12.140625" style="37" customWidth="1"/>
    <col min="8709" max="8709" width="20.5703125" style="37" customWidth="1"/>
    <col min="8710" max="8710" width="20.140625" style="37" customWidth="1"/>
    <col min="8711" max="8711" width="11" style="37" customWidth="1"/>
    <col min="8712" max="8712" width="12.85546875" style="37" customWidth="1"/>
    <col min="8713" max="8961" width="9.140625" style="37"/>
    <col min="8962" max="8962" width="6" style="37" customWidth="1"/>
    <col min="8963" max="8963" width="14.140625" style="37" customWidth="1"/>
    <col min="8964" max="8964" width="12.140625" style="37" customWidth="1"/>
    <col min="8965" max="8965" width="20.5703125" style="37" customWidth="1"/>
    <col min="8966" max="8966" width="20.140625" style="37" customWidth="1"/>
    <col min="8967" max="8967" width="11" style="37" customWidth="1"/>
    <col min="8968" max="8968" width="12.85546875" style="37" customWidth="1"/>
    <col min="8969" max="9217" width="9.140625" style="37"/>
    <col min="9218" max="9218" width="6" style="37" customWidth="1"/>
    <col min="9219" max="9219" width="14.140625" style="37" customWidth="1"/>
    <col min="9220" max="9220" width="12.140625" style="37" customWidth="1"/>
    <col min="9221" max="9221" width="20.5703125" style="37" customWidth="1"/>
    <col min="9222" max="9222" width="20.140625" style="37" customWidth="1"/>
    <col min="9223" max="9223" width="11" style="37" customWidth="1"/>
    <col min="9224" max="9224" width="12.85546875" style="37" customWidth="1"/>
    <col min="9225" max="9473" width="9.140625" style="37"/>
    <col min="9474" max="9474" width="6" style="37" customWidth="1"/>
    <col min="9475" max="9475" width="14.140625" style="37" customWidth="1"/>
    <col min="9476" max="9476" width="12.140625" style="37" customWidth="1"/>
    <col min="9477" max="9477" width="20.5703125" style="37" customWidth="1"/>
    <col min="9478" max="9478" width="20.140625" style="37" customWidth="1"/>
    <col min="9479" max="9479" width="11" style="37" customWidth="1"/>
    <col min="9480" max="9480" width="12.85546875" style="37" customWidth="1"/>
    <col min="9481" max="9729" width="9.140625" style="37"/>
    <col min="9730" max="9730" width="6" style="37" customWidth="1"/>
    <col min="9731" max="9731" width="14.140625" style="37" customWidth="1"/>
    <col min="9732" max="9732" width="12.140625" style="37" customWidth="1"/>
    <col min="9733" max="9733" width="20.5703125" style="37" customWidth="1"/>
    <col min="9734" max="9734" width="20.140625" style="37" customWidth="1"/>
    <col min="9735" max="9735" width="11" style="37" customWidth="1"/>
    <col min="9736" max="9736" width="12.85546875" style="37" customWidth="1"/>
    <col min="9737" max="9985" width="9.140625" style="37"/>
    <col min="9986" max="9986" width="6" style="37" customWidth="1"/>
    <col min="9987" max="9987" width="14.140625" style="37" customWidth="1"/>
    <col min="9988" max="9988" width="12.140625" style="37" customWidth="1"/>
    <col min="9989" max="9989" width="20.5703125" style="37" customWidth="1"/>
    <col min="9990" max="9990" width="20.140625" style="37" customWidth="1"/>
    <col min="9991" max="9991" width="11" style="37" customWidth="1"/>
    <col min="9992" max="9992" width="12.85546875" style="37" customWidth="1"/>
    <col min="9993" max="10241" width="9.140625" style="37"/>
    <col min="10242" max="10242" width="6" style="37" customWidth="1"/>
    <col min="10243" max="10243" width="14.140625" style="37" customWidth="1"/>
    <col min="10244" max="10244" width="12.140625" style="37" customWidth="1"/>
    <col min="10245" max="10245" width="20.5703125" style="37" customWidth="1"/>
    <col min="10246" max="10246" width="20.140625" style="37" customWidth="1"/>
    <col min="10247" max="10247" width="11" style="37" customWidth="1"/>
    <col min="10248" max="10248" width="12.85546875" style="37" customWidth="1"/>
    <col min="10249" max="10497" width="9.140625" style="37"/>
    <col min="10498" max="10498" width="6" style="37" customWidth="1"/>
    <col min="10499" max="10499" width="14.140625" style="37" customWidth="1"/>
    <col min="10500" max="10500" width="12.140625" style="37" customWidth="1"/>
    <col min="10501" max="10501" width="20.5703125" style="37" customWidth="1"/>
    <col min="10502" max="10502" width="20.140625" style="37" customWidth="1"/>
    <col min="10503" max="10503" width="11" style="37" customWidth="1"/>
    <col min="10504" max="10504" width="12.85546875" style="37" customWidth="1"/>
    <col min="10505" max="10753" width="9.140625" style="37"/>
    <col min="10754" max="10754" width="6" style="37" customWidth="1"/>
    <col min="10755" max="10755" width="14.140625" style="37" customWidth="1"/>
    <col min="10756" max="10756" width="12.140625" style="37" customWidth="1"/>
    <col min="10757" max="10757" width="20.5703125" style="37" customWidth="1"/>
    <col min="10758" max="10758" width="20.140625" style="37" customWidth="1"/>
    <col min="10759" max="10759" width="11" style="37" customWidth="1"/>
    <col min="10760" max="10760" width="12.85546875" style="37" customWidth="1"/>
    <col min="10761" max="11009" width="9.140625" style="37"/>
    <col min="11010" max="11010" width="6" style="37" customWidth="1"/>
    <col min="11011" max="11011" width="14.140625" style="37" customWidth="1"/>
    <col min="11012" max="11012" width="12.140625" style="37" customWidth="1"/>
    <col min="11013" max="11013" width="20.5703125" style="37" customWidth="1"/>
    <col min="11014" max="11014" width="20.140625" style="37" customWidth="1"/>
    <col min="11015" max="11015" width="11" style="37" customWidth="1"/>
    <col min="11016" max="11016" width="12.85546875" style="37" customWidth="1"/>
    <col min="11017" max="11265" width="9.140625" style="37"/>
    <col min="11266" max="11266" width="6" style="37" customWidth="1"/>
    <col min="11267" max="11267" width="14.140625" style="37" customWidth="1"/>
    <col min="11268" max="11268" width="12.140625" style="37" customWidth="1"/>
    <col min="11269" max="11269" width="20.5703125" style="37" customWidth="1"/>
    <col min="11270" max="11270" width="20.140625" style="37" customWidth="1"/>
    <col min="11271" max="11271" width="11" style="37" customWidth="1"/>
    <col min="11272" max="11272" width="12.85546875" style="37" customWidth="1"/>
    <col min="11273" max="11521" width="9.140625" style="37"/>
    <col min="11522" max="11522" width="6" style="37" customWidth="1"/>
    <col min="11523" max="11523" width="14.140625" style="37" customWidth="1"/>
    <col min="11524" max="11524" width="12.140625" style="37" customWidth="1"/>
    <col min="11525" max="11525" width="20.5703125" style="37" customWidth="1"/>
    <col min="11526" max="11526" width="20.140625" style="37" customWidth="1"/>
    <col min="11527" max="11527" width="11" style="37" customWidth="1"/>
    <col min="11528" max="11528" width="12.85546875" style="37" customWidth="1"/>
    <col min="11529" max="11777" width="9.140625" style="37"/>
    <col min="11778" max="11778" width="6" style="37" customWidth="1"/>
    <col min="11779" max="11779" width="14.140625" style="37" customWidth="1"/>
    <col min="11780" max="11780" width="12.140625" style="37" customWidth="1"/>
    <col min="11781" max="11781" width="20.5703125" style="37" customWidth="1"/>
    <col min="11782" max="11782" width="20.140625" style="37" customWidth="1"/>
    <col min="11783" max="11783" width="11" style="37" customWidth="1"/>
    <col min="11784" max="11784" width="12.85546875" style="37" customWidth="1"/>
    <col min="11785" max="12033" width="9.140625" style="37"/>
    <col min="12034" max="12034" width="6" style="37" customWidth="1"/>
    <col min="12035" max="12035" width="14.140625" style="37" customWidth="1"/>
    <col min="12036" max="12036" width="12.140625" style="37" customWidth="1"/>
    <col min="12037" max="12037" width="20.5703125" style="37" customWidth="1"/>
    <col min="12038" max="12038" width="20.140625" style="37" customWidth="1"/>
    <col min="12039" max="12039" width="11" style="37" customWidth="1"/>
    <col min="12040" max="12040" width="12.85546875" style="37" customWidth="1"/>
    <col min="12041" max="12289" width="9.140625" style="37"/>
    <col min="12290" max="12290" width="6" style="37" customWidth="1"/>
    <col min="12291" max="12291" width="14.140625" style="37" customWidth="1"/>
    <col min="12292" max="12292" width="12.140625" style="37" customWidth="1"/>
    <col min="12293" max="12293" width="20.5703125" style="37" customWidth="1"/>
    <col min="12294" max="12294" width="20.140625" style="37" customWidth="1"/>
    <col min="12295" max="12295" width="11" style="37" customWidth="1"/>
    <col min="12296" max="12296" width="12.85546875" style="37" customWidth="1"/>
    <col min="12297" max="12545" width="9.140625" style="37"/>
    <col min="12546" max="12546" width="6" style="37" customWidth="1"/>
    <col min="12547" max="12547" width="14.140625" style="37" customWidth="1"/>
    <col min="12548" max="12548" width="12.140625" style="37" customWidth="1"/>
    <col min="12549" max="12549" width="20.5703125" style="37" customWidth="1"/>
    <col min="12550" max="12550" width="20.140625" style="37" customWidth="1"/>
    <col min="12551" max="12551" width="11" style="37" customWidth="1"/>
    <col min="12552" max="12552" width="12.85546875" style="37" customWidth="1"/>
    <col min="12553" max="12801" width="9.140625" style="37"/>
    <col min="12802" max="12802" width="6" style="37" customWidth="1"/>
    <col min="12803" max="12803" width="14.140625" style="37" customWidth="1"/>
    <col min="12804" max="12804" width="12.140625" style="37" customWidth="1"/>
    <col min="12805" max="12805" width="20.5703125" style="37" customWidth="1"/>
    <col min="12806" max="12806" width="20.140625" style="37" customWidth="1"/>
    <col min="12807" max="12807" width="11" style="37" customWidth="1"/>
    <col min="12808" max="12808" width="12.85546875" style="37" customWidth="1"/>
    <col min="12809" max="13057" width="9.140625" style="37"/>
    <col min="13058" max="13058" width="6" style="37" customWidth="1"/>
    <col min="13059" max="13059" width="14.140625" style="37" customWidth="1"/>
    <col min="13060" max="13060" width="12.140625" style="37" customWidth="1"/>
    <col min="13061" max="13061" width="20.5703125" style="37" customWidth="1"/>
    <col min="13062" max="13062" width="20.140625" style="37" customWidth="1"/>
    <col min="13063" max="13063" width="11" style="37" customWidth="1"/>
    <col min="13064" max="13064" width="12.85546875" style="37" customWidth="1"/>
    <col min="13065" max="13313" width="9.140625" style="37"/>
    <col min="13314" max="13314" width="6" style="37" customWidth="1"/>
    <col min="13315" max="13315" width="14.140625" style="37" customWidth="1"/>
    <col min="13316" max="13316" width="12.140625" style="37" customWidth="1"/>
    <col min="13317" max="13317" width="20.5703125" style="37" customWidth="1"/>
    <col min="13318" max="13318" width="20.140625" style="37" customWidth="1"/>
    <col min="13319" max="13319" width="11" style="37" customWidth="1"/>
    <col min="13320" max="13320" width="12.85546875" style="37" customWidth="1"/>
    <col min="13321" max="13569" width="9.140625" style="37"/>
    <col min="13570" max="13570" width="6" style="37" customWidth="1"/>
    <col min="13571" max="13571" width="14.140625" style="37" customWidth="1"/>
    <col min="13572" max="13572" width="12.140625" style="37" customWidth="1"/>
    <col min="13573" max="13573" width="20.5703125" style="37" customWidth="1"/>
    <col min="13574" max="13574" width="20.140625" style="37" customWidth="1"/>
    <col min="13575" max="13575" width="11" style="37" customWidth="1"/>
    <col min="13576" max="13576" width="12.85546875" style="37" customWidth="1"/>
    <col min="13577" max="13825" width="9.140625" style="37"/>
    <col min="13826" max="13826" width="6" style="37" customWidth="1"/>
    <col min="13827" max="13827" width="14.140625" style="37" customWidth="1"/>
    <col min="13828" max="13828" width="12.140625" style="37" customWidth="1"/>
    <col min="13829" max="13829" width="20.5703125" style="37" customWidth="1"/>
    <col min="13830" max="13830" width="20.140625" style="37" customWidth="1"/>
    <col min="13831" max="13831" width="11" style="37" customWidth="1"/>
    <col min="13832" max="13832" width="12.85546875" style="37" customWidth="1"/>
    <col min="13833" max="14081" width="9.140625" style="37"/>
    <col min="14082" max="14082" width="6" style="37" customWidth="1"/>
    <col min="14083" max="14083" width="14.140625" style="37" customWidth="1"/>
    <col min="14084" max="14084" width="12.140625" style="37" customWidth="1"/>
    <col min="14085" max="14085" width="20.5703125" style="37" customWidth="1"/>
    <col min="14086" max="14086" width="20.140625" style="37" customWidth="1"/>
    <col min="14087" max="14087" width="11" style="37" customWidth="1"/>
    <col min="14088" max="14088" width="12.85546875" style="37" customWidth="1"/>
    <col min="14089" max="14337" width="9.140625" style="37"/>
    <col min="14338" max="14338" width="6" style="37" customWidth="1"/>
    <col min="14339" max="14339" width="14.140625" style="37" customWidth="1"/>
    <col min="14340" max="14340" width="12.140625" style="37" customWidth="1"/>
    <col min="14341" max="14341" width="20.5703125" style="37" customWidth="1"/>
    <col min="14342" max="14342" width="20.140625" style="37" customWidth="1"/>
    <col min="14343" max="14343" width="11" style="37" customWidth="1"/>
    <col min="14344" max="14344" width="12.85546875" style="37" customWidth="1"/>
    <col min="14345" max="14593" width="9.140625" style="37"/>
    <col min="14594" max="14594" width="6" style="37" customWidth="1"/>
    <col min="14595" max="14595" width="14.140625" style="37" customWidth="1"/>
    <col min="14596" max="14596" width="12.140625" style="37" customWidth="1"/>
    <col min="14597" max="14597" width="20.5703125" style="37" customWidth="1"/>
    <col min="14598" max="14598" width="20.140625" style="37" customWidth="1"/>
    <col min="14599" max="14599" width="11" style="37" customWidth="1"/>
    <col min="14600" max="14600" width="12.85546875" style="37" customWidth="1"/>
    <col min="14601" max="14849" width="9.140625" style="37"/>
    <col min="14850" max="14850" width="6" style="37" customWidth="1"/>
    <col min="14851" max="14851" width="14.140625" style="37" customWidth="1"/>
    <col min="14852" max="14852" width="12.140625" style="37" customWidth="1"/>
    <col min="14853" max="14853" width="20.5703125" style="37" customWidth="1"/>
    <col min="14854" max="14854" width="20.140625" style="37" customWidth="1"/>
    <col min="14855" max="14855" width="11" style="37" customWidth="1"/>
    <col min="14856" max="14856" width="12.85546875" style="37" customWidth="1"/>
    <col min="14857" max="15105" width="9.140625" style="37"/>
    <col min="15106" max="15106" width="6" style="37" customWidth="1"/>
    <col min="15107" max="15107" width="14.140625" style="37" customWidth="1"/>
    <col min="15108" max="15108" width="12.140625" style="37" customWidth="1"/>
    <col min="15109" max="15109" width="20.5703125" style="37" customWidth="1"/>
    <col min="15110" max="15110" width="20.140625" style="37" customWidth="1"/>
    <col min="15111" max="15111" width="11" style="37" customWidth="1"/>
    <col min="15112" max="15112" width="12.85546875" style="37" customWidth="1"/>
    <col min="15113" max="15361" width="9.140625" style="37"/>
    <col min="15362" max="15362" width="6" style="37" customWidth="1"/>
    <col min="15363" max="15363" width="14.140625" style="37" customWidth="1"/>
    <col min="15364" max="15364" width="12.140625" style="37" customWidth="1"/>
    <col min="15365" max="15365" width="20.5703125" style="37" customWidth="1"/>
    <col min="15366" max="15366" width="20.140625" style="37" customWidth="1"/>
    <col min="15367" max="15367" width="11" style="37" customWidth="1"/>
    <col min="15368" max="15368" width="12.85546875" style="37" customWidth="1"/>
    <col min="15369" max="15617" width="9.140625" style="37"/>
    <col min="15618" max="15618" width="6" style="37" customWidth="1"/>
    <col min="15619" max="15619" width="14.140625" style="37" customWidth="1"/>
    <col min="15620" max="15620" width="12.140625" style="37" customWidth="1"/>
    <col min="15621" max="15621" width="20.5703125" style="37" customWidth="1"/>
    <col min="15622" max="15622" width="20.140625" style="37" customWidth="1"/>
    <col min="15623" max="15623" width="11" style="37" customWidth="1"/>
    <col min="15624" max="15624" width="12.85546875" style="37" customWidth="1"/>
    <col min="15625" max="15873" width="9.140625" style="37"/>
    <col min="15874" max="15874" width="6" style="37" customWidth="1"/>
    <col min="15875" max="15875" width="14.140625" style="37" customWidth="1"/>
    <col min="15876" max="15876" width="12.140625" style="37" customWidth="1"/>
    <col min="15877" max="15877" width="20.5703125" style="37" customWidth="1"/>
    <col min="15878" max="15878" width="20.140625" style="37" customWidth="1"/>
    <col min="15879" max="15879" width="11" style="37" customWidth="1"/>
    <col min="15880" max="15880" width="12.85546875" style="37" customWidth="1"/>
    <col min="15881" max="16129" width="9.140625" style="37"/>
    <col min="16130" max="16130" width="6" style="37" customWidth="1"/>
    <col min="16131" max="16131" width="14.140625" style="37" customWidth="1"/>
    <col min="16132" max="16132" width="12.140625" style="37" customWidth="1"/>
    <col min="16133" max="16133" width="20.5703125" style="37" customWidth="1"/>
    <col min="16134" max="16134" width="20.140625" style="37" customWidth="1"/>
    <col min="16135" max="16135" width="11" style="37" customWidth="1"/>
    <col min="16136" max="16136" width="12.85546875" style="37" customWidth="1"/>
    <col min="16137" max="16384" width="9.140625" style="37"/>
  </cols>
  <sheetData>
    <row r="1" spans="1:15" ht="20.25">
      <c r="A1" s="422" t="s">
        <v>311</v>
      </c>
      <c r="B1" s="422"/>
      <c r="C1" s="422"/>
      <c r="D1" s="422"/>
      <c r="E1" s="422"/>
      <c r="F1" s="422"/>
      <c r="G1" s="422"/>
      <c r="H1" s="422"/>
      <c r="I1" s="422"/>
      <c r="J1" s="422"/>
      <c r="K1" s="422"/>
      <c r="L1" s="422"/>
      <c r="M1" s="422"/>
    </row>
    <row r="2" spans="1:15" ht="20.25">
      <c r="A2" s="422" t="s">
        <v>443</v>
      </c>
      <c r="B2" s="422"/>
      <c r="C2" s="422"/>
      <c r="D2" s="422"/>
      <c r="E2" s="422"/>
      <c r="F2" s="422"/>
      <c r="G2" s="422"/>
      <c r="H2" s="422"/>
      <c r="I2" s="422"/>
      <c r="J2" s="422"/>
      <c r="K2" s="422"/>
      <c r="L2" s="422"/>
      <c r="M2" s="422"/>
    </row>
    <row r="3" spans="1:15" ht="15.75">
      <c r="A3" s="427" t="s">
        <v>473</v>
      </c>
      <c r="B3" s="427"/>
      <c r="C3" s="427"/>
      <c r="D3" s="427"/>
      <c r="E3" s="427"/>
      <c r="F3" s="427"/>
      <c r="G3" s="427"/>
      <c r="H3" s="427"/>
      <c r="I3" s="427"/>
      <c r="J3" s="427"/>
      <c r="K3" s="427"/>
      <c r="L3" s="427"/>
      <c r="M3" s="427"/>
    </row>
    <row r="4" spans="1:15" ht="25.5" customHeight="1">
      <c r="A4" s="422" t="s">
        <v>474</v>
      </c>
      <c r="B4" s="422"/>
      <c r="C4" s="422"/>
      <c r="D4" s="422"/>
      <c r="E4" s="422"/>
      <c r="F4" s="422" t="s">
        <v>475</v>
      </c>
      <c r="G4" s="422"/>
      <c r="H4" s="422"/>
      <c r="I4" s="422"/>
      <c r="J4" s="422"/>
      <c r="K4" s="422"/>
      <c r="L4" s="422"/>
      <c r="M4" s="422"/>
      <c r="N4" s="58"/>
      <c r="O4" s="58"/>
    </row>
    <row r="5" spans="1:15" ht="20.25">
      <c r="A5" s="422" t="s">
        <v>476</v>
      </c>
      <c r="B5" s="422"/>
      <c r="C5" s="422"/>
      <c r="D5" s="422"/>
      <c r="E5" s="422"/>
      <c r="F5" s="422"/>
      <c r="G5" s="422"/>
      <c r="H5" s="422"/>
      <c r="I5" s="422" t="s">
        <v>477</v>
      </c>
      <c r="J5" s="422"/>
      <c r="K5" s="422"/>
      <c r="L5" s="422"/>
      <c r="M5" s="422"/>
      <c r="N5" s="58"/>
      <c r="O5" s="58"/>
    </row>
    <row r="6" spans="1:15" s="41" customFormat="1" ht="18.75">
      <c r="B6" s="428" t="s">
        <v>478</v>
      </c>
      <c r="C6" s="428"/>
      <c r="D6" s="428"/>
      <c r="E6" s="428"/>
      <c r="F6" s="428"/>
      <c r="G6" s="428"/>
      <c r="H6" s="428"/>
      <c r="I6" s="428"/>
      <c r="J6" s="428"/>
      <c r="K6" s="428"/>
      <c r="L6" s="428"/>
      <c r="M6" s="428"/>
      <c r="N6" s="428"/>
    </row>
    <row r="7" spans="1:15" s="41" customFormat="1" ht="18.75">
      <c r="B7" s="428" t="s">
        <v>479</v>
      </c>
      <c r="C7" s="428"/>
      <c r="D7" s="428"/>
      <c r="E7" s="428"/>
      <c r="F7" s="428"/>
      <c r="G7" s="428"/>
      <c r="H7" s="428"/>
      <c r="I7" s="428"/>
      <c r="J7" s="428"/>
      <c r="K7" s="428"/>
      <c r="L7" s="428"/>
      <c r="M7" s="428"/>
      <c r="N7" s="428"/>
    </row>
    <row r="8" spans="1:15" s="41" customFormat="1" ht="18.75">
      <c r="B8" s="428" t="s">
        <v>480</v>
      </c>
      <c r="C8" s="428"/>
      <c r="D8" s="428"/>
      <c r="E8" s="428"/>
      <c r="F8" s="428"/>
      <c r="G8" s="428"/>
      <c r="H8" s="428"/>
      <c r="I8" s="428"/>
      <c r="J8" s="428"/>
      <c r="K8" s="428"/>
      <c r="L8" s="428"/>
      <c r="M8" s="428"/>
      <c r="N8" s="428"/>
    </row>
    <row r="9" spans="1:15" ht="38.25" customHeight="1">
      <c r="B9" s="429"/>
      <c r="C9" s="429"/>
      <c r="D9" s="429"/>
      <c r="E9" s="429"/>
      <c r="F9" s="429"/>
      <c r="G9" s="429"/>
      <c r="H9" s="429"/>
      <c r="I9" s="429"/>
      <c r="J9" s="429"/>
      <c r="K9" s="429"/>
      <c r="L9" s="429"/>
      <c r="M9" s="429"/>
      <c r="N9" s="429"/>
    </row>
    <row r="10" spans="1:15" ht="15.75">
      <c r="B10" s="430" t="s">
        <v>464</v>
      </c>
      <c r="C10" s="430" t="s">
        <v>481</v>
      </c>
      <c r="D10" s="431" t="s">
        <v>482</v>
      </c>
      <c r="E10" s="431" t="s">
        <v>483</v>
      </c>
      <c r="F10" s="79" t="s">
        <v>484</v>
      </c>
      <c r="G10" s="430" t="s">
        <v>485</v>
      </c>
      <c r="H10" s="430" t="s">
        <v>486</v>
      </c>
      <c r="I10" s="42"/>
      <c r="J10" s="42"/>
      <c r="K10" s="42"/>
      <c r="L10" s="42"/>
      <c r="M10" s="42"/>
      <c r="N10" s="42"/>
    </row>
    <row r="11" spans="1:15" ht="15.75">
      <c r="B11" s="430"/>
      <c r="C11" s="430"/>
      <c r="D11" s="432"/>
      <c r="E11" s="432"/>
      <c r="F11" s="79" t="s">
        <v>487</v>
      </c>
      <c r="G11" s="430"/>
      <c r="H11" s="430"/>
      <c r="I11" s="42"/>
      <c r="J11" s="42"/>
      <c r="K11" s="42"/>
      <c r="L11" s="42"/>
      <c r="M11" s="42"/>
      <c r="N11" s="42"/>
    </row>
    <row r="12" spans="1:15" ht="15.75">
      <c r="B12" s="430"/>
      <c r="C12" s="430"/>
      <c r="D12" s="79" t="s">
        <v>488</v>
      </c>
      <c r="E12" s="79" t="s">
        <v>489</v>
      </c>
      <c r="F12" s="80"/>
      <c r="G12" s="430"/>
      <c r="H12" s="430"/>
      <c r="I12" s="42"/>
      <c r="J12" s="42"/>
      <c r="K12" s="42"/>
      <c r="L12" s="42"/>
      <c r="M12" s="42"/>
      <c r="N12" s="42"/>
    </row>
    <row r="13" spans="1:15" ht="18.75">
      <c r="B13" s="81" t="s">
        <v>45</v>
      </c>
      <c r="C13" s="82" t="s">
        <v>490</v>
      </c>
      <c r="D13" s="83">
        <v>85.4166666666667</v>
      </c>
      <c r="E13" s="81">
        <v>88</v>
      </c>
      <c r="F13" s="84">
        <f>(0.8*D13)+(0.2*E13)</f>
        <v>85.933333333333366</v>
      </c>
      <c r="G13" s="81">
        <v>80</v>
      </c>
      <c r="H13" s="81" t="s">
        <v>491</v>
      </c>
      <c r="I13" s="42"/>
      <c r="J13" s="42"/>
      <c r="K13" s="42"/>
      <c r="L13" s="42"/>
      <c r="M13" s="42"/>
      <c r="N13" s="42"/>
    </row>
    <row r="14" spans="1:15" ht="18.75">
      <c r="B14" s="81" t="s">
        <v>46</v>
      </c>
      <c r="C14" s="82" t="s">
        <v>492</v>
      </c>
      <c r="D14" s="83">
        <v>81.018518518518505</v>
      </c>
      <c r="E14" s="81">
        <v>88</v>
      </c>
      <c r="F14" s="84">
        <f t="shared" ref="F14:F17" si="0">(0.8*D14)+(0.2*E14)</f>
        <v>82.414814814814804</v>
      </c>
      <c r="G14" s="81">
        <v>80</v>
      </c>
      <c r="H14" s="81" t="s">
        <v>491</v>
      </c>
      <c r="I14" s="42"/>
      <c r="J14" s="42"/>
      <c r="K14" s="42"/>
      <c r="L14" s="42"/>
      <c r="M14" s="42"/>
      <c r="N14" s="42"/>
    </row>
    <row r="15" spans="1:15" ht="18.75">
      <c r="B15" s="81" t="s">
        <v>47</v>
      </c>
      <c r="C15" s="82" t="s">
        <v>493</v>
      </c>
      <c r="D15" s="83">
        <v>92.824074074074105</v>
      </c>
      <c r="E15" s="81">
        <v>88</v>
      </c>
      <c r="F15" s="84">
        <f t="shared" si="0"/>
        <v>91.859259259259289</v>
      </c>
      <c r="G15" s="81">
        <v>80</v>
      </c>
      <c r="H15" s="81" t="s">
        <v>491</v>
      </c>
      <c r="I15" s="42"/>
      <c r="J15" s="42"/>
      <c r="K15" s="42"/>
      <c r="L15" s="42"/>
      <c r="M15" s="42"/>
      <c r="N15" s="42"/>
    </row>
    <row r="16" spans="1:15" ht="18.75">
      <c r="B16" s="81" t="s">
        <v>48</v>
      </c>
      <c r="C16" s="81"/>
      <c r="D16" s="83">
        <v>82.6388888888889</v>
      </c>
      <c r="E16" s="81">
        <v>87</v>
      </c>
      <c r="F16" s="84">
        <f t="shared" si="0"/>
        <v>83.511111111111134</v>
      </c>
      <c r="G16" s="81">
        <v>80</v>
      </c>
      <c r="H16" s="81" t="s">
        <v>491</v>
      </c>
      <c r="I16" s="42"/>
      <c r="J16" s="42"/>
      <c r="K16" s="42"/>
      <c r="L16" s="42"/>
      <c r="M16" s="42"/>
      <c r="N16" s="42"/>
    </row>
    <row r="17" spans="2:8" ht="20.25" customHeight="1">
      <c r="B17" s="85" t="s">
        <v>49</v>
      </c>
      <c r="C17" s="85"/>
      <c r="D17" s="86">
        <v>75.925925925925895</v>
      </c>
      <c r="E17" s="85">
        <v>85</v>
      </c>
      <c r="F17" s="84">
        <f t="shared" si="0"/>
        <v>77.740740740740719</v>
      </c>
      <c r="G17" s="87">
        <v>80</v>
      </c>
      <c r="H17" s="81" t="s">
        <v>491</v>
      </c>
    </row>
  </sheetData>
  <mergeCells count="17">
    <mergeCell ref="B9:N9"/>
    <mergeCell ref="B10:B12"/>
    <mergeCell ref="C10:C12"/>
    <mergeCell ref="D10:D11"/>
    <mergeCell ref="E10:E11"/>
    <mergeCell ref="G10:G12"/>
    <mergeCell ref="H10:H12"/>
    <mergeCell ref="A5:H5"/>
    <mergeCell ref="I5:M5"/>
    <mergeCell ref="B6:N6"/>
    <mergeCell ref="B7:N7"/>
    <mergeCell ref="B8:N8"/>
    <mergeCell ref="A1:M1"/>
    <mergeCell ref="A2:M2"/>
    <mergeCell ref="A3:M3"/>
    <mergeCell ref="A4:E4"/>
    <mergeCell ref="F4:M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5"/>
  <sheetViews>
    <sheetView tabSelected="1" zoomScale="71" zoomScaleNormal="71" workbookViewId="0">
      <selection activeCell="F4" sqref="F4:J4"/>
    </sheetView>
  </sheetViews>
  <sheetFormatPr defaultColWidth="9.140625" defaultRowHeight="12.75"/>
  <cols>
    <col min="1" max="4" width="9.140625" style="37"/>
    <col min="5" max="5" width="11.85546875" style="37" customWidth="1"/>
    <col min="6" max="7" width="9.140625" style="37"/>
    <col min="8" max="8" width="9.85546875" style="37" customWidth="1"/>
    <col min="9" max="9" width="9.140625" style="37"/>
    <col min="10" max="10" width="9.85546875" style="37" customWidth="1"/>
    <col min="11" max="12" width="9.140625" style="37"/>
    <col min="13" max="13" width="9.85546875" style="37" customWidth="1"/>
    <col min="14" max="16384" width="9.140625" style="37"/>
  </cols>
  <sheetData>
    <row r="1" spans="1:17" ht="20.25">
      <c r="A1" s="422" t="s">
        <v>311</v>
      </c>
      <c r="B1" s="422"/>
      <c r="C1" s="422"/>
      <c r="D1" s="422"/>
      <c r="E1" s="422"/>
      <c r="F1" s="422"/>
      <c r="G1" s="422"/>
      <c r="H1" s="422"/>
      <c r="I1" s="422"/>
      <c r="J1" s="422"/>
      <c r="K1" s="422"/>
      <c r="L1" s="422"/>
      <c r="M1" s="422"/>
      <c r="N1" s="422"/>
    </row>
    <row r="2" spans="1:17" ht="20.25">
      <c r="A2" s="422" t="s">
        <v>443</v>
      </c>
      <c r="B2" s="422"/>
      <c r="C2" s="422"/>
      <c r="D2" s="422"/>
      <c r="E2" s="422"/>
      <c r="F2" s="422"/>
      <c r="G2" s="422"/>
      <c r="H2" s="422"/>
      <c r="I2" s="422"/>
      <c r="J2" s="422"/>
      <c r="K2" s="422"/>
      <c r="L2" s="422"/>
      <c r="M2" s="422"/>
      <c r="N2" s="422"/>
    </row>
    <row r="3" spans="1:17" ht="15.75">
      <c r="A3" s="427" t="s">
        <v>473</v>
      </c>
      <c r="B3" s="427"/>
      <c r="C3" s="427"/>
      <c r="D3" s="427"/>
      <c r="E3" s="427"/>
      <c r="F3" s="427"/>
      <c r="G3" s="427"/>
      <c r="H3" s="427"/>
      <c r="I3" s="427"/>
      <c r="J3" s="427"/>
      <c r="K3" s="427"/>
      <c r="L3" s="427"/>
      <c r="M3" s="427"/>
      <c r="N3" s="427"/>
    </row>
    <row r="4" spans="1:17" ht="15.75">
      <c r="A4" s="433" t="s">
        <v>494</v>
      </c>
      <c r="B4" s="433"/>
      <c r="C4" s="433"/>
      <c r="D4" s="433"/>
      <c r="E4" s="433"/>
      <c r="F4" s="433" t="s">
        <v>475</v>
      </c>
      <c r="G4" s="433"/>
      <c r="H4" s="433"/>
      <c r="I4" s="433"/>
      <c r="J4" s="433"/>
      <c r="K4" s="433" t="s">
        <v>495</v>
      </c>
      <c r="L4" s="433"/>
      <c r="M4" s="433"/>
      <c r="N4" s="433"/>
      <c r="O4" s="433"/>
      <c r="P4" s="433"/>
      <c r="Q4" s="433"/>
    </row>
    <row r="5" spans="1:17" ht="15">
      <c r="A5" s="434" t="s">
        <v>496</v>
      </c>
      <c r="B5" s="434"/>
      <c r="C5" s="434"/>
      <c r="D5" s="434"/>
      <c r="E5" s="434"/>
      <c r="F5" s="434"/>
      <c r="G5" s="434"/>
      <c r="H5" s="434"/>
      <c r="I5" s="434"/>
      <c r="J5" s="434"/>
      <c r="K5" s="434"/>
      <c r="L5" s="434"/>
      <c r="M5" s="434"/>
      <c r="N5" s="434"/>
      <c r="O5" s="434"/>
      <c r="P5" s="434"/>
      <c r="Q5" s="434"/>
    </row>
    <row r="6" spans="1:17" ht="18.75">
      <c r="A6" s="38"/>
      <c r="B6" s="38"/>
      <c r="C6" s="38"/>
      <c r="D6" s="39"/>
      <c r="E6" s="429" t="s">
        <v>497</v>
      </c>
      <c r="F6" s="429"/>
      <c r="G6" s="429"/>
      <c r="H6" s="429"/>
      <c r="I6" s="429"/>
      <c r="J6" s="429"/>
      <c r="K6" s="429"/>
      <c r="L6" s="39"/>
      <c r="M6" s="39"/>
      <c r="N6" s="39"/>
      <c r="O6" s="41"/>
      <c r="P6" s="58"/>
      <c r="Q6" s="58"/>
    </row>
    <row r="7" spans="1:17" ht="18.75">
      <c r="A7" s="38"/>
      <c r="B7" s="38"/>
      <c r="C7" s="38"/>
      <c r="D7" s="39"/>
      <c r="E7" s="429" t="s">
        <v>498</v>
      </c>
      <c r="F7" s="429"/>
      <c r="G7" s="429"/>
      <c r="H7" s="429"/>
      <c r="I7" s="429"/>
      <c r="J7" s="429"/>
      <c r="K7" s="429"/>
      <c r="L7" s="429"/>
      <c r="M7" s="429"/>
      <c r="N7" s="39"/>
      <c r="O7" s="41"/>
      <c r="P7" s="58"/>
      <c r="Q7" s="58"/>
    </row>
    <row r="8" spans="1:17" ht="18.75">
      <c r="A8" s="38"/>
      <c r="B8" s="38"/>
      <c r="C8" s="38"/>
      <c r="D8" s="39"/>
      <c r="E8" s="40" t="s">
        <v>499</v>
      </c>
      <c r="F8" s="39"/>
      <c r="G8" s="39"/>
      <c r="H8" s="39"/>
      <c r="I8" s="39"/>
      <c r="J8" s="39"/>
      <c r="K8" s="39"/>
      <c r="L8" s="39"/>
      <c r="M8" s="39"/>
      <c r="N8" s="39"/>
      <c r="O8" s="41"/>
      <c r="P8" s="58"/>
      <c r="Q8" s="58"/>
    </row>
    <row r="9" spans="1:17" ht="18.75">
      <c r="D9" s="41"/>
      <c r="E9" s="40" t="s">
        <v>500</v>
      </c>
      <c r="F9" s="41"/>
      <c r="G9" s="41"/>
      <c r="H9" s="41"/>
      <c r="I9" s="41"/>
      <c r="J9" s="41"/>
      <c r="K9" s="41"/>
      <c r="L9" s="41"/>
      <c r="M9" s="41"/>
      <c r="N9" s="41"/>
      <c r="O9" s="41"/>
    </row>
    <row r="10" spans="1:17" ht="18.75" customHeight="1">
      <c r="D10" s="428" t="s">
        <v>499</v>
      </c>
      <c r="E10" s="428"/>
      <c r="F10" s="428"/>
      <c r="G10" s="428"/>
      <c r="H10" s="428"/>
      <c r="I10" s="428"/>
      <c r="J10" s="428"/>
      <c r="K10" s="428"/>
      <c r="L10" s="428"/>
      <c r="M10" s="428"/>
      <c r="N10" s="41"/>
      <c r="O10" s="41"/>
    </row>
    <row r="12" spans="1:17" ht="15.75" customHeight="1">
      <c r="B12" s="435" t="s">
        <v>501</v>
      </c>
      <c r="C12" s="435"/>
      <c r="D12" s="435"/>
      <c r="E12" s="435"/>
      <c r="F12" s="435"/>
      <c r="G12" s="435"/>
      <c r="H12" s="435"/>
      <c r="I12" s="435"/>
      <c r="J12" s="435"/>
      <c r="K12" s="435"/>
      <c r="L12" s="435"/>
      <c r="M12" s="435"/>
      <c r="N12" s="435"/>
      <c r="O12" s="435"/>
      <c r="P12" s="435"/>
      <c r="Q12" s="435"/>
    </row>
    <row r="13" spans="1:17" ht="15" customHeight="1">
      <c r="B13" s="436" t="s">
        <v>502</v>
      </c>
      <c r="C13" s="437"/>
      <c r="D13" s="437"/>
      <c r="E13" s="437"/>
      <c r="F13" s="437"/>
      <c r="G13" s="437"/>
      <c r="H13" s="437"/>
      <c r="I13" s="437"/>
      <c r="J13" s="437"/>
      <c r="K13" s="437"/>
      <c r="L13" s="437"/>
      <c r="M13" s="437"/>
      <c r="N13" s="437"/>
      <c r="O13" s="437"/>
      <c r="P13" s="437"/>
      <c r="Q13" s="437"/>
    </row>
    <row r="14" spans="1:17" ht="13.5" customHeight="1">
      <c r="B14" s="438"/>
      <c r="C14" s="438"/>
      <c r="D14" s="438"/>
      <c r="E14" s="438"/>
      <c r="F14" s="438"/>
      <c r="G14" s="438"/>
      <c r="H14" s="438"/>
      <c r="I14" s="438"/>
      <c r="J14" s="438"/>
      <c r="K14" s="438"/>
      <c r="L14" s="438"/>
      <c r="M14" s="438"/>
      <c r="N14" s="438"/>
      <c r="O14" s="438"/>
      <c r="P14" s="438"/>
      <c r="Q14" s="438"/>
    </row>
    <row r="15" spans="1:17" ht="31.5" customHeight="1">
      <c r="B15" s="439" t="s">
        <v>503</v>
      </c>
      <c r="C15" s="63"/>
      <c r="D15" s="439" t="s">
        <v>504</v>
      </c>
      <c r="E15" s="439"/>
      <c r="F15" s="439"/>
      <c r="G15" s="439"/>
      <c r="H15" s="439"/>
      <c r="I15" s="439"/>
      <c r="J15" s="439"/>
      <c r="K15" s="439"/>
      <c r="L15" s="439"/>
      <c r="M15" s="439"/>
      <c r="N15" s="439"/>
      <c r="O15" s="439"/>
      <c r="P15" s="439" t="s">
        <v>505</v>
      </c>
      <c r="Q15" s="439"/>
    </row>
    <row r="16" spans="1:17" ht="15">
      <c r="B16" s="444"/>
      <c r="C16" s="51"/>
      <c r="D16" s="64" t="s">
        <v>506</v>
      </c>
      <c r="E16" s="64" t="s">
        <v>507</v>
      </c>
      <c r="F16" s="64" t="s">
        <v>508</v>
      </c>
      <c r="G16" s="64" t="s">
        <v>509</v>
      </c>
      <c r="H16" s="64" t="s">
        <v>510</v>
      </c>
      <c r="I16" s="64" t="s">
        <v>511</v>
      </c>
      <c r="J16" s="64" t="s">
        <v>512</v>
      </c>
      <c r="K16" s="64" t="s">
        <v>513</v>
      </c>
      <c r="L16" s="64" t="s">
        <v>514</v>
      </c>
      <c r="M16" s="64" t="s">
        <v>515</v>
      </c>
      <c r="N16" s="64" t="s">
        <v>516</v>
      </c>
      <c r="O16" s="64" t="s">
        <v>517</v>
      </c>
      <c r="P16" s="64" t="s">
        <v>518</v>
      </c>
      <c r="Q16" s="64" t="s">
        <v>519</v>
      </c>
    </row>
    <row r="17" spans="2:17" ht="15">
      <c r="B17" s="51" t="s">
        <v>520</v>
      </c>
      <c r="C17" s="51"/>
      <c r="D17" s="49">
        <v>3</v>
      </c>
      <c r="E17" s="50">
        <v>3</v>
      </c>
      <c r="F17" s="50">
        <v>2</v>
      </c>
      <c r="G17" s="50">
        <v>2</v>
      </c>
      <c r="H17" s="50"/>
      <c r="I17" s="50">
        <v>2</v>
      </c>
      <c r="J17" s="50">
        <v>2</v>
      </c>
      <c r="K17" s="50"/>
      <c r="L17" s="50"/>
      <c r="M17" s="50"/>
      <c r="N17" s="50"/>
      <c r="O17" s="50">
        <v>2</v>
      </c>
      <c r="P17" s="50">
        <v>3</v>
      </c>
      <c r="Q17" s="77">
        <v>3</v>
      </c>
    </row>
    <row r="18" spans="2:17" ht="15">
      <c r="B18" s="51" t="s">
        <v>521</v>
      </c>
      <c r="C18" s="51"/>
      <c r="D18" s="49">
        <v>3</v>
      </c>
      <c r="E18" s="49">
        <v>3</v>
      </c>
      <c r="F18" s="50">
        <v>2</v>
      </c>
      <c r="G18" s="50">
        <v>2</v>
      </c>
      <c r="H18" s="49"/>
      <c r="I18" s="50">
        <v>2</v>
      </c>
      <c r="J18" s="50">
        <v>2</v>
      </c>
      <c r="K18" s="50"/>
      <c r="L18" s="49"/>
      <c r="M18" s="50"/>
      <c r="N18" s="50"/>
      <c r="O18" s="50">
        <v>2</v>
      </c>
      <c r="P18" s="50">
        <v>3</v>
      </c>
      <c r="Q18" s="77">
        <v>3</v>
      </c>
    </row>
    <row r="19" spans="2:17" ht="15">
      <c r="B19" s="51" t="s">
        <v>522</v>
      </c>
      <c r="C19" s="51"/>
      <c r="D19" s="49">
        <v>3</v>
      </c>
      <c r="E19" s="49">
        <v>2</v>
      </c>
      <c r="F19" s="50">
        <v>2</v>
      </c>
      <c r="G19" s="50">
        <v>1</v>
      </c>
      <c r="H19" s="50"/>
      <c r="I19" s="50">
        <v>2</v>
      </c>
      <c r="J19" s="50">
        <v>2</v>
      </c>
      <c r="K19" s="50"/>
      <c r="L19" s="50"/>
      <c r="M19" s="50"/>
      <c r="N19" s="50"/>
      <c r="O19" s="50">
        <v>2</v>
      </c>
      <c r="P19" s="50">
        <v>3</v>
      </c>
      <c r="Q19" s="77">
        <v>3</v>
      </c>
    </row>
    <row r="20" spans="2:17" ht="15">
      <c r="B20" s="51" t="s">
        <v>523</v>
      </c>
      <c r="C20" s="51"/>
      <c r="D20" s="49"/>
      <c r="E20" s="49"/>
      <c r="F20" s="50"/>
      <c r="G20" s="50"/>
      <c r="H20" s="50"/>
      <c r="I20" s="50"/>
      <c r="J20" s="50"/>
      <c r="K20" s="50"/>
      <c r="L20" s="50"/>
      <c r="M20" s="50"/>
      <c r="N20" s="50"/>
      <c r="O20" s="50"/>
      <c r="P20" s="50"/>
      <c r="Q20" s="77"/>
    </row>
    <row r="21" spans="2:17" ht="15">
      <c r="B21" s="51" t="s">
        <v>524</v>
      </c>
      <c r="C21" s="51"/>
      <c r="D21" s="49"/>
      <c r="E21" s="50"/>
      <c r="F21" s="50"/>
      <c r="G21" s="50"/>
      <c r="H21" s="50"/>
      <c r="I21" s="50"/>
      <c r="J21" s="50"/>
      <c r="K21" s="50"/>
      <c r="L21" s="50"/>
      <c r="M21" s="50"/>
      <c r="N21" s="50"/>
      <c r="O21" s="50"/>
      <c r="P21" s="50"/>
      <c r="Q21" s="77"/>
    </row>
    <row r="22" spans="2:17" ht="15">
      <c r="B22" s="51" t="s">
        <v>525</v>
      </c>
      <c r="C22" s="51"/>
      <c r="D22" s="49">
        <f>AVERAGE(D17:D21)</f>
        <v>3</v>
      </c>
      <c r="E22" s="65">
        <f t="shared" ref="E22:Q22" si="0">AVERAGE(E17:E21)</f>
        <v>2.6666666666666665</v>
      </c>
      <c r="F22" s="49">
        <f t="shared" si="0"/>
        <v>2</v>
      </c>
      <c r="G22" s="65">
        <f t="shared" si="0"/>
        <v>1.6666666666666667</v>
      </c>
      <c r="H22" s="50" t="s">
        <v>526</v>
      </c>
      <c r="I22" s="49">
        <f t="shared" si="0"/>
        <v>2</v>
      </c>
      <c r="J22" s="49">
        <f t="shared" si="0"/>
        <v>2</v>
      </c>
      <c r="K22" s="50" t="s">
        <v>526</v>
      </c>
      <c r="L22" s="50" t="s">
        <v>526</v>
      </c>
      <c r="M22" s="50" t="s">
        <v>526</v>
      </c>
      <c r="N22" s="50" t="s">
        <v>526</v>
      </c>
      <c r="O22" s="49">
        <f t="shared" si="0"/>
        <v>2</v>
      </c>
      <c r="P22" s="49">
        <f t="shared" si="0"/>
        <v>3</v>
      </c>
      <c r="Q22" s="49">
        <f t="shared" si="0"/>
        <v>3</v>
      </c>
    </row>
    <row r="23" spans="2:17" ht="15">
      <c r="B23" s="66"/>
      <c r="C23" s="66"/>
      <c r="D23" s="67"/>
      <c r="E23" s="68"/>
      <c r="F23" s="68"/>
      <c r="G23" s="68"/>
      <c r="H23" s="68"/>
      <c r="I23" s="68"/>
      <c r="J23" s="67"/>
      <c r="K23" s="68"/>
      <c r="L23" s="67"/>
      <c r="M23" s="67"/>
      <c r="N23" s="68"/>
      <c r="O23" s="67"/>
      <c r="P23" s="67"/>
      <c r="Q23" s="78"/>
    </row>
    <row r="24" spans="2:17" ht="15.75" customHeight="1">
      <c r="B24" s="440" t="s">
        <v>501</v>
      </c>
      <c r="C24" s="441"/>
      <c r="D24" s="441"/>
      <c r="E24" s="441"/>
      <c r="F24" s="441"/>
      <c r="G24" s="441"/>
      <c r="H24" s="441"/>
      <c r="I24" s="441"/>
      <c r="J24" s="441"/>
      <c r="K24" s="441"/>
      <c r="L24" s="441"/>
      <c r="M24" s="441"/>
      <c r="N24" s="441"/>
      <c r="O24" s="441"/>
      <c r="P24" s="441"/>
      <c r="Q24" s="441"/>
    </row>
    <row r="25" spans="2:17" ht="15" customHeight="1">
      <c r="B25" s="436" t="s">
        <v>502</v>
      </c>
      <c r="C25" s="437"/>
      <c r="D25" s="437"/>
      <c r="E25" s="437"/>
      <c r="F25" s="437"/>
      <c r="G25" s="437"/>
      <c r="H25" s="437"/>
      <c r="I25" s="437"/>
      <c r="J25" s="437"/>
      <c r="K25" s="437"/>
      <c r="L25" s="437"/>
      <c r="M25" s="437"/>
      <c r="N25" s="437"/>
      <c r="O25" s="437"/>
      <c r="P25" s="437"/>
      <c r="Q25" s="437"/>
    </row>
    <row r="26" spans="2:17" ht="15">
      <c r="B26" s="442"/>
      <c r="C26" s="443"/>
      <c r="D26" s="443"/>
      <c r="E26" s="443"/>
      <c r="F26" s="443"/>
      <c r="G26" s="443"/>
      <c r="H26" s="443"/>
      <c r="I26" s="443"/>
      <c r="J26" s="443"/>
      <c r="K26" s="443"/>
      <c r="L26" s="443"/>
      <c r="M26" s="443"/>
      <c r="N26" s="443"/>
      <c r="O26" s="443"/>
      <c r="P26" s="443"/>
      <c r="Q26" s="443"/>
    </row>
    <row r="27" spans="2:17" ht="31.5" customHeight="1">
      <c r="B27" s="444" t="s">
        <v>503</v>
      </c>
      <c r="C27" s="448"/>
      <c r="D27" s="444" t="s">
        <v>504</v>
      </c>
      <c r="E27" s="444"/>
      <c r="F27" s="444"/>
      <c r="G27" s="444"/>
      <c r="H27" s="444"/>
      <c r="I27" s="444"/>
      <c r="J27" s="444"/>
      <c r="K27" s="444"/>
      <c r="L27" s="444"/>
      <c r="M27" s="444"/>
      <c r="N27" s="444"/>
      <c r="O27" s="444"/>
      <c r="P27" s="444" t="s">
        <v>505</v>
      </c>
      <c r="Q27" s="444"/>
    </row>
    <row r="28" spans="2:17" ht="15" customHeight="1">
      <c r="B28" s="444"/>
      <c r="C28" s="439"/>
      <c r="D28" s="64" t="s">
        <v>506</v>
      </c>
      <c r="E28" s="64" t="s">
        <v>507</v>
      </c>
      <c r="F28" s="64" t="s">
        <v>508</v>
      </c>
      <c r="G28" s="64" t="s">
        <v>509</v>
      </c>
      <c r="H28" s="64" t="s">
        <v>510</v>
      </c>
      <c r="I28" s="64" t="s">
        <v>511</v>
      </c>
      <c r="J28" s="64" t="s">
        <v>512</v>
      </c>
      <c r="K28" s="64" t="s">
        <v>513</v>
      </c>
      <c r="L28" s="64" t="s">
        <v>514</v>
      </c>
      <c r="M28" s="64" t="s">
        <v>515</v>
      </c>
      <c r="N28" s="64" t="s">
        <v>516</v>
      </c>
      <c r="O28" s="64" t="s">
        <v>517</v>
      </c>
      <c r="P28" s="64" t="s">
        <v>518</v>
      </c>
      <c r="Q28" s="64" t="s">
        <v>519</v>
      </c>
    </row>
    <row r="29" spans="2:17" ht="15">
      <c r="B29" s="51" t="s">
        <v>520</v>
      </c>
      <c r="C29" s="51">
        <v>97</v>
      </c>
      <c r="D29" s="69">
        <f>D17/3*C29</f>
        <v>97</v>
      </c>
      <c r="E29" s="70">
        <f>E17/3*C29</f>
        <v>97</v>
      </c>
      <c r="F29" s="69">
        <f>F17/3*C29</f>
        <v>64.666666666666657</v>
      </c>
      <c r="G29" s="69">
        <v>0</v>
      </c>
      <c r="H29" s="50" t="s">
        <v>526</v>
      </c>
      <c r="I29" s="75">
        <f>I17/3*C29</f>
        <v>64.666666666666657</v>
      </c>
      <c r="J29" s="75">
        <f>J17/3*C29</f>
        <v>64.666666666666657</v>
      </c>
      <c r="K29" s="75">
        <f>K17/3*C29</f>
        <v>0</v>
      </c>
      <c r="L29" s="69">
        <v>0</v>
      </c>
      <c r="M29" s="50">
        <v>0</v>
      </c>
      <c r="N29" s="69">
        <v>0</v>
      </c>
      <c r="O29" s="69">
        <f>O17/3*C29</f>
        <v>64.666666666666657</v>
      </c>
      <c r="P29" s="69">
        <f>P17/3*C29</f>
        <v>97</v>
      </c>
      <c r="Q29" s="69">
        <f>Q17/3*C29</f>
        <v>97</v>
      </c>
    </row>
    <row r="30" spans="2:17" ht="15">
      <c r="B30" s="51" t="s">
        <v>521</v>
      </c>
      <c r="C30" s="51">
        <v>97</v>
      </c>
      <c r="D30" s="69">
        <f t="shared" ref="D30:D31" si="1">D18/3*C30</f>
        <v>97</v>
      </c>
      <c r="E30" s="70">
        <f t="shared" ref="E30:E31" si="2">E18/3*C30</f>
        <v>97</v>
      </c>
      <c r="F30" s="69">
        <f t="shared" ref="F30:F31" si="3">F18/3*C30</f>
        <v>64.666666666666657</v>
      </c>
      <c r="G30" s="69">
        <f t="shared" ref="G30" si="4">G18/3*C30</f>
        <v>64.666666666666657</v>
      </c>
      <c r="H30" s="50" t="s">
        <v>526</v>
      </c>
      <c r="I30" s="75">
        <f t="shared" ref="I30:I31" si="5">I18/3*C30</f>
        <v>64.666666666666657</v>
      </c>
      <c r="J30" s="75">
        <f t="shared" ref="J30:J31" si="6">C30/5*J18</f>
        <v>38.799999999999997</v>
      </c>
      <c r="K30" s="75">
        <f>(C30/4)*K18</f>
        <v>0</v>
      </c>
      <c r="L30" s="50" t="s">
        <v>526</v>
      </c>
      <c r="M30" s="50" t="s">
        <v>526</v>
      </c>
      <c r="N30" s="69" t="s">
        <v>526</v>
      </c>
      <c r="O30" s="69">
        <f t="shared" ref="O30:O31" si="7">O18/3*C30</f>
        <v>64.666666666666657</v>
      </c>
      <c r="P30" s="69">
        <f t="shared" ref="P30:P31" si="8">P18/3*C30</f>
        <v>97</v>
      </c>
      <c r="Q30" s="69">
        <f t="shared" ref="Q30:Q31" si="9">Q18/3*C30</f>
        <v>97</v>
      </c>
    </row>
    <row r="31" spans="2:17" ht="15">
      <c r="B31" s="51" t="s">
        <v>522</v>
      </c>
      <c r="C31" s="51">
        <v>97</v>
      </c>
      <c r="D31" s="69">
        <f t="shared" si="1"/>
        <v>97</v>
      </c>
      <c r="E31" s="70">
        <f t="shared" si="2"/>
        <v>64.666666666666657</v>
      </c>
      <c r="F31" s="69">
        <f t="shared" si="3"/>
        <v>64.666666666666657</v>
      </c>
      <c r="G31" s="69">
        <v>0</v>
      </c>
      <c r="H31" s="50" t="s">
        <v>526</v>
      </c>
      <c r="I31" s="75">
        <f t="shared" si="5"/>
        <v>64.666666666666657</v>
      </c>
      <c r="J31" s="75">
        <f t="shared" si="6"/>
        <v>38.799999999999997</v>
      </c>
      <c r="K31" s="75">
        <f>(C31/4)*K19</f>
        <v>0</v>
      </c>
      <c r="L31" s="69" t="s">
        <v>526</v>
      </c>
      <c r="M31" s="50" t="s">
        <v>526</v>
      </c>
      <c r="N31" s="69">
        <f>(C31/4)*N19</f>
        <v>0</v>
      </c>
      <c r="O31" s="69">
        <f t="shared" si="7"/>
        <v>64.666666666666657</v>
      </c>
      <c r="P31" s="69">
        <f t="shared" si="8"/>
        <v>97</v>
      </c>
      <c r="Q31" s="69">
        <f t="shared" si="9"/>
        <v>97</v>
      </c>
    </row>
    <row r="32" spans="2:17" ht="15">
      <c r="B32" s="51" t="s">
        <v>523</v>
      </c>
      <c r="C32" s="51"/>
      <c r="D32" s="69"/>
      <c r="E32" s="70"/>
      <c r="F32" s="69"/>
      <c r="G32" s="69"/>
      <c r="H32" s="50"/>
      <c r="I32" s="75"/>
      <c r="J32" s="75"/>
      <c r="K32" s="75"/>
      <c r="L32" s="69"/>
      <c r="M32" s="50"/>
      <c r="N32" s="69"/>
      <c r="O32" s="69"/>
      <c r="P32" s="69"/>
      <c r="Q32" s="69"/>
    </row>
    <row r="33" spans="2:17" ht="15">
      <c r="B33" s="51" t="s">
        <v>524</v>
      </c>
      <c r="C33" s="51"/>
      <c r="D33" s="69"/>
      <c r="E33" s="70"/>
      <c r="F33" s="69"/>
      <c r="G33" s="69"/>
      <c r="H33" s="50"/>
      <c r="I33" s="75"/>
      <c r="J33" s="75"/>
      <c r="K33" s="50"/>
      <c r="L33" s="69"/>
      <c r="M33" s="50"/>
      <c r="N33" s="69"/>
      <c r="O33" s="69"/>
      <c r="P33" s="69"/>
      <c r="Q33" s="69"/>
    </row>
    <row r="34" spans="2:17" ht="15">
      <c r="B34" s="51" t="s">
        <v>525</v>
      </c>
      <c r="C34" s="51"/>
      <c r="D34" s="71">
        <f>AVERAGE(D29:D33)</f>
        <v>97</v>
      </c>
      <c r="E34" s="71">
        <f t="shared" ref="E34:Q34" si="10">AVERAGE(E29:E33)</f>
        <v>86.222222222222214</v>
      </c>
      <c r="F34" s="71">
        <f t="shared" si="10"/>
        <v>64.666666666666657</v>
      </c>
      <c r="G34" s="71">
        <f t="shared" si="10"/>
        <v>21.555555555555554</v>
      </c>
      <c r="H34" s="50" t="s">
        <v>526</v>
      </c>
      <c r="I34" s="71">
        <f t="shared" si="10"/>
        <v>64.666666666666657</v>
      </c>
      <c r="J34" s="71">
        <f t="shared" si="10"/>
        <v>47.422222222222217</v>
      </c>
      <c r="K34" s="50" t="s">
        <v>526</v>
      </c>
      <c r="L34" s="50" t="s">
        <v>526</v>
      </c>
      <c r="M34" s="50" t="s">
        <v>526</v>
      </c>
      <c r="N34" s="50" t="s">
        <v>526</v>
      </c>
      <c r="O34" s="71">
        <f t="shared" si="10"/>
        <v>64.666666666666657</v>
      </c>
      <c r="P34" s="71">
        <f t="shared" si="10"/>
        <v>97</v>
      </c>
      <c r="Q34" s="71">
        <f t="shared" si="10"/>
        <v>97</v>
      </c>
    </row>
    <row r="35" spans="2:17" ht="15">
      <c r="B35" s="66"/>
      <c r="C35" s="66"/>
      <c r="D35" s="72"/>
      <c r="E35" s="73"/>
      <c r="F35" s="73"/>
      <c r="G35" s="73"/>
      <c r="H35" s="73"/>
      <c r="I35" s="73"/>
      <c r="J35" s="76"/>
      <c r="K35" s="73"/>
      <c r="L35" s="76"/>
      <c r="M35" s="76"/>
      <c r="N35" s="73"/>
      <c r="O35" s="76"/>
      <c r="P35" s="76"/>
      <c r="Q35" s="76"/>
    </row>
    <row r="36" spans="2:17" ht="15">
      <c r="B36" s="66"/>
      <c r="C36" s="66"/>
      <c r="D36" s="72"/>
      <c r="E36" s="73"/>
      <c r="F36" s="73"/>
      <c r="G36" s="73"/>
      <c r="H36" s="73"/>
      <c r="I36" s="73"/>
      <c r="J36" s="76"/>
      <c r="K36" s="73"/>
      <c r="L36" s="76"/>
      <c r="M36" s="76"/>
      <c r="N36" s="73"/>
      <c r="O36" s="76"/>
      <c r="P36" s="76"/>
      <c r="Q36" s="76"/>
    </row>
    <row r="37" spans="2:17" ht="15">
      <c r="B37" s="66"/>
      <c r="C37" s="66"/>
      <c r="D37" s="72"/>
      <c r="E37" s="73"/>
      <c r="F37" s="73"/>
      <c r="G37" s="73"/>
      <c r="H37" s="73"/>
      <c r="I37" s="73"/>
      <c r="J37" s="76"/>
      <c r="K37" s="73"/>
      <c r="L37" s="76"/>
      <c r="M37" s="76"/>
      <c r="N37" s="73"/>
      <c r="O37" s="76"/>
      <c r="P37" s="76"/>
      <c r="Q37" s="76"/>
    </row>
    <row r="38" spans="2:17" ht="12.75" customHeight="1">
      <c r="B38" s="449" t="s">
        <v>527</v>
      </c>
      <c r="C38" s="449"/>
      <c r="D38" s="449"/>
      <c r="E38" s="449"/>
      <c r="F38" s="449"/>
      <c r="G38" s="449"/>
      <c r="H38" s="449"/>
      <c r="I38" s="449"/>
      <c r="J38" s="449"/>
      <c r="K38" s="449"/>
      <c r="L38" s="449"/>
      <c r="M38" s="449"/>
      <c r="N38" s="449"/>
      <c r="O38" s="449"/>
      <c r="P38" s="449"/>
      <c r="Q38" s="449"/>
    </row>
    <row r="39" spans="2:17">
      <c r="B39" s="449"/>
      <c r="C39" s="449"/>
      <c r="D39" s="449"/>
      <c r="E39" s="449"/>
      <c r="F39" s="449"/>
      <c r="G39" s="449"/>
      <c r="H39" s="449"/>
      <c r="I39" s="449"/>
      <c r="J39" s="449"/>
      <c r="K39" s="449"/>
      <c r="L39" s="449"/>
      <c r="M39" s="449"/>
      <c r="N39" s="449"/>
      <c r="O39" s="449"/>
      <c r="P39" s="449"/>
      <c r="Q39" s="449"/>
    </row>
    <row r="40" spans="2:17">
      <c r="B40" s="449"/>
      <c r="C40" s="449"/>
      <c r="D40" s="449"/>
      <c r="E40" s="449"/>
      <c r="F40" s="449"/>
      <c r="G40" s="449"/>
      <c r="H40" s="449"/>
      <c r="I40" s="449"/>
      <c r="J40" s="449"/>
      <c r="K40" s="449"/>
      <c r="L40" s="449"/>
      <c r="M40" s="449"/>
      <c r="N40" s="449"/>
      <c r="O40" s="449"/>
      <c r="P40" s="449"/>
      <c r="Q40" s="449"/>
    </row>
    <row r="41" spans="2:17">
      <c r="B41" s="449"/>
      <c r="C41" s="449"/>
      <c r="D41" s="449"/>
      <c r="E41" s="449"/>
      <c r="F41" s="449"/>
      <c r="G41" s="449"/>
      <c r="H41" s="449"/>
      <c r="I41" s="449"/>
      <c r="J41" s="449"/>
      <c r="K41" s="449"/>
      <c r="L41" s="449"/>
      <c r="M41" s="449"/>
      <c r="N41" s="449"/>
      <c r="O41" s="449"/>
      <c r="P41" s="449"/>
      <c r="Q41" s="449"/>
    </row>
    <row r="42" spans="2:17">
      <c r="B42" s="449"/>
      <c r="C42" s="449"/>
      <c r="D42" s="449"/>
      <c r="E42" s="449"/>
      <c r="F42" s="449"/>
      <c r="G42" s="449"/>
      <c r="H42" s="449"/>
      <c r="I42" s="449"/>
      <c r="J42" s="449"/>
      <c r="K42" s="449"/>
      <c r="L42" s="449"/>
      <c r="M42" s="449"/>
      <c r="N42" s="449"/>
      <c r="O42" s="449"/>
      <c r="P42" s="449"/>
      <c r="Q42" s="449"/>
    </row>
    <row r="43" spans="2:17">
      <c r="B43" s="449"/>
      <c r="C43" s="449"/>
      <c r="D43" s="449"/>
      <c r="E43" s="449"/>
      <c r="F43" s="449"/>
      <c r="G43" s="449"/>
      <c r="H43" s="449"/>
      <c r="I43" s="449"/>
      <c r="J43" s="449"/>
      <c r="K43" s="449"/>
      <c r="L43" s="449"/>
      <c r="M43" s="449"/>
      <c r="N43" s="449"/>
      <c r="O43" s="449"/>
      <c r="P43" s="449"/>
      <c r="Q43" s="449"/>
    </row>
    <row r="44" spans="2:17">
      <c r="B44" s="449"/>
      <c r="C44" s="449"/>
      <c r="D44" s="449"/>
      <c r="E44" s="449"/>
      <c r="F44" s="449"/>
      <c r="G44" s="449"/>
      <c r="H44" s="449"/>
      <c r="I44" s="449"/>
      <c r="J44" s="449"/>
      <c r="K44" s="449"/>
      <c r="L44" s="449"/>
      <c r="M44" s="449"/>
      <c r="N44" s="449"/>
      <c r="O44" s="449"/>
      <c r="P44" s="449"/>
      <c r="Q44" s="449"/>
    </row>
    <row r="45" spans="2:17">
      <c r="B45" s="449"/>
      <c r="C45" s="449"/>
      <c r="D45" s="449"/>
      <c r="E45" s="449"/>
      <c r="F45" s="449"/>
      <c r="G45" s="449"/>
      <c r="H45" s="449"/>
      <c r="I45" s="449"/>
      <c r="J45" s="449"/>
      <c r="K45" s="449"/>
      <c r="L45" s="449"/>
      <c r="M45" s="449"/>
      <c r="N45" s="449"/>
      <c r="O45" s="449"/>
      <c r="P45" s="449"/>
      <c r="Q45" s="449"/>
    </row>
    <row r="46" spans="2:17">
      <c r="B46" s="449"/>
      <c r="C46" s="449"/>
      <c r="D46" s="449"/>
      <c r="E46" s="449"/>
      <c r="F46" s="449"/>
      <c r="G46" s="449"/>
      <c r="H46" s="449"/>
      <c r="I46" s="449"/>
      <c r="J46" s="449"/>
      <c r="K46" s="449"/>
      <c r="L46" s="449"/>
      <c r="M46" s="449"/>
      <c r="N46" s="449"/>
      <c r="O46" s="449"/>
      <c r="P46" s="449"/>
      <c r="Q46" s="449"/>
    </row>
    <row r="47" spans="2:17">
      <c r="B47" s="449"/>
      <c r="C47" s="449"/>
      <c r="D47" s="449"/>
      <c r="E47" s="449"/>
      <c r="F47" s="449"/>
      <c r="G47" s="449"/>
      <c r="H47" s="449"/>
      <c r="I47" s="449"/>
      <c r="J47" s="449"/>
      <c r="K47" s="449"/>
      <c r="L47" s="449"/>
      <c r="M47" s="449"/>
      <c r="N47" s="449"/>
      <c r="O47" s="449"/>
      <c r="P47" s="449"/>
      <c r="Q47" s="449"/>
    </row>
    <row r="48" spans="2:17">
      <c r="B48" s="449"/>
      <c r="C48" s="449"/>
      <c r="D48" s="449"/>
      <c r="E48" s="449"/>
      <c r="F48" s="449"/>
      <c r="G48" s="449"/>
      <c r="H48" s="449"/>
      <c r="I48" s="449"/>
      <c r="J48" s="449"/>
      <c r="K48" s="449"/>
      <c r="L48" s="449"/>
      <c r="M48" s="449"/>
      <c r="N48" s="449"/>
      <c r="O48" s="449"/>
      <c r="P48" s="449"/>
      <c r="Q48" s="449"/>
    </row>
    <row r="49" spans="2:17">
      <c r="B49" s="449"/>
      <c r="C49" s="449"/>
      <c r="D49" s="449"/>
      <c r="E49" s="449"/>
      <c r="F49" s="449"/>
      <c r="G49" s="449"/>
      <c r="H49" s="449"/>
      <c r="I49" s="449"/>
      <c r="J49" s="449"/>
      <c r="K49" s="449"/>
      <c r="L49" s="449"/>
      <c r="M49" s="449"/>
      <c r="N49" s="449"/>
      <c r="O49" s="449"/>
      <c r="P49" s="449"/>
      <c r="Q49" s="449"/>
    </row>
    <row r="50" spans="2:17">
      <c r="B50" s="449"/>
      <c r="C50" s="449"/>
      <c r="D50" s="449"/>
      <c r="E50" s="449"/>
      <c r="F50" s="449"/>
      <c r="G50" s="449"/>
      <c r="H50" s="449"/>
      <c r="I50" s="449"/>
      <c r="J50" s="449"/>
      <c r="K50" s="449"/>
      <c r="L50" s="449"/>
      <c r="M50" s="449"/>
      <c r="N50" s="449"/>
      <c r="O50" s="449"/>
      <c r="P50" s="449"/>
      <c r="Q50" s="449"/>
    </row>
    <row r="51" spans="2:17">
      <c r="B51" s="449"/>
      <c r="C51" s="449"/>
      <c r="D51" s="449"/>
      <c r="E51" s="449"/>
      <c r="F51" s="449"/>
      <c r="G51" s="449"/>
      <c r="H51" s="449"/>
      <c r="I51" s="449"/>
      <c r="J51" s="449"/>
      <c r="K51" s="449"/>
      <c r="L51" s="449"/>
      <c r="M51" s="449"/>
      <c r="N51" s="449"/>
      <c r="O51" s="449"/>
      <c r="P51" s="449"/>
      <c r="Q51" s="449"/>
    </row>
    <row r="52" spans="2:17">
      <c r="B52" s="449"/>
      <c r="C52" s="449"/>
      <c r="D52" s="449"/>
      <c r="E52" s="449"/>
      <c r="F52" s="449"/>
      <c r="G52" s="449"/>
      <c r="H52" s="449"/>
      <c r="I52" s="449"/>
      <c r="J52" s="449"/>
      <c r="K52" s="449"/>
      <c r="L52" s="449"/>
      <c r="M52" s="449"/>
      <c r="N52" s="449"/>
      <c r="O52" s="449"/>
      <c r="P52" s="449"/>
      <c r="Q52" s="449"/>
    </row>
    <row r="53" spans="2:17">
      <c r="B53" s="449"/>
      <c r="C53" s="449"/>
      <c r="D53" s="449"/>
      <c r="E53" s="449"/>
      <c r="F53" s="449"/>
      <c r="G53" s="449"/>
      <c r="H53" s="449"/>
      <c r="I53" s="449"/>
      <c r="J53" s="449"/>
      <c r="K53" s="449"/>
      <c r="L53" s="449"/>
      <c r="M53" s="449"/>
      <c r="N53" s="449"/>
      <c r="O53" s="449"/>
      <c r="P53" s="449"/>
      <c r="Q53" s="449"/>
    </row>
    <row r="54" spans="2:17">
      <c r="B54" s="449"/>
      <c r="C54" s="449"/>
      <c r="D54" s="449"/>
      <c r="E54" s="449"/>
      <c r="F54" s="449"/>
      <c r="G54" s="449"/>
      <c r="H54" s="449"/>
      <c r="I54" s="449"/>
      <c r="J54" s="449"/>
      <c r="K54" s="449"/>
      <c r="L54" s="449"/>
      <c r="M54" s="449"/>
      <c r="N54" s="449"/>
      <c r="O54" s="449"/>
      <c r="P54" s="449"/>
      <c r="Q54" s="449"/>
    </row>
    <row r="55" spans="2:17" ht="12.75" customHeight="1">
      <c r="B55" s="449"/>
      <c r="C55" s="449"/>
      <c r="D55" s="449"/>
      <c r="E55" s="449"/>
      <c r="F55" s="449"/>
      <c r="G55" s="449"/>
      <c r="H55" s="449"/>
      <c r="I55" s="449"/>
      <c r="J55" s="449"/>
      <c r="K55" s="449"/>
      <c r="L55" s="449"/>
      <c r="M55" s="449"/>
      <c r="N55" s="449"/>
      <c r="O55" s="449"/>
      <c r="P55" s="449"/>
      <c r="Q55" s="449"/>
    </row>
    <row r="56" spans="2:17">
      <c r="B56" s="449"/>
      <c r="C56" s="449"/>
      <c r="D56" s="449"/>
      <c r="E56" s="449"/>
      <c r="F56" s="449"/>
      <c r="G56" s="449"/>
      <c r="H56" s="449"/>
      <c r="I56" s="449"/>
      <c r="J56" s="449"/>
      <c r="K56" s="449"/>
      <c r="L56" s="449"/>
      <c r="M56" s="449"/>
      <c r="N56" s="449"/>
      <c r="O56" s="449"/>
      <c r="P56" s="449"/>
      <c r="Q56" s="449"/>
    </row>
    <row r="57" spans="2:17">
      <c r="B57" s="449"/>
      <c r="C57" s="449"/>
      <c r="D57" s="449"/>
      <c r="E57" s="449"/>
      <c r="F57" s="449"/>
      <c r="G57" s="449"/>
      <c r="H57" s="449"/>
      <c r="I57" s="449"/>
      <c r="J57" s="449"/>
      <c r="K57" s="449"/>
      <c r="L57" s="449"/>
      <c r="M57" s="449"/>
      <c r="N57" s="449"/>
      <c r="O57" s="449"/>
      <c r="P57" s="449"/>
      <c r="Q57" s="449"/>
    </row>
    <row r="58" spans="2:17">
      <c r="B58" s="449"/>
      <c r="C58" s="449"/>
      <c r="D58" s="449"/>
      <c r="E58" s="449"/>
      <c r="F58" s="449"/>
      <c r="G58" s="449"/>
      <c r="H58" s="449"/>
      <c r="I58" s="449"/>
      <c r="J58" s="449"/>
      <c r="K58" s="449"/>
      <c r="L58" s="449"/>
      <c r="M58" s="449"/>
      <c r="N58" s="449"/>
      <c r="O58" s="449"/>
      <c r="P58" s="449"/>
      <c r="Q58" s="449"/>
    </row>
    <row r="59" spans="2:17">
      <c r="B59" s="449"/>
      <c r="C59" s="449"/>
      <c r="D59" s="449"/>
      <c r="E59" s="449"/>
      <c r="F59" s="449"/>
      <c r="G59" s="449"/>
      <c r="H59" s="449"/>
      <c r="I59" s="449"/>
      <c r="J59" s="449"/>
      <c r="K59" s="449"/>
      <c r="L59" s="449"/>
      <c r="M59" s="449"/>
      <c r="N59" s="449"/>
      <c r="O59" s="449"/>
      <c r="P59" s="449"/>
      <c r="Q59" s="449"/>
    </row>
    <row r="60" spans="2:17">
      <c r="B60" s="449"/>
      <c r="C60" s="449"/>
      <c r="D60" s="449"/>
      <c r="E60" s="449"/>
      <c r="F60" s="449"/>
      <c r="G60" s="449"/>
      <c r="H60" s="449"/>
      <c r="I60" s="449"/>
      <c r="J60" s="449"/>
      <c r="K60" s="449"/>
      <c r="L60" s="449"/>
      <c r="M60" s="449"/>
      <c r="N60" s="449"/>
      <c r="O60" s="449"/>
      <c r="P60" s="449"/>
      <c r="Q60" s="449"/>
    </row>
    <row r="61" spans="2:17">
      <c r="B61" s="74"/>
      <c r="C61" s="74"/>
      <c r="D61" s="74"/>
      <c r="E61" s="74"/>
      <c r="F61" s="74"/>
      <c r="G61" s="74"/>
      <c r="H61" s="74"/>
      <c r="I61" s="74"/>
      <c r="J61" s="74"/>
      <c r="K61" s="74"/>
      <c r="L61" s="74"/>
      <c r="M61" s="74"/>
      <c r="N61" s="74"/>
      <c r="O61" s="74"/>
      <c r="P61" s="74"/>
    </row>
    <row r="62" spans="2:17" ht="15.75">
      <c r="B62" s="445" t="s">
        <v>528</v>
      </c>
      <c r="C62" s="445"/>
      <c r="D62" s="445"/>
      <c r="E62" s="445"/>
      <c r="F62" s="445"/>
      <c r="G62" s="445"/>
      <c r="H62" s="445"/>
      <c r="I62" s="445"/>
      <c r="J62" s="445"/>
      <c r="K62" s="445"/>
      <c r="L62" s="445"/>
      <c r="M62" s="445"/>
      <c r="N62" s="445"/>
      <c r="O62" s="445"/>
      <c r="P62" s="445"/>
      <c r="Q62" s="445"/>
    </row>
    <row r="63" spans="2:17" ht="33.75" customHeight="1">
      <c r="B63" s="445" t="s">
        <v>529</v>
      </c>
      <c r="C63" s="445"/>
      <c r="D63" s="445"/>
      <c r="E63" s="445"/>
      <c r="F63" s="445"/>
      <c r="G63" s="445"/>
      <c r="H63" s="445"/>
      <c r="I63" s="445"/>
      <c r="J63" s="445"/>
      <c r="K63" s="445"/>
      <c r="L63" s="445"/>
      <c r="M63" s="445"/>
      <c r="N63" s="445"/>
      <c r="O63" s="445"/>
      <c r="P63" s="445"/>
      <c r="Q63" s="445"/>
    </row>
    <row r="64" spans="2:17" ht="15.75">
      <c r="B64" s="445" t="s">
        <v>530</v>
      </c>
      <c r="C64" s="445"/>
      <c r="D64" s="445"/>
      <c r="E64" s="445"/>
      <c r="F64" s="445"/>
      <c r="G64" s="445"/>
      <c r="H64" s="445"/>
      <c r="I64" s="445"/>
      <c r="J64" s="445"/>
      <c r="K64" s="445"/>
      <c r="L64" s="445"/>
      <c r="M64" s="445"/>
      <c r="N64" s="445"/>
      <c r="O64" s="445"/>
      <c r="P64" s="445"/>
      <c r="Q64" s="445"/>
    </row>
    <row r="65" spans="2:17" ht="15">
      <c r="B65" s="446" t="s">
        <v>531</v>
      </c>
      <c r="C65" s="446"/>
      <c r="D65" s="446"/>
      <c r="E65" s="446"/>
      <c r="F65" s="446"/>
      <c r="G65" s="446"/>
      <c r="H65" s="446"/>
      <c r="I65" s="446"/>
      <c r="J65" s="446"/>
      <c r="K65" s="446"/>
      <c r="L65" s="446"/>
      <c r="M65" s="446"/>
      <c r="N65" s="446"/>
      <c r="O65" s="446"/>
      <c r="P65" s="446"/>
      <c r="Q65" s="446"/>
    </row>
    <row r="66" spans="2:17" ht="15">
      <c r="B66" s="447" t="s">
        <v>532</v>
      </c>
      <c r="C66" s="447"/>
      <c r="D66" s="447"/>
      <c r="E66" s="447"/>
      <c r="F66" s="447"/>
      <c r="G66" s="447"/>
      <c r="H66" s="447"/>
      <c r="I66" s="447"/>
      <c r="J66" s="447"/>
      <c r="K66" s="447"/>
      <c r="L66" s="447"/>
      <c r="M66" s="447"/>
      <c r="N66" s="447"/>
      <c r="O66" s="447"/>
      <c r="P66" s="447"/>
      <c r="Q66" s="447"/>
    </row>
    <row r="67" spans="2:17">
      <c r="B67" s="74"/>
      <c r="C67" s="74"/>
      <c r="D67" s="74"/>
      <c r="E67" s="74"/>
      <c r="F67" s="74"/>
      <c r="G67" s="74"/>
      <c r="H67" s="74"/>
      <c r="I67" s="74"/>
      <c r="J67" s="74"/>
      <c r="K67" s="74"/>
      <c r="L67" s="74"/>
      <c r="M67" s="74"/>
      <c r="N67" s="74"/>
      <c r="O67" s="74"/>
      <c r="P67" s="74"/>
    </row>
    <row r="68" spans="2:17">
      <c r="B68" s="74"/>
      <c r="C68" s="74"/>
      <c r="D68" s="74"/>
      <c r="E68" s="74"/>
      <c r="F68" s="74"/>
      <c r="G68" s="74"/>
      <c r="H68" s="74"/>
      <c r="I68" s="74"/>
      <c r="J68" s="74"/>
      <c r="K68" s="74"/>
      <c r="L68" s="74"/>
      <c r="M68" s="74"/>
      <c r="N68" s="74"/>
      <c r="O68" s="74"/>
      <c r="P68" s="74"/>
    </row>
    <row r="69" spans="2:17">
      <c r="B69" s="74"/>
      <c r="C69" s="74"/>
      <c r="D69" s="74"/>
      <c r="E69" s="74"/>
      <c r="F69" s="74"/>
      <c r="G69" s="74"/>
      <c r="H69" s="74"/>
      <c r="I69" s="74"/>
      <c r="J69" s="74"/>
      <c r="K69" s="74"/>
      <c r="L69" s="74"/>
      <c r="M69" s="74"/>
      <c r="N69" s="74"/>
      <c r="O69" s="74"/>
      <c r="P69" s="74"/>
    </row>
    <row r="70" spans="2:17">
      <c r="B70" s="74"/>
      <c r="C70" s="74"/>
      <c r="D70" s="74"/>
      <c r="E70" s="74"/>
      <c r="F70" s="74"/>
      <c r="G70" s="74"/>
      <c r="H70" s="74"/>
      <c r="I70" s="74"/>
      <c r="J70" s="74"/>
      <c r="K70" s="74"/>
      <c r="L70" s="74"/>
      <c r="M70" s="74"/>
      <c r="N70" s="74"/>
      <c r="O70" s="74"/>
      <c r="P70" s="74"/>
    </row>
    <row r="71" spans="2:17">
      <c r="B71" s="74"/>
      <c r="C71" s="74"/>
      <c r="D71" s="74"/>
      <c r="E71" s="74"/>
      <c r="F71" s="74"/>
      <c r="G71" s="74"/>
      <c r="H71" s="74"/>
      <c r="I71" s="74"/>
      <c r="J71" s="74"/>
      <c r="K71" s="74"/>
      <c r="L71" s="74"/>
      <c r="M71" s="74"/>
      <c r="N71" s="74"/>
      <c r="O71" s="74"/>
      <c r="P71" s="74"/>
    </row>
    <row r="72" spans="2:17">
      <c r="B72" s="74"/>
      <c r="C72" s="74"/>
      <c r="D72" s="74"/>
      <c r="E72" s="74"/>
      <c r="F72" s="74"/>
      <c r="G72" s="74"/>
      <c r="H72" s="74"/>
      <c r="I72" s="74"/>
      <c r="J72" s="74"/>
      <c r="K72" s="74"/>
      <c r="L72" s="74"/>
      <c r="M72" s="74"/>
      <c r="N72" s="74"/>
      <c r="O72" s="74"/>
      <c r="P72" s="74"/>
    </row>
    <row r="73" spans="2:17">
      <c r="B73" s="74"/>
      <c r="C73" s="74"/>
      <c r="D73" s="74"/>
      <c r="E73" s="74"/>
      <c r="F73" s="74"/>
      <c r="G73" s="74"/>
      <c r="H73" s="74"/>
      <c r="I73" s="74"/>
      <c r="J73" s="74"/>
      <c r="K73" s="74"/>
      <c r="L73" s="74"/>
      <c r="M73" s="74"/>
      <c r="N73" s="74"/>
      <c r="O73" s="74"/>
      <c r="P73" s="74"/>
    </row>
    <row r="74" spans="2:17">
      <c r="B74" s="74"/>
      <c r="C74" s="74"/>
      <c r="D74" s="74"/>
      <c r="E74" s="74"/>
      <c r="F74" s="74"/>
      <c r="G74" s="74"/>
      <c r="H74" s="74"/>
      <c r="I74" s="74"/>
      <c r="J74" s="74"/>
      <c r="K74" s="74"/>
      <c r="L74" s="74"/>
      <c r="M74" s="74"/>
      <c r="N74" s="74"/>
      <c r="O74" s="74"/>
      <c r="P74" s="74"/>
    </row>
    <row r="75" spans="2:17">
      <c r="B75" s="74"/>
      <c r="C75" s="74"/>
      <c r="D75" s="74"/>
      <c r="E75" s="74"/>
      <c r="F75" s="74"/>
      <c r="G75" s="74"/>
      <c r="H75" s="74"/>
      <c r="I75" s="74"/>
      <c r="J75" s="74"/>
      <c r="K75" s="74"/>
      <c r="L75" s="74"/>
      <c r="M75" s="74"/>
      <c r="N75" s="74"/>
      <c r="O75" s="74"/>
      <c r="P75" s="74"/>
    </row>
  </sheetData>
  <mergeCells count="29">
    <mergeCell ref="B63:Q63"/>
    <mergeCell ref="B64:Q64"/>
    <mergeCell ref="B65:Q65"/>
    <mergeCell ref="B66:Q66"/>
    <mergeCell ref="B15:B16"/>
    <mergeCell ref="B27:B28"/>
    <mergeCell ref="C27:C28"/>
    <mergeCell ref="B38:Q60"/>
    <mergeCell ref="B25:Q25"/>
    <mergeCell ref="B26:Q26"/>
    <mergeCell ref="D27:O27"/>
    <mergeCell ref="P27:Q27"/>
    <mergeCell ref="B62:Q62"/>
    <mergeCell ref="B13:Q13"/>
    <mergeCell ref="B14:Q14"/>
    <mergeCell ref="D15:O15"/>
    <mergeCell ref="P15:Q15"/>
    <mergeCell ref="B24:Q24"/>
    <mergeCell ref="A5:Q5"/>
    <mergeCell ref="E6:K6"/>
    <mergeCell ref="E7:M7"/>
    <mergeCell ref="D10:M10"/>
    <mergeCell ref="B12:Q12"/>
    <mergeCell ref="A1:N1"/>
    <mergeCell ref="A2:N2"/>
    <mergeCell ref="A3:N3"/>
    <mergeCell ref="A4:E4"/>
    <mergeCell ref="F4:J4"/>
    <mergeCell ref="K4:Q4"/>
  </mergeCells>
  <pageMargins left="0.7" right="0.7" top="0.75" bottom="0.75" header="0.3" footer="0.3"/>
  <pageSetup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VJ35"/>
  <sheetViews>
    <sheetView zoomScale="71" zoomScaleNormal="71" workbookViewId="0">
      <selection activeCell="V10" sqref="V10"/>
    </sheetView>
  </sheetViews>
  <sheetFormatPr defaultColWidth="9" defaultRowHeight="12.75"/>
  <cols>
    <col min="1" max="1" width="9.140625" style="37"/>
    <col min="2" max="2" width="8.28515625" style="37" customWidth="1"/>
    <col min="3" max="3" width="5.28515625" style="37" customWidth="1"/>
    <col min="4" max="4" width="3.85546875" style="37" hidden="1" customWidth="1"/>
    <col min="5" max="15" width="9.140625" style="37"/>
    <col min="16" max="16" width="5" style="37" customWidth="1"/>
    <col min="17" max="255" width="9.140625" style="37"/>
    <col min="256" max="256" width="8.28515625" style="37" customWidth="1"/>
    <col min="257" max="257" width="5.28515625" style="37" customWidth="1"/>
    <col min="258" max="258" width="9" style="37" hidden="1" customWidth="1"/>
    <col min="259" max="269" width="9.140625" style="37"/>
    <col min="270" max="270" width="5" style="37" customWidth="1"/>
    <col min="271" max="511" width="9.140625" style="37"/>
    <col min="512" max="512" width="8.28515625" style="37" customWidth="1"/>
    <col min="513" max="513" width="5.28515625" style="37" customWidth="1"/>
    <col min="514" max="514" width="9" style="37" hidden="1" customWidth="1"/>
    <col min="515" max="525" width="9.140625" style="37"/>
    <col min="526" max="526" width="5" style="37" customWidth="1"/>
    <col min="527" max="767" width="9.140625" style="37"/>
    <col min="768" max="768" width="8.28515625" style="37" customWidth="1"/>
    <col min="769" max="769" width="5.28515625" style="37" customWidth="1"/>
    <col min="770" max="770" width="9" style="37" hidden="1" customWidth="1"/>
    <col min="771" max="781" width="9.140625" style="37"/>
    <col min="782" max="782" width="5" style="37" customWidth="1"/>
    <col min="783" max="1023" width="9.140625" style="37"/>
    <col min="1024" max="1024" width="8.28515625" style="37" customWidth="1"/>
    <col min="1025" max="1025" width="5.28515625" style="37" customWidth="1"/>
    <col min="1026" max="1026" width="9" style="37" hidden="1" customWidth="1"/>
    <col min="1027" max="1037" width="9.140625" style="37"/>
    <col min="1038" max="1038" width="5" style="37" customWidth="1"/>
    <col min="1039" max="1279" width="9.140625" style="37"/>
    <col min="1280" max="1280" width="8.28515625" style="37" customWidth="1"/>
    <col min="1281" max="1281" width="5.28515625" style="37" customWidth="1"/>
    <col min="1282" max="1282" width="9" style="37" hidden="1" customWidth="1"/>
    <col min="1283" max="1293" width="9.140625" style="37"/>
    <col min="1294" max="1294" width="5" style="37" customWidth="1"/>
    <col min="1295" max="1535" width="9.140625" style="37"/>
    <col min="1536" max="1536" width="8.28515625" style="37" customWidth="1"/>
    <col min="1537" max="1537" width="5.28515625" style="37" customWidth="1"/>
    <col min="1538" max="1538" width="9" style="37" hidden="1" customWidth="1"/>
    <col min="1539" max="1549" width="9.140625" style="37"/>
    <col min="1550" max="1550" width="5" style="37" customWidth="1"/>
    <col min="1551" max="1791" width="9.140625" style="37"/>
    <col min="1792" max="1792" width="8.28515625" style="37" customWidth="1"/>
    <col min="1793" max="1793" width="5.28515625" style="37" customWidth="1"/>
    <col min="1794" max="1794" width="9" style="37" hidden="1" customWidth="1"/>
    <col min="1795" max="1805" width="9.140625" style="37"/>
    <col min="1806" max="1806" width="5" style="37" customWidth="1"/>
    <col min="1807" max="2047" width="9.140625" style="37"/>
    <col min="2048" max="2048" width="8.28515625" style="37" customWidth="1"/>
    <col min="2049" max="2049" width="5.28515625" style="37" customWidth="1"/>
    <col min="2050" max="2050" width="9" style="37" hidden="1" customWidth="1"/>
    <col min="2051" max="2061" width="9.140625" style="37"/>
    <col min="2062" max="2062" width="5" style="37" customWidth="1"/>
    <col min="2063" max="2303" width="9.140625" style="37"/>
    <col min="2304" max="2304" width="8.28515625" style="37" customWidth="1"/>
    <col min="2305" max="2305" width="5.28515625" style="37" customWidth="1"/>
    <col min="2306" max="2306" width="9" style="37" hidden="1" customWidth="1"/>
    <col min="2307" max="2317" width="9.140625" style="37"/>
    <col min="2318" max="2318" width="5" style="37" customWidth="1"/>
    <col min="2319" max="2559" width="9.140625" style="37"/>
    <col min="2560" max="2560" width="8.28515625" style="37" customWidth="1"/>
    <col min="2561" max="2561" width="5.28515625" style="37" customWidth="1"/>
    <col min="2562" max="2562" width="9" style="37" hidden="1" customWidth="1"/>
    <col min="2563" max="2573" width="9.140625" style="37"/>
    <col min="2574" max="2574" width="5" style="37" customWidth="1"/>
    <col min="2575" max="2815" width="9.140625" style="37"/>
    <col min="2816" max="2816" width="8.28515625" style="37" customWidth="1"/>
    <col min="2817" max="2817" width="5.28515625" style="37" customWidth="1"/>
    <col min="2818" max="2818" width="9" style="37" hidden="1" customWidth="1"/>
    <col min="2819" max="2829" width="9.140625" style="37"/>
    <col min="2830" max="2830" width="5" style="37" customWidth="1"/>
    <col min="2831" max="3071" width="9.140625" style="37"/>
    <col min="3072" max="3072" width="8.28515625" style="37" customWidth="1"/>
    <col min="3073" max="3073" width="5.28515625" style="37" customWidth="1"/>
    <col min="3074" max="3074" width="9" style="37" hidden="1" customWidth="1"/>
    <col min="3075" max="3085" width="9.140625" style="37"/>
    <col min="3086" max="3086" width="5" style="37" customWidth="1"/>
    <col min="3087" max="3327" width="9.140625" style="37"/>
    <col min="3328" max="3328" width="8.28515625" style="37" customWidth="1"/>
    <col min="3329" max="3329" width="5.28515625" style="37" customWidth="1"/>
    <col min="3330" max="3330" width="9" style="37" hidden="1" customWidth="1"/>
    <col min="3331" max="3341" width="9.140625" style="37"/>
    <col min="3342" max="3342" width="5" style="37" customWidth="1"/>
    <col min="3343" max="3583" width="9.140625" style="37"/>
    <col min="3584" max="3584" width="8.28515625" style="37" customWidth="1"/>
    <col min="3585" max="3585" width="5.28515625" style="37" customWidth="1"/>
    <col min="3586" max="3586" width="9" style="37" hidden="1" customWidth="1"/>
    <col min="3587" max="3597" width="9.140625" style="37"/>
    <col min="3598" max="3598" width="5" style="37" customWidth="1"/>
    <col min="3599" max="3839" width="9.140625" style="37"/>
    <col min="3840" max="3840" width="8.28515625" style="37" customWidth="1"/>
    <col min="3841" max="3841" width="5.28515625" style="37" customWidth="1"/>
    <col min="3842" max="3842" width="9" style="37" hidden="1" customWidth="1"/>
    <col min="3843" max="3853" width="9.140625" style="37"/>
    <col min="3854" max="3854" width="5" style="37" customWidth="1"/>
    <col min="3855" max="4095" width="9.140625" style="37"/>
    <col min="4096" max="4096" width="8.28515625" style="37" customWidth="1"/>
    <col min="4097" max="4097" width="5.28515625" style="37" customWidth="1"/>
    <col min="4098" max="4098" width="9" style="37" hidden="1" customWidth="1"/>
    <col min="4099" max="4109" width="9.140625" style="37"/>
    <col min="4110" max="4110" width="5" style="37" customWidth="1"/>
    <col min="4111" max="4351" width="9.140625" style="37"/>
    <col min="4352" max="4352" width="8.28515625" style="37" customWidth="1"/>
    <col min="4353" max="4353" width="5.28515625" style="37" customWidth="1"/>
    <col min="4354" max="4354" width="9" style="37" hidden="1" customWidth="1"/>
    <col min="4355" max="4365" width="9.140625" style="37"/>
    <col min="4366" max="4366" width="5" style="37" customWidth="1"/>
    <col min="4367" max="4607" width="9.140625" style="37"/>
    <col min="4608" max="4608" width="8.28515625" style="37" customWidth="1"/>
    <col min="4609" max="4609" width="5.28515625" style="37" customWidth="1"/>
    <col min="4610" max="4610" width="9" style="37" hidden="1" customWidth="1"/>
    <col min="4611" max="4621" width="9.140625" style="37"/>
    <col min="4622" max="4622" width="5" style="37" customWidth="1"/>
    <col min="4623" max="4863" width="9.140625" style="37"/>
    <col min="4864" max="4864" width="8.28515625" style="37" customWidth="1"/>
    <col min="4865" max="4865" width="5.28515625" style="37" customWidth="1"/>
    <col min="4866" max="4866" width="9" style="37" hidden="1" customWidth="1"/>
    <col min="4867" max="4877" width="9.140625" style="37"/>
    <col min="4878" max="4878" width="5" style="37" customWidth="1"/>
    <col min="4879" max="5119" width="9.140625" style="37"/>
    <col min="5120" max="5120" width="8.28515625" style="37" customWidth="1"/>
    <col min="5121" max="5121" width="5.28515625" style="37" customWidth="1"/>
    <col min="5122" max="5122" width="9" style="37" hidden="1" customWidth="1"/>
    <col min="5123" max="5133" width="9.140625" style="37"/>
    <col min="5134" max="5134" width="5" style="37" customWidth="1"/>
    <col min="5135" max="5375" width="9.140625" style="37"/>
    <col min="5376" max="5376" width="8.28515625" style="37" customWidth="1"/>
    <col min="5377" max="5377" width="5.28515625" style="37" customWidth="1"/>
    <col min="5378" max="5378" width="9" style="37" hidden="1" customWidth="1"/>
    <col min="5379" max="5389" width="9.140625" style="37"/>
    <col min="5390" max="5390" width="5" style="37" customWidth="1"/>
    <col min="5391" max="5631" width="9.140625" style="37"/>
    <col min="5632" max="5632" width="8.28515625" style="37" customWidth="1"/>
    <col min="5633" max="5633" width="5.28515625" style="37" customWidth="1"/>
    <col min="5634" max="5634" width="9" style="37" hidden="1" customWidth="1"/>
    <col min="5635" max="5645" width="9.140625" style="37"/>
    <col min="5646" max="5646" width="5" style="37" customWidth="1"/>
    <col min="5647" max="5887" width="9.140625" style="37"/>
    <col min="5888" max="5888" width="8.28515625" style="37" customWidth="1"/>
    <col min="5889" max="5889" width="5.28515625" style="37" customWidth="1"/>
    <col min="5890" max="5890" width="9" style="37" hidden="1" customWidth="1"/>
    <col min="5891" max="5901" width="9.140625" style="37"/>
    <col min="5902" max="5902" width="5" style="37" customWidth="1"/>
    <col min="5903" max="6143" width="9.140625" style="37"/>
    <col min="6144" max="6144" width="8.28515625" style="37" customWidth="1"/>
    <col min="6145" max="6145" width="5.28515625" style="37" customWidth="1"/>
    <col min="6146" max="6146" width="9" style="37" hidden="1" customWidth="1"/>
    <col min="6147" max="6157" width="9.140625" style="37"/>
    <col min="6158" max="6158" width="5" style="37" customWidth="1"/>
    <col min="6159" max="6399" width="9.140625" style="37"/>
    <col min="6400" max="6400" width="8.28515625" style="37" customWidth="1"/>
    <col min="6401" max="6401" width="5.28515625" style="37" customWidth="1"/>
    <col min="6402" max="6402" width="9" style="37" hidden="1" customWidth="1"/>
    <col min="6403" max="6413" width="9.140625" style="37"/>
    <col min="6414" max="6414" width="5" style="37" customWidth="1"/>
    <col min="6415" max="6655" width="9.140625" style="37"/>
    <col min="6656" max="6656" width="8.28515625" style="37" customWidth="1"/>
    <col min="6657" max="6657" width="5.28515625" style="37" customWidth="1"/>
    <col min="6658" max="6658" width="9" style="37" hidden="1" customWidth="1"/>
    <col min="6659" max="6669" width="9.140625" style="37"/>
    <col min="6670" max="6670" width="5" style="37" customWidth="1"/>
    <col min="6671" max="6911" width="9.140625" style="37"/>
    <col min="6912" max="6912" width="8.28515625" style="37" customWidth="1"/>
    <col min="6913" max="6913" width="5.28515625" style="37" customWidth="1"/>
    <col min="6914" max="6914" width="9" style="37" hidden="1" customWidth="1"/>
    <col min="6915" max="6925" width="9.140625" style="37"/>
    <col min="6926" max="6926" width="5" style="37" customWidth="1"/>
    <col min="6927" max="7167" width="9.140625" style="37"/>
    <col min="7168" max="7168" width="8.28515625" style="37" customWidth="1"/>
    <col min="7169" max="7169" width="5.28515625" style="37" customWidth="1"/>
    <col min="7170" max="7170" width="9" style="37" hidden="1" customWidth="1"/>
    <col min="7171" max="7181" width="9.140625" style="37"/>
    <col min="7182" max="7182" width="5" style="37" customWidth="1"/>
    <col min="7183" max="7423" width="9.140625" style="37"/>
    <col min="7424" max="7424" width="8.28515625" style="37" customWidth="1"/>
    <col min="7425" max="7425" width="5.28515625" style="37" customWidth="1"/>
    <col min="7426" max="7426" width="9" style="37" hidden="1" customWidth="1"/>
    <col min="7427" max="7437" width="9.140625" style="37"/>
    <col min="7438" max="7438" width="5" style="37" customWidth="1"/>
    <col min="7439" max="7679" width="9.140625" style="37"/>
    <col min="7680" max="7680" width="8.28515625" style="37" customWidth="1"/>
    <col min="7681" max="7681" width="5.28515625" style="37" customWidth="1"/>
    <col min="7682" max="7682" width="9" style="37" hidden="1" customWidth="1"/>
    <col min="7683" max="7693" width="9.140625" style="37"/>
    <col min="7694" max="7694" width="5" style="37" customWidth="1"/>
    <col min="7695" max="7935" width="9.140625" style="37"/>
    <col min="7936" max="7936" width="8.28515625" style="37" customWidth="1"/>
    <col min="7937" max="7937" width="5.28515625" style="37" customWidth="1"/>
    <col min="7938" max="7938" width="9" style="37" hidden="1" customWidth="1"/>
    <col min="7939" max="7949" width="9.140625" style="37"/>
    <col min="7950" max="7950" width="5" style="37" customWidth="1"/>
    <col min="7951" max="8191" width="9.140625" style="37"/>
    <col min="8192" max="8192" width="8.28515625" style="37" customWidth="1"/>
    <col min="8193" max="8193" width="5.28515625" style="37" customWidth="1"/>
    <col min="8194" max="8194" width="9" style="37" hidden="1" customWidth="1"/>
    <col min="8195" max="8205" width="9.140625" style="37"/>
    <col min="8206" max="8206" width="5" style="37" customWidth="1"/>
    <col min="8207" max="8447" width="9.140625" style="37"/>
    <col min="8448" max="8448" width="8.28515625" style="37" customWidth="1"/>
    <col min="8449" max="8449" width="5.28515625" style="37" customWidth="1"/>
    <col min="8450" max="8450" width="9" style="37" hidden="1" customWidth="1"/>
    <col min="8451" max="8461" width="9.140625" style="37"/>
    <col min="8462" max="8462" width="5" style="37" customWidth="1"/>
    <col min="8463" max="8703" width="9.140625" style="37"/>
    <col min="8704" max="8704" width="8.28515625" style="37" customWidth="1"/>
    <col min="8705" max="8705" width="5.28515625" style="37" customWidth="1"/>
    <col min="8706" max="8706" width="9" style="37" hidden="1" customWidth="1"/>
    <col min="8707" max="8717" width="9.140625" style="37"/>
    <col min="8718" max="8718" width="5" style="37" customWidth="1"/>
    <col min="8719" max="8959" width="9.140625" style="37"/>
    <col min="8960" max="8960" width="8.28515625" style="37" customWidth="1"/>
    <col min="8961" max="8961" width="5.28515625" style="37" customWidth="1"/>
    <col min="8962" max="8962" width="9" style="37" hidden="1" customWidth="1"/>
    <col min="8963" max="8973" width="9.140625" style="37"/>
    <col min="8974" max="8974" width="5" style="37" customWidth="1"/>
    <col min="8975" max="9215" width="9.140625" style="37"/>
    <col min="9216" max="9216" width="8.28515625" style="37" customWidth="1"/>
    <col min="9217" max="9217" width="5.28515625" style="37" customWidth="1"/>
    <col min="9218" max="9218" width="9" style="37" hidden="1" customWidth="1"/>
    <col min="9219" max="9229" width="9.140625" style="37"/>
    <col min="9230" max="9230" width="5" style="37" customWidth="1"/>
    <col min="9231" max="9471" width="9.140625" style="37"/>
    <col min="9472" max="9472" width="8.28515625" style="37" customWidth="1"/>
    <col min="9473" max="9473" width="5.28515625" style="37" customWidth="1"/>
    <col min="9474" max="9474" width="9" style="37" hidden="1" customWidth="1"/>
    <col min="9475" max="9485" width="9.140625" style="37"/>
    <col min="9486" max="9486" width="5" style="37" customWidth="1"/>
    <col min="9487" max="9727" width="9.140625" style="37"/>
    <col min="9728" max="9728" width="8.28515625" style="37" customWidth="1"/>
    <col min="9729" max="9729" width="5.28515625" style="37" customWidth="1"/>
    <col min="9730" max="9730" width="9" style="37" hidden="1" customWidth="1"/>
    <col min="9731" max="9741" width="9.140625" style="37"/>
    <col min="9742" max="9742" width="5" style="37" customWidth="1"/>
    <col min="9743" max="9983" width="9.140625" style="37"/>
    <col min="9984" max="9984" width="8.28515625" style="37" customWidth="1"/>
    <col min="9985" max="9985" width="5.28515625" style="37" customWidth="1"/>
    <col min="9986" max="9986" width="9" style="37" hidden="1" customWidth="1"/>
    <col min="9987" max="9997" width="9.140625" style="37"/>
    <col min="9998" max="9998" width="5" style="37" customWidth="1"/>
    <col min="9999" max="10239" width="9.140625" style="37"/>
    <col min="10240" max="10240" width="8.28515625" style="37" customWidth="1"/>
    <col min="10241" max="10241" width="5.28515625" style="37" customWidth="1"/>
    <col min="10242" max="10242" width="9" style="37" hidden="1" customWidth="1"/>
    <col min="10243" max="10253" width="9.140625" style="37"/>
    <col min="10254" max="10254" width="5" style="37" customWidth="1"/>
    <col min="10255" max="10495" width="9.140625" style="37"/>
    <col min="10496" max="10496" width="8.28515625" style="37" customWidth="1"/>
    <col min="10497" max="10497" width="5.28515625" style="37" customWidth="1"/>
    <col min="10498" max="10498" width="9" style="37" hidden="1" customWidth="1"/>
    <col min="10499" max="10509" width="9.140625" style="37"/>
    <col min="10510" max="10510" width="5" style="37" customWidth="1"/>
    <col min="10511" max="10751" width="9.140625" style="37"/>
    <col min="10752" max="10752" width="8.28515625" style="37" customWidth="1"/>
    <col min="10753" max="10753" width="5.28515625" style="37" customWidth="1"/>
    <col min="10754" max="10754" width="9" style="37" hidden="1" customWidth="1"/>
    <col min="10755" max="10765" width="9.140625" style="37"/>
    <col min="10766" max="10766" width="5" style="37" customWidth="1"/>
    <col min="10767" max="11007" width="9.140625" style="37"/>
    <col min="11008" max="11008" width="8.28515625" style="37" customWidth="1"/>
    <col min="11009" max="11009" width="5.28515625" style="37" customWidth="1"/>
    <col min="11010" max="11010" width="9" style="37" hidden="1" customWidth="1"/>
    <col min="11011" max="11021" width="9.140625" style="37"/>
    <col min="11022" max="11022" width="5" style="37" customWidth="1"/>
    <col min="11023" max="11263" width="9.140625" style="37"/>
    <col min="11264" max="11264" width="8.28515625" style="37" customWidth="1"/>
    <col min="11265" max="11265" width="5.28515625" style="37" customWidth="1"/>
    <col min="11266" max="11266" width="9" style="37" hidden="1" customWidth="1"/>
    <col min="11267" max="11277" width="9.140625" style="37"/>
    <col min="11278" max="11278" width="5" style="37" customWidth="1"/>
    <col min="11279" max="11519" width="9.140625" style="37"/>
    <col min="11520" max="11520" width="8.28515625" style="37" customWidth="1"/>
    <col min="11521" max="11521" width="5.28515625" style="37" customWidth="1"/>
    <col min="11522" max="11522" width="9" style="37" hidden="1" customWidth="1"/>
    <col min="11523" max="11533" width="9.140625" style="37"/>
    <col min="11534" max="11534" width="5" style="37" customWidth="1"/>
    <col min="11535" max="11775" width="9.140625" style="37"/>
    <col min="11776" max="11776" width="8.28515625" style="37" customWidth="1"/>
    <col min="11777" max="11777" width="5.28515625" style="37" customWidth="1"/>
    <col min="11778" max="11778" width="9" style="37" hidden="1" customWidth="1"/>
    <col min="11779" max="11789" width="9.140625" style="37"/>
    <col min="11790" max="11790" width="5" style="37" customWidth="1"/>
    <col min="11791" max="12031" width="9.140625" style="37"/>
    <col min="12032" max="12032" width="8.28515625" style="37" customWidth="1"/>
    <col min="12033" max="12033" width="5.28515625" style="37" customWidth="1"/>
    <col min="12034" max="12034" width="9" style="37" hidden="1" customWidth="1"/>
    <col min="12035" max="12045" width="9.140625" style="37"/>
    <col min="12046" max="12046" width="5" style="37" customWidth="1"/>
    <col min="12047" max="12287" width="9.140625" style="37"/>
    <col min="12288" max="12288" width="8.28515625" style="37" customWidth="1"/>
    <col min="12289" max="12289" width="5.28515625" style="37" customWidth="1"/>
    <col min="12290" max="12290" width="9" style="37" hidden="1" customWidth="1"/>
    <col min="12291" max="12301" width="9.140625" style="37"/>
    <col min="12302" max="12302" width="5" style="37" customWidth="1"/>
    <col min="12303" max="12543" width="9.140625" style="37"/>
    <col min="12544" max="12544" width="8.28515625" style="37" customWidth="1"/>
    <col min="12545" max="12545" width="5.28515625" style="37" customWidth="1"/>
    <col min="12546" max="12546" width="9" style="37" hidden="1" customWidth="1"/>
    <col min="12547" max="12557" width="9.140625" style="37"/>
    <col min="12558" max="12558" width="5" style="37" customWidth="1"/>
    <col min="12559" max="12799" width="9.140625" style="37"/>
    <col min="12800" max="12800" width="8.28515625" style="37" customWidth="1"/>
    <col min="12801" max="12801" width="5.28515625" style="37" customWidth="1"/>
    <col min="12802" max="12802" width="9" style="37" hidden="1" customWidth="1"/>
    <col min="12803" max="12813" width="9.140625" style="37"/>
    <col min="12814" max="12814" width="5" style="37" customWidth="1"/>
    <col min="12815" max="13055" width="9.140625" style="37"/>
    <col min="13056" max="13056" width="8.28515625" style="37" customWidth="1"/>
    <col min="13057" max="13057" width="5.28515625" style="37" customWidth="1"/>
    <col min="13058" max="13058" width="9" style="37" hidden="1" customWidth="1"/>
    <col min="13059" max="13069" width="9.140625" style="37"/>
    <col min="13070" max="13070" width="5" style="37" customWidth="1"/>
    <col min="13071" max="13311" width="9.140625" style="37"/>
    <col min="13312" max="13312" width="8.28515625" style="37" customWidth="1"/>
    <col min="13313" max="13313" width="5.28515625" style="37" customWidth="1"/>
    <col min="13314" max="13314" width="9" style="37" hidden="1" customWidth="1"/>
    <col min="13315" max="13325" width="9.140625" style="37"/>
    <col min="13326" max="13326" width="5" style="37" customWidth="1"/>
    <col min="13327" max="13567" width="9.140625" style="37"/>
    <col min="13568" max="13568" width="8.28515625" style="37" customWidth="1"/>
    <col min="13569" max="13569" width="5.28515625" style="37" customWidth="1"/>
    <col min="13570" max="13570" width="9" style="37" hidden="1" customWidth="1"/>
    <col min="13571" max="13581" width="9.140625" style="37"/>
    <col min="13582" max="13582" width="5" style="37" customWidth="1"/>
    <col min="13583" max="13823" width="9.140625" style="37"/>
    <col min="13824" max="13824" width="8.28515625" style="37" customWidth="1"/>
    <col min="13825" max="13825" width="5.28515625" style="37" customWidth="1"/>
    <col min="13826" max="13826" width="9" style="37" hidden="1" customWidth="1"/>
    <col min="13827" max="13837" width="9.140625" style="37"/>
    <col min="13838" max="13838" width="5" style="37" customWidth="1"/>
    <col min="13839" max="14079" width="9.140625" style="37"/>
    <col min="14080" max="14080" width="8.28515625" style="37" customWidth="1"/>
    <col min="14081" max="14081" width="5.28515625" style="37" customWidth="1"/>
    <col min="14082" max="14082" width="9" style="37" hidden="1" customWidth="1"/>
    <col min="14083" max="14093" width="9.140625" style="37"/>
    <col min="14094" max="14094" width="5" style="37" customWidth="1"/>
    <col min="14095" max="14335" width="9.140625" style="37"/>
    <col min="14336" max="14336" width="8.28515625" style="37" customWidth="1"/>
    <col min="14337" max="14337" width="5.28515625" style="37" customWidth="1"/>
    <col min="14338" max="14338" width="9" style="37" hidden="1" customWidth="1"/>
    <col min="14339" max="14349" width="9.140625" style="37"/>
    <col min="14350" max="14350" width="5" style="37" customWidth="1"/>
    <col min="14351" max="14591" width="9.140625" style="37"/>
    <col min="14592" max="14592" width="8.28515625" style="37" customWidth="1"/>
    <col min="14593" max="14593" width="5.28515625" style="37" customWidth="1"/>
    <col min="14594" max="14594" width="9" style="37" hidden="1" customWidth="1"/>
    <col min="14595" max="14605" width="9.140625" style="37"/>
    <col min="14606" max="14606" width="5" style="37" customWidth="1"/>
    <col min="14607" max="14847" width="9.140625" style="37"/>
    <col min="14848" max="14848" width="8.28515625" style="37" customWidth="1"/>
    <col min="14849" max="14849" width="5.28515625" style="37" customWidth="1"/>
    <col min="14850" max="14850" width="9" style="37" hidden="1" customWidth="1"/>
    <col min="14851" max="14861" width="9.140625" style="37"/>
    <col min="14862" max="14862" width="5" style="37" customWidth="1"/>
    <col min="14863" max="15103" width="9.140625" style="37"/>
    <col min="15104" max="15104" width="8.28515625" style="37" customWidth="1"/>
    <col min="15105" max="15105" width="5.28515625" style="37" customWidth="1"/>
    <col min="15106" max="15106" width="9" style="37" hidden="1" customWidth="1"/>
    <col min="15107" max="15117" width="9.140625" style="37"/>
    <col min="15118" max="15118" width="5" style="37" customWidth="1"/>
    <col min="15119" max="15359" width="9.140625" style="37"/>
    <col min="15360" max="15360" width="8.28515625" style="37" customWidth="1"/>
    <col min="15361" max="15361" width="5.28515625" style="37" customWidth="1"/>
    <col min="15362" max="15362" width="9" style="37" hidden="1" customWidth="1"/>
    <col min="15363" max="15373" width="9.140625" style="37"/>
    <col min="15374" max="15374" width="5" style="37" customWidth="1"/>
    <col min="15375" max="15615" width="9.140625" style="37"/>
    <col min="15616" max="15616" width="8.28515625" style="37" customWidth="1"/>
    <col min="15617" max="15617" width="5.28515625" style="37" customWidth="1"/>
    <col min="15618" max="15618" width="9" style="37" hidden="1" customWidth="1"/>
    <col min="15619" max="15629" width="9.140625" style="37"/>
    <col min="15630" max="15630" width="5" style="37" customWidth="1"/>
    <col min="15631" max="15871" width="9.140625" style="37"/>
    <col min="15872" max="15872" width="8.28515625" style="37" customWidth="1"/>
    <col min="15873" max="15873" width="5.28515625" style="37" customWidth="1"/>
    <col min="15874" max="15874" width="9" style="37" hidden="1" customWidth="1"/>
    <col min="15875" max="15885" width="9.140625" style="37"/>
    <col min="15886" max="15886" width="5" style="37" customWidth="1"/>
    <col min="15887" max="16127" width="9.140625" style="37"/>
    <col min="16128" max="16128" width="8.28515625" style="37" customWidth="1"/>
    <col min="16129" max="16129" width="5.28515625" style="37" customWidth="1"/>
    <col min="16130" max="16130" width="9" style="37" hidden="1" customWidth="1"/>
    <col min="16131" max="16141" width="9.140625" style="37"/>
    <col min="16142" max="16142" width="5" style="37" customWidth="1"/>
    <col min="16143" max="16384" width="9.140625" style="37"/>
  </cols>
  <sheetData>
    <row r="1" spans="1:18" ht="20.25">
      <c r="A1" s="422" t="s">
        <v>311</v>
      </c>
      <c r="B1" s="422"/>
      <c r="C1" s="422"/>
      <c r="D1" s="422"/>
      <c r="E1" s="422"/>
      <c r="F1" s="422"/>
      <c r="G1" s="422"/>
      <c r="H1" s="422"/>
      <c r="I1" s="422"/>
      <c r="J1" s="422"/>
      <c r="K1" s="422"/>
      <c r="L1" s="422"/>
      <c r="M1" s="422"/>
      <c r="N1" s="422"/>
    </row>
    <row r="2" spans="1:18" ht="20.25">
      <c r="A2" s="422" t="s">
        <v>443</v>
      </c>
      <c r="B2" s="422"/>
      <c r="C2" s="422"/>
      <c r="D2" s="422"/>
      <c r="E2" s="422"/>
      <c r="F2" s="422"/>
      <c r="G2" s="422"/>
      <c r="H2" s="422"/>
      <c r="I2" s="422"/>
      <c r="J2" s="422"/>
      <c r="K2" s="422"/>
      <c r="L2" s="422"/>
      <c r="M2" s="422"/>
      <c r="N2" s="422"/>
    </row>
    <row r="3" spans="1:18" ht="15.75">
      <c r="A3" s="427" t="s">
        <v>533</v>
      </c>
      <c r="B3" s="427"/>
      <c r="C3" s="427"/>
      <c r="D3" s="427"/>
      <c r="E3" s="427"/>
      <c r="F3" s="427"/>
      <c r="G3" s="427"/>
      <c r="H3" s="427"/>
      <c r="I3" s="427"/>
      <c r="J3" s="427"/>
      <c r="K3" s="427"/>
      <c r="L3" s="427"/>
      <c r="M3" s="427"/>
      <c r="N3" s="427"/>
    </row>
    <row r="4" spans="1:18" ht="15.75">
      <c r="A4" s="433" t="s">
        <v>534</v>
      </c>
      <c r="B4" s="433"/>
      <c r="C4" s="433"/>
      <c r="D4" s="433"/>
      <c r="E4" s="433"/>
      <c r="F4" s="433" t="s">
        <v>535</v>
      </c>
      <c r="G4" s="433"/>
      <c r="H4" s="433"/>
      <c r="I4" s="433"/>
      <c r="J4" s="433"/>
      <c r="K4" s="433" t="s">
        <v>536</v>
      </c>
      <c r="L4" s="433"/>
      <c r="M4" s="433"/>
      <c r="N4" s="433"/>
      <c r="O4" s="433"/>
      <c r="P4" s="433"/>
      <c r="Q4" s="433"/>
    </row>
    <row r="5" spans="1:18" ht="15">
      <c r="A5" s="434" t="s">
        <v>448</v>
      </c>
      <c r="B5" s="434"/>
      <c r="C5" s="434"/>
      <c r="D5" s="434"/>
      <c r="E5" s="434"/>
      <c r="F5" s="434"/>
      <c r="G5" s="434"/>
      <c r="H5" s="434"/>
      <c r="I5" s="434"/>
      <c r="J5" s="434"/>
      <c r="K5" s="434"/>
      <c r="L5" s="434"/>
      <c r="M5" s="434"/>
      <c r="N5" s="434"/>
      <c r="O5" s="434"/>
      <c r="P5" s="434"/>
      <c r="Q5" s="434"/>
    </row>
    <row r="6" spans="1:18" ht="18.75">
      <c r="A6" s="38"/>
      <c r="B6" s="38"/>
      <c r="C6" s="38"/>
      <c r="D6" s="39"/>
      <c r="E6" s="429" t="s">
        <v>497</v>
      </c>
      <c r="F6" s="429"/>
      <c r="G6" s="429"/>
      <c r="H6" s="429"/>
      <c r="I6" s="429"/>
      <c r="J6" s="429"/>
      <c r="K6" s="429"/>
      <c r="L6" s="39"/>
      <c r="M6" s="39"/>
      <c r="N6" s="39"/>
      <c r="O6" s="41"/>
      <c r="P6" s="58"/>
      <c r="Q6" s="58"/>
      <c r="R6" s="60"/>
    </row>
    <row r="7" spans="1:18" ht="18.75">
      <c r="A7" s="38"/>
      <c r="B7" s="38"/>
      <c r="C7" s="38"/>
      <c r="D7" s="39"/>
      <c r="E7" s="429" t="s">
        <v>498</v>
      </c>
      <c r="F7" s="429"/>
      <c r="G7" s="429"/>
      <c r="H7" s="429"/>
      <c r="I7" s="429"/>
      <c r="J7" s="429"/>
      <c r="K7" s="429"/>
      <c r="L7" s="429"/>
      <c r="M7" s="429"/>
      <c r="N7" s="39"/>
      <c r="O7" s="41"/>
      <c r="P7" s="58"/>
      <c r="Q7" s="58"/>
      <c r="R7" s="60"/>
    </row>
    <row r="8" spans="1:18" ht="18.75">
      <c r="A8" s="38"/>
      <c r="B8" s="38"/>
      <c r="C8" s="38"/>
      <c r="D8" s="39"/>
      <c r="E8" s="40" t="s">
        <v>499</v>
      </c>
      <c r="F8" s="39"/>
      <c r="G8" s="39"/>
      <c r="H8" s="39"/>
      <c r="I8" s="39"/>
      <c r="J8" s="39"/>
      <c r="K8" s="39"/>
      <c r="L8" s="39"/>
      <c r="M8" s="39"/>
      <c r="N8" s="39"/>
      <c r="O8" s="41"/>
      <c r="P8" s="58"/>
      <c r="Q8" s="58"/>
      <c r="R8" s="60"/>
    </row>
    <row r="9" spans="1:18" ht="18.75">
      <c r="D9" s="41"/>
      <c r="E9" s="40" t="s">
        <v>500</v>
      </c>
      <c r="F9" s="41"/>
      <c r="G9" s="41"/>
      <c r="H9" s="41"/>
      <c r="I9" s="41"/>
      <c r="J9" s="41"/>
      <c r="K9" s="41"/>
      <c r="L9" s="41"/>
      <c r="M9" s="41"/>
      <c r="N9" s="41"/>
      <c r="O9" s="41"/>
      <c r="R9" s="42"/>
    </row>
    <row r="10" spans="1:18" ht="18.75" customHeight="1">
      <c r="D10" s="428" t="s">
        <v>499</v>
      </c>
      <c r="E10" s="428"/>
      <c r="F10" s="428"/>
      <c r="G10" s="428"/>
      <c r="H10" s="428"/>
      <c r="I10" s="428"/>
      <c r="J10" s="428"/>
      <c r="K10" s="428"/>
      <c r="L10" s="428"/>
      <c r="M10" s="428"/>
      <c r="N10" s="41"/>
      <c r="O10" s="41"/>
      <c r="R10" s="42"/>
    </row>
    <row r="11" spans="1:18">
      <c r="A11" s="42"/>
      <c r="B11" s="42"/>
      <c r="C11" s="42"/>
      <c r="D11" s="42"/>
      <c r="E11" s="42"/>
      <c r="F11" s="42"/>
      <c r="G11" s="42"/>
      <c r="H11" s="42"/>
      <c r="I11" s="42"/>
      <c r="J11" s="42"/>
      <c r="K11" s="42"/>
      <c r="L11" s="42"/>
      <c r="M11" s="42"/>
      <c r="N11" s="42"/>
      <c r="O11" s="42"/>
      <c r="P11" s="42"/>
      <c r="Q11" s="42"/>
      <c r="R11" s="42"/>
    </row>
    <row r="12" spans="1:18" ht="15.75" customHeight="1">
      <c r="A12" s="42"/>
      <c r="B12" s="450" t="s">
        <v>501</v>
      </c>
      <c r="C12" s="450"/>
      <c r="D12" s="450"/>
      <c r="E12" s="450"/>
      <c r="F12" s="450"/>
      <c r="G12" s="450"/>
      <c r="H12" s="450"/>
      <c r="I12" s="450"/>
      <c r="J12" s="450"/>
      <c r="K12" s="450"/>
      <c r="L12" s="450"/>
      <c r="M12" s="450"/>
      <c r="N12" s="450"/>
      <c r="O12" s="450"/>
      <c r="P12" s="450"/>
      <c r="Q12" s="450"/>
      <c r="R12" s="450"/>
    </row>
    <row r="13" spans="1:18" ht="14.25" customHeight="1">
      <c r="A13" s="42"/>
      <c r="B13" s="451" t="s">
        <v>537</v>
      </c>
      <c r="C13" s="452"/>
      <c r="D13" s="452"/>
      <c r="E13" s="452"/>
      <c r="F13" s="452"/>
      <c r="G13" s="452"/>
      <c r="H13" s="452"/>
      <c r="I13" s="452"/>
      <c r="J13" s="452"/>
      <c r="K13" s="452"/>
      <c r="L13" s="452"/>
      <c r="M13" s="452"/>
      <c r="N13" s="452"/>
      <c r="O13" s="452"/>
      <c r="P13" s="452"/>
      <c r="Q13" s="452"/>
      <c r="R13" s="452"/>
    </row>
    <row r="14" spans="1:18" ht="15">
      <c r="A14" s="42"/>
      <c r="B14" s="453"/>
      <c r="C14" s="453"/>
      <c r="D14" s="453"/>
      <c r="E14" s="453"/>
      <c r="F14" s="453"/>
      <c r="G14" s="453"/>
      <c r="H14" s="453"/>
      <c r="I14" s="453"/>
      <c r="J14" s="453"/>
      <c r="K14" s="453"/>
      <c r="L14" s="453"/>
      <c r="M14" s="453"/>
      <c r="N14" s="453"/>
      <c r="O14" s="453"/>
      <c r="P14" s="453"/>
      <c r="Q14" s="453"/>
      <c r="R14" s="453"/>
    </row>
    <row r="15" spans="1:18" ht="15" customHeight="1">
      <c r="A15" s="42"/>
      <c r="B15" s="457" t="s">
        <v>503</v>
      </c>
      <c r="C15" s="458"/>
      <c r="D15" s="43"/>
      <c r="E15" s="454" t="s">
        <v>504</v>
      </c>
      <c r="F15" s="454"/>
      <c r="G15" s="454"/>
      <c r="H15" s="454"/>
      <c r="I15" s="454"/>
      <c r="J15" s="454"/>
      <c r="K15" s="454"/>
      <c r="L15" s="454"/>
      <c r="M15" s="454"/>
      <c r="N15" s="454"/>
      <c r="O15" s="454"/>
      <c r="P15" s="454"/>
      <c r="Q15" s="454" t="s">
        <v>505</v>
      </c>
      <c r="R15" s="454"/>
    </row>
    <row r="16" spans="1:18" ht="15" customHeight="1">
      <c r="A16" s="42"/>
      <c r="B16" s="459"/>
      <c r="C16" s="460"/>
      <c r="D16" s="44"/>
      <c r="E16" s="45" t="s">
        <v>506</v>
      </c>
      <c r="F16" s="45" t="s">
        <v>507</v>
      </c>
      <c r="G16" s="45" t="s">
        <v>508</v>
      </c>
      <c r="H16" s="45" t="s">
        <v>509</v>
      </c>
      <c r="I16" s="45" t="s">
        <v>510</v>
      </c>
      <c r="J16" s="45" t="s">
        <v>511</v>
      </c>
      <c r="K16" s="45" t="s">
        <v>512</v>
      </c>
      <c r="L16" s="45" t="s">
        <v>513</v>
      </c>
      <c r="M16" s="45" t="s">
        <v>514</v>
      </c>
      <c r="N16" s="45" t="s">
        <v>515</v>
      </c>
      <c r="O16" s="45" t="s">
        <v>516</v>
      </c>
      <c r="P16" s="45" t="s">
        <v>517</v>
      </c>
      <c r="Q16" s="45" t="s">
        <v>518</v>
      </c>
      <c r="R16" s="45" t="s">
        <v>519</v>
      </c>
    </row>
    <row r="17" spans="1:18" ht="15">
      <c r="A17" s="42"/>
      <c r="B17" s="46" t="s">
        <v>520</v>
      </c>
      <c r="C17" s="47"/>
      <c r="D17" s="48"/>
      <c r="E17" s="49">
        <v>3</v>
      </c>
      <c r="F17" s="50">
        <v>2</v>
      </c>
      <c r="G17" s="50">
        <v>1</v>
      </c>
      <c r="H17" s="50" t="s">
        <v>526</v>
      </c>
      <c r="I17" s="50" t="s">
        <v>526</v>
      </c>
      <c r="J17" s="50">
        <v>1</v>
      </c>
      <c r="K17" s="50" t="s">
        <v>526</v>
      </c>
      <c r="L17" s="50">
        <v>1</v>
      </c>
      <c r="M17" s="50" t="s">
        <v>526</v>
      </c>
      <c r="N17" s="50" t="s">
        <v>526</v>
      </c>
      <c r="O17" s="50" t="s">
        <v>526</v>
      </c>
      <c r="P17" s="50">
        <v>2</v>
      </c>
      <c r="Q17" s="56">
        <v>3</v>
      </c>
      <c r="R17" s="61">
        <v>2</v>
      </c>
    </row>
    <row r="18" spans="1:18" ht="15">
      <c r="A18" s="42"/>
      <c r="B18" s="46" t="s">
        <v>521</v>
      </c>
      <c r="C18" s="47"/>
      <c r="D18" s="48"/>
      <c r="E18" s="50">
        <v>3</v>
      </c>
      <c r="F18" s="49">
        <v>2</v>
      </c>
      <c r="G18" s="50">
        <v>3</v>
      </c>
      <c r="H18" s="50">
        <v>2</v>
      </c>
      <c r="I18" s="49" t="s">
        <v>526</v>
      </c>
      <c r="J18" s="50">
        <v>1</v>
      </c>
      <c r="K18" s="50">
        <v>2</v>
      </c>
      <c r="L18" s="50">
        <v>1</v>
      </c>
      <c r="M18" s="49" t="s">
        <v>526</v>
      </c>
      <c r="N18" s="50" t="s">
        <v>526</v>
      </c>
      <c r="O18" s="50" t="s">
        <v>526</v>
      </c>
      <c r="P18" s="50">
        <v>3</v>
      </c>
      <c r="Q18" s="56">
        <v>3</v>
      </c>
      <c r="R18" s="61">
        <v>2</v>
      </c>
    </row>
    <row r="19" spans="1:18" ht="15">
      <c r="A19" s="42"/>
      <c r="B19" s="46" t="s">
        <v>522</v>
      </c>
      <c r="C19" s="47"/>
      <c r="D19" s="48"/>
      <c r="E19" s="49">
        <v>3</v>
      </c>
      <c r="F19" s="50">
        <v>2</v>
      </c>
      <c r="G19" s="50">
        <v>1</v>
      </c>
      <c r="H19" s="50" t="s">
        <v>526</v>
      </c>
      <c r="I19" s="50" t="s">
        <v>526</v>
      </c>
      <c r="J19" s="50">
        <v>1</v>
      </c>
      <c r="K19" s="50">
        <v>1</v>
      </c>
      <c r="L19" s="50">
        <v>1</v>
      </c>
      <c r="M19" s="50" t="s">
        <v>526</v>
      </c>
      <c r="N19" s="50" t="s">
        <v>526</v>
      </c>
      <c r="O19" s="50">
        <v>1</v>
      </c>
      <c r="P19" s="50">
        <v>3</v>
      </c>
      <c r="Q19" s="56">
        <v>3</v>
      </c>
      <c r="R19" s="61">
        <v>2</v>
      </c>
    </row>
    <row r="20" spans="1:18" ht="15">
      <c r="A20" s="42"/>
      <c r="B20" s="46" t="s">
        <v>523</v>
      </c>
      <c r="C20" s="47"/>
      <c r="D20" s="48"/>
      <c r="E20" s="49">
        <v>3</v>
      </c>
      <c r="F20" s="50">
        <v>2</v>
      </c>
      <c r="G20" s="50">
        <v>3</v>
      </c>
      <c r="H20" s="50">
        <v>2</v>
      </c>
      <c r="I20" s="50" t="s">
        <v>526</v>
      </c>
      <c r="J20" s="50">
        <v>1</v>
      </c>
      <c r="K20" s="50">
        <v>2</v>
      </c>
      <c r="L20" s="50">
        <v>2</v>
      </c>
      <c r="M20" s="50" t="s">
        <v>526</v>
      </c>
      <c r="N20" s="50" t="s">
        <v>526</v>
      </c>
      <c r="O20" s="50" t="s">
        <v>526</v>
      </c>
      <c r="P20" s="50">
        <v>3</v>
      </c>
      <c r="Q20" s="56">
        <v>3</v>
      </c>
      <c r="R20" s="61">
        <v>2</v>
      </c>
    </row>
    <row r="21" spans="1:18" ht="15">
      <c r="A21" s="42"/>
      <c r="B21" s="46" t="s">
        <v>524</v>
      </c>
      <c r="C21" s="47"/>
      <c r="D21" s="48"/>
      <c r="E21" s="49">
        <v>3</v>
      </c>
      <c r="F21" s="50">
        <v>2</v>
      </c>
      <c r="G21" s="50" t="s">
        <v>526</v>
      </c>
      <c r="H21" s="50" t="s">
        <v>526</v>
      </c>
      <c r="I21" s="50" t="s">
        <v>526</v>
      </c>
      <c r="J21" s="50" t="s">
        <v>526</v>
      </c>
      <c r="K21" s="50" t="s">
        <v>526</v>
      </c>
      <c r="L21" s="50" t="s">
        <v>526</v>
      </c>
      <c r="M21" s="50" t="s">
        <v>526</v>
      </c>
      <c r="N21" s="50"/>
      <c r="O21" s="50">
        <v>2</v>
      </c>
      <c r="P21" s="50">
        <v>1</v>
      </c>
      <c r="Q21" s="56">
        <v>3</v>
      </c>
      <c r="R21" s="61">
        <v>2</v>
      </c>
    </row>
    <row r="22" spans="1:18" ht="15">
      <c r="A22" s="42"/>
      <c r="B22" s="46" t="s">
        <v>525</v>
      </c>
      <c r="C22" s="47"/>
      <c r="D22" s="48"/>
      <c r="E22" s="49">
        <f>AVERAGE(E17:E21)</f>
        <v>3</v>
      </c>
      <c r="F22" s="49">
        <f>AVERAGE(F17:F21)</f>
        <v>2</v>
      </c>
      <c r="G22" s="49">
        <v>2</v>
      </c>
      <c r="H22" s="49">
        <f>AVERAGE(H17:H21)</f>
        <v>2</v>
      </c>
      <c r="I22" s="50" t="s">
        <v>526</v>
      </c>
      <c r="J22" s="50">
        <f>AVERAGE(J17:J21)</f>
        <v>1</v>
      </c>
      <c r="K22" s="50">
        <v>2</v>
      </c>
      <c r="L22" s="50">
        <v>1</v>
      </c>
      <c r="M22" s="49" t="s">
        <v>526</v>
      </c>
      <c r="N22" s="50" t="s">
        <v>526</v>
      </c>
      <c r="O22" s="49">
        <f>AVERAGE(O17:O21)</f>
        <v>1.5</v>
      </c>
      <c r="P22" s="49">
        <f>AVERAGE(P17:P21)</f>
        <v>2.4</v>
      </c>
      <c r="Q22" s="56">
        <v>3</v>
      </c>
      <c r="R22" s="61">
        <v>2</v>
      </c>
    </row>
    <row r="24" spans="1:18" ht="18.75">
      <c r="B24" s="455" t="s">
        <v>538</v>
      </c>
      <c r="C24" s="455"/>
      <c r="D24" s="455"/>
      <c r="E24" s="455"/>
      <c r="F24" s="455"/>
      <c r="G24" s="455"/>
      <c r="H24" s="455"/>
      <c r="I24" s="455"/>
      <c r="J24" s="455"/>
      <c r="K24" s="455"/>
      <c r="L24" s="455"/>
      <c r="M24" s="455"/>
      <c r="N24" s="455"/>
      <c r="O24" s="455"/>
      <c r="P24" s="455"/>
      <c r="Q24" s="455"/>
    </row>
    <row r="25" spans="1:18" ht="15.75" customHeight="1">
      <c r="B25" s="440" t="s">
        <v>501</v>
      </c>
      <c r="C25" s="441"/>
      <c r="D25" s="441"/>
      <c r="E25" s="441"/>
      <c r="F25" s="441"/>
      <c r="G25" s="441"/>
      <c r="H25" s="441"/>
      <c r="I25" s="441"/>
      <c r="J25" s="441"/>
      <c r="K25" s="441"/>
      <c r="L25" s="441"/>
      <c r="M25" s="441"/>
      <c r="N25" s="441"/>
      <c r="O25" s="441"/>
      <c r="P25" s="441"/>
      <c r="Q25" s="441"/>
      <c r="R25" s="441"/>
    </row>
    <row r="26" spans="1:18" ht="15" customHeight="1">
      <c r="B26" s="436" t="s">
        <v>537</v>
      </c>
      <c r="C26" s="437"/>
      <c r="D26" s="437"/>
      <c r="E26" s="437"/>
      <c r="F26" s="437"/>
      <c r="G26" s="437"/>
      <c r="H26" s="437"/>
      <c r="I26" s="437"/>
      <c r="J26" s="437"/>
      <c r="K26" s="437"/>
      <c r="L26" s="437"/>
      <c r="M26" s="437"/>
      <c r="N26" s="437"/>
      <c r="O26" s="437"/>
      <c r="P26" s="437"/>
      <c r="Q26" s="437"/>
      <c r="R26" s="437"/>
    </row>
    <row r="27" spans="1:18" ht="15">
      <c r="B27" s="442"/>
      <c r="C27" s="443"/>
      <c r="D27" s="443"/>
      <c r="E27" s="443"/>
      <c r="F27" s="443"/>
      <c r="G27" s="443"/>
      <c r="H27" s="443"/>
      <c r="I27" s="443"/>
      <c r="J27" s="443"/>
      <c r="K27" s="443"/>
      <c r="L27" s="443"/>
      <c r="M27" s="443"/>
      <c r="N27" s="443"/>
      <c r="O27" s="443"/>
      <c r="P27" s="443"/>
      <c r="Q27" s="443"/>
      <c r="R27" s="443"/>
    </row>
    <row r="28" spans="1:18" ht="31.5" customHeight="1">
      <c r="B28" s="444" t="s">
        <v>503</v>
      </c>
      <c r="C28" s="444"/>
      <c r="D28" s="52"/>
      <c r="E28" s="456" t="s">
        <v>504</v>
      </c>
      <c r="F28" s="456"/>
      <c r="G28" s="456"/>
      <c r="H28" s="456"/>
      <c r="I28" s="456"/>
      <c r="J28" s="456"/>
      <c r="K28" s="456"/>
      <c r="L28" s="456"/>
      <c r="M28" s="456"/>
      <c r="N28" s="456"/>
      <c r="O28" s="456"/>
      <c r="P28" s="456"/>
      <c r="Q28" s="456" t="s">
        <v>505</v>
      </c>
      <c r="R28" s="456"/>
    </row>
    <row r="29" spans="1:18" ht="13.5" customHeight="1">
      <c r="B29" s="444"/>
      <c r="C29" s="444"/>
      <c r="D29" s="52"/>
      <c r="E29" s="45" t="s">
        <v>506</v>
      </c>
      <c r="F29" s="45" t="s">
        <v>507</v>
      </c>
      <c r="G29" s="45" t="s">
        <v>508</v>
      </c>
      <c r="H29" s="45" t="s">
        <v>509</v>
      </c>
      <c r="I29" s="45" t="s">
        <v>510</v>
      </c>
      <c r="J29" s="45" t="s">
        <v>511</v>
      </c>
      <c r="K29" s="45" t="s">
        <v>512</v>
      </c>
      <c r="L29" s="45" t="s">
        <v>513</v>
      </c>
      <c r="M29" s="45" t="s">
        <v>514</v>
      </c>
      <c r="N29" s="45" t="s">
        <v>515</v>
      </c>
      <c r="O29" s="45" t="s">
        <v>516</v>
      </c>
      <c r="P29" s="45" t="s">
        <v>517</v>
      </c>
      <c r="Q29" s="45" t="s">
        <v>518</v>
      </c>
      <c r="R29" s="45" t="s">
        <v>519</v>
      </c>
    </row>
    <row r="30" spans="1:18" ht="15">
      <c r="B30" s="53" t="s">
        <v>520</v>
      </c>
      <c r="C30" s="54">
        <v>89</v>
      </c>
      <c r="D30" s="53"/>
      <c r="E30" s="55">
        <f>(53/4)*E17</f>
        <v>39.75</v>
      </c>
      <c r="F30" s="55">
        <f>(53/4)*F17</f>
        <v>26.5</v>
      </c>
      <c r="G30" s="55">
        <f>(53/4)*G17</f>
        <v>13.25</v>
      </c>
      <c r="H30" s="56" t="s">
        <v>526</v>
      </c>
      <c r="I30" s="56" t="s">
        <v>526</v>
      </c>
      <c r="J30" s="59">
        <f>(53/4)*J17</f>
        <v>13.25</v>
      </c>
      <c r="K30" s="59" t="s">
        <v>526</v>
      </c>
      <c r="L30" s="59">
        <f>(53/4)*L17</f>
        <v>13.25</v>
      </c>
      <c r="M30" s="55" t="s">
        <v>526</v>
      </c>
      <c r="N30" s="56" t="s">
        <v>526</v>
      </c>
      <c r="O30" s="55" t="s">
        <v>526</v>
      </c>
      <c r="P30" s="55">
        <f>(53/4)*P17</f>
        <v>26.5</v>
      </c>
      <c r="Q30" s="56"/>
      <c r="R30" s="62"/>
    </row>
    <row r="31" spans="1:18" ht="15">
      <c r="B31" s="53" t="s">
        <v>521</v>
      </c>
      <c r="C31" s="54">
        <v>87</v>
      </c>
      <c r="D31" s="53"/>
      <c r="E31" s="57">
        <f>(52/4)*E18</f>
        <v>39</v>
      </c>
      <c r="F31" s="57">
        <f>(52/4)*F18</f>
        <v>26</v>
      </c>
      <c r="G31" s="57"/>
      <c r="H31" s="57" t="s">
        <v>526</v>
      </c>
      <c r="I31" s="56" t="s">
        <v>526</v>
      </c>
      <c r="J31" s="56">
        <f t="shared" ref="J31:L32" si="0">(52/4)*J18</f>
        <v>13</v>
      </c>
      <c r="K31" s="59">
        <f t="shared" si="0"/>
        <v>26</v>
      </c>
      <c r="L31" s="56">
        <f t="shared" si="0"/>
        <v>13</v>
      </c>
      <c r="M31" s="56" t="s">
        <v>526</v>
      </c>
      <c r="N31" s="56" t="s">
        <v>526</v>
      </c>
      <c r="O31" s="57" t="s">
        <v>526</v>
      </c>
      <c r="P31" s="57">
        <f>(52/4)*P18</f>
        <v>39</v>
      </c>
      <c r="Q31" s="57"/>
      <c r="R31" s="62"/>
    </row>
    <row r="32" spans="1:18" ht="15">
      <c r="B32" s="53" t="s">
        <v>522</v>
      </c>
      <c r="C32" s="54">
        <v>89</v>
      </c>
      <c r="D32" s="53"/>
      <c r="E32" s="55">
        <f>(52/4)*E19</f>
        <v>39</v>
      </c>
      <c r="F32" s="55">
        <f>(52/4)*F19</f>
        <v>26</v>
      </c>
      <c r="G32" s="55">
        <f>(52/4)*G19</f>
        <v>13</v>
      </c>
      <c r="H32" s="55" t="s">
        <v>526</v>
      </c>
      <c r="I32" s="59" t="s">
        <v>526</v>
      </c>
      <c r="J32" s="56">
        <f t="shared" si="0"/>
        <v>13</v>
      </c>
      <c r="K32" s="59">
        <f t="shared" si="0"/>
        <v>13</v>
      </c>
      <c r="L32" s="59">
        <f t="shared" si="0"/>
        <v>13</v>
      </c>
      <c r="M32" s="55" t="s">
        <v>526</v>
      </c>
      <c r="N32" s="59" t="s">
        <v>526</v>
      </c>
      <c r="O32" s="55">
        <f>(52/4)*O19</f>
        <v>13</v>
      </c>
      <c r="P32" s="55">
        <f>(52/4)*P19</f>
        <v>39</v>
      </c>
      <c r="Q32" s="57"/>
      <c r="R32" s="62"/>
    </row>
    <row r="33" spans="2:18" ht="15">
      <c r="B33" s="53" t="s">
        <v>523</v>
      </c>
      <c r="C33" s="54">
        <v>87</v>
      </c>
      <c r="D33" s="53"/>
      <c r="E33" s="55">
        <f>(50/4)*E20</f>
        <v>37.5</v>
      </c>
      <c r="F33" s="55">
        <f>(50/4)*F20</f>
        <v>25</v>
      </c>
      <c r="G33" s="55"/>
      <c r="H33" s="55" t="s">
        <v>526</v>
      </c>
      <c r="I33" s="59" t="s">
        <v>526</v>
      </c>
      <c r="J33" s="56">
        <f>(50/4)*J20</f>
        <v>12.5</v>
      </c>
      <c r="K33" s="59">
        <f>(50/4)*K20</f>
        <v>25</v>
      </c>
      <c r="L33" s="59">
        <f>(50/4)*L20</f>
        <v>25</v>
      </c>
      <c r="M33" s="55" t="s">
        <v>526</v>
      </c>
      <c r="N33" s="59" t="s">
        <v>526</v>
      </c>
      <c r="O33" s="55" t="s">
        <v>526</v>
      </c>
      <c r="P33" s="55">
        <f>(50/4)*P20</f>
        <v>37.5</v>
      </c>
      <c r="Q33" s="57"/>
      <c r="R33" s="62"/>
    </row>
    <row r="34" spans="2:18" ht="15">
      <c r="B34" s="53" t="s">
        <v>524</v>
      </c>
      <c r="C34" s="54">
        <v>89</v>
      </c>
      <c r="D34" s="53"/>
      <c r="E34" s="55">
        <f>(49/4)*E21</f>
        <v>36.75</v>
      </c>
      <c r="F34" s="55">
        <f>(49/4)*F21</f>
        <v>24.5</v>
      </c>
      <c r="G34" s="55"/>
      <c r="H34" s="55" t="s">
        <v>526</v>
      </c>
      <c r="I34" s="59" t="s">
        <v>526</v>
      </c>
      <c r="J34" s="59" t="s">
        <v>526</v>
      </c>
      <c r="K34" s="59" t="s">
        <v>526</v>
      </c>
      <c r="L34" s="59" t="s">
        <v>526</v>
      </c>
      <c r="M34" s="55" t="s">
        <v>526</v>
      </c>
      <c r="N34" s="59"/>
      <c r="O34" s="55">
        <f>(49/4)*O21</f>
        <v>24.5</v>
      </c>
      <c r="P34" s="55">
        <f>(49/4)*P21</f>
        <v>12.25</v>
      </c>
      <c r="Q34" s="57"/>
      <c r="R34" s="62"/>
    </row>
    <row r="35" spans="2:18" ht="15">
      <c r="B35" s="53" t="s">
        <v>525</v>
      </c>
      <c r="C35" s="53"/>
      <c r="D35" s="53"/>
      <c r="E35" s="55">
        <f>AVERAGE(E30:E34)</f>
        <v>38.4</v>
      </c>
      <c r="F35" s="55">
        <f>AVERAGE(F30:F34)</f>
        <v>25.6</v>
      </c>
      <c r="G35" s="55">
        <f>AVERAGE(G30:G34)</f>
        <v>13.125</v>
      </c>
      <c r="H35" s="55" t="s">
        <v>526</v>
      </c>
      <c r="I35" s="59" t="s">
        <v>526</v>
      </c>
      <c r="J35" s="59">
        <f>AVERAGE(J30:J34)</f>
        <v>12.9375</v>
      </c>
      <c r="K35" s="59">
        <f>AVERAGE(K29:K34)</f>
        <v>21.333333333333332</v>
      </c>
      <c r="L35" s="59">
        <f>AVERAGE(L29:L34)</f>
        <v>16.0625</v>
      </c>
      <c r="M35" s="55" t="s">
        <v>526</v>
      </c>
      <c r="N35" s="59" t="s">
        <v>526</v>
      </c>
      <c r="O35" s="55">
        <f>AVERAGE(O30:O34)</f>
        <v>18.75</v>
      </c>
      <c r="P35" s="55">
        <f>AVERAGE(P30:P34)</f>
        <v>30.85</v>
      </c>
      <c r="Q35" s="57"/>
      <c r="R35" s="62"/>
    </row>
  </sheetData>
  <mergeCells count="23">
    <mergeCell ref="B25:R25"/>
    <mergeCell ref="B26:R26"/>
    <mergeCell ref="B27:R27"/>
    <mergeCell ref="E28:P28"/>
    <mergeCell ref="Q28:R28"/>
    <mergeCell ref="B28:C29"/>
    <mergeCell ref="B13:R13"/>
    <mergeCell ref="B14:R14"/>
    <mergeCell ref="E15:P15"/>
    <mergeCell ref="Q15:R15"/>
    <mergeCell ref="B24:Q24"/>
    <mergeCell ref="B15:C16"/>
    <mergeCell ref="A5:Q5"/>
    <mergeCell ref="E6:K6"/>
    <mergeCell ref="E7:M7"/>
    <mergeCell ref="D10:M10"/>
    <mergeCell ref="B12:R12"/>
    <mergeCell ref="A1:N1"/>
    <mergeCell ref="A2:N2"/>
    <mergeCell ref="A3:N3"/>
    <mergeCell ref="A4:E4"/>
    <mergeCell ref="F4:J4"/>
    <mergeCell ref="K4:Q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
  <sheetViews>
    <sheetView workbookViewId="0">
      <selection activeCell="J24" sqref="J24"/>
    </sheetView>
  </sheetViews>
  <sheetFormatPr defaultColWidth="9" defaultRowHeight="12.7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393" t="s">
        <v>539</v>
      </c>
      <c r="C1" s="393"/>
      <c r="D1" s="393"/>
      <c r="E1" s="393"/>
      <c r="F1" s="393"/>
      <c r="G1" s="393"/>
      <c r="H1" s="393"/>
      <c r="I1" s="393"/>
      <c r="J1" s="393"/>
      <c r="K1" s="393"/>
      <c r="L1" s="393"/>
      <c r="M1" s="393"/>
      <c r="N1" s="393"/>
      <c r="O1" s="393"/>
      <c r="P1" s="393"/>
      <c r="Q1" s="393"/>
      <c r="R1" s="393"/>
      <c r="S1" s="393"/>
      <c r="T1" s="393"/>
      <c r="U1" s="393"/>
      <c r="V1" s="393"/>
      <c r="W1" s="393"/>
      <c r="X1" s="393"/>
    </row>
    <row r="2" spans="1:24" ht="20.25">
      <c r="B2" s="394" t="s">
        <v>540</v>
      </c>
      <c r="C2" s="394"/>
      <c r="D2" s="394"/>
      <c r="E2" s="394"/>
      <c r="F2" s="394"/>
      <c r="G2" s="394"/>
      <c r="H2" s="394"/>
      <c r="I2" s="394"/>
      <c r="J2" s="394"/>
      <c r="K2" s="394"/>
      <c r="L2" s="394"/>
      <c r="M2" s="394"/>
      <c r="N2" s="394"/>
      <c r="O2" s="394"/>
      <c r="P2" s="394"/>
      <c r="Q2" s="394"/>
      <c r="R2" s="394"/>
      <c r="S2" s="394"/>
      <c r="T2" s="394"/>
      <c r="U2" s="394"/>
      <c r="V2" s="394"/>
      <c r="W2" s="394"/>
      <c r="X2" s="394"/>
    </row>
    <row r="3" spans="1:24" ht="18">
      <c r="B3" s="397" t="s">
        <v>541</v>
      </c>
      <c r="C3" s="397"/>
      <c r="D3" s="397"/>
      <c r="E3" s="397"/>
      <c r="F3" s="397"/>
      <c r="G3" s="397"/>
      <c r="H3" s="397"/>
      <c r="I3" s="397"/>
      <c r="J3" s="397"/>
      <c r="K3" s="397"/>
      <c r="L3" s="397"/>
      <c r="M3" s="397"/>
      <c r="N3" s="397"/>
      <c r="O3" s="397"/>
      <c r="P3" s="397"/>
      <c r="Q3" s="397"/>
      <c r="R3" s="397"/>
      <c r="S3" s="397"/>
      <c r="T3" s="397"/>
      <c r="U3" s="397"/>
      <c r="V3" s="397"/>
      <c r="W3" s="397"/>
      <c r="X3" s="397"/>
    </row>
    <row r="4" spans="1:24">
      <c r="A4" s="375" t="s">
        <v>33</v>
      </c>
      <c r="B4" s="375" t="s">
        <v>34</v>
      </c>
      <c r="C4" s="375" t="s">
        <v>35</v>
      </c>
      <c r="D4" s="381" t="s">
        <v>36</v>
      </c>
      <c r="E4" s="385"/>
      <c r="F4" s="385"/>
      <c r="G4" s="385"/>
      <c r="H4" s="464"/>
      <c r="I4" s="461" t="s">
        <v>37</v>
      </c>
      <c r="J4" s="461"/>
      <c r="K4" s="461"/>
      <c r="L4" s="461"/>
      <c r="M4" s="461"/>
      <c r="N4" s="461"/>
      <c r="O4" s="461"/>
      <c r="P4" s="461"/>
      <c r="Q4" s="461" t="s">
        <v>38</v>
      </c>
      <c r="R4" s="461"/>
      <c r="S4" s="461"/>
      <c r="T4" s="461"/>
      <c r="U4" s="461"/>
      <c r="V4" s="461"/>
      <c r="W4" s="461"/>
      <c r="X4" s="461"/>
    </row>
    <row r="5" spans="1:24">
      <c r="A5" s="376"/>
      <c r="B5" s="376"/>
      <c r="C5" s="376"/>
      <c r="D5" s="382"/>
      <c r="E5" s="368"/>
      <c r="F5" s="368"/>
      <c r="G5" s="368"/>
      <c r="H5" s="465"/>
      <c r="I5" s="461" t="s">
        <v>542</v>
      </c>
      <c r="J5" s="461"/>
      <c r="K5" s="461"/>
      <c r="L5" s="461"/>
      <c r="M5" s="461" t="s">
        <v>543</v>
      </c>
      <c r="N5" s="461"/>
      <c r="O5" s="461"/>
      <c r="P5" s="461"/>
      <c r="Q5" s="461" t="s">
        <v>542</v>
      </c>
      <c r="R5" s="461"/>
      <c r="S5" s="461"/>
      <c r="T5" s="461"/>
      <c r="U5" s="461" t="s">
        <v>543</v>
      </c>
      <c r="V5" s="461"/>
      <c r="W5" s="461"/>
      <c r="X5" s="461"/>
    </row>
    <row r="6" spans="1:24">
      <c r="A6" s="376"/>
      <c r="B6" s="376"/>
      <c r="C6" s="376"/>
      <c r="D6" s="30">
        <v>1</v>
      </c>
      <c r="E6" s="31">
        <v>2</v>
      </c>
      <c r="F6" s="31">
        <v>3</v>
      </c>
      <c r="G6" s="31">
        <v>4</v>
      </c>
      <c r="H6" s="31">
        <v>5</v>
      </c>
      <c r="I6" s="31">
        <v>1</v>
      </c>
      <c r="J6" s="31">
        <v>2</v>
      </c>
      <c r="K6" s="31">
        <v>3</v>
      </c>
      <c r="L6" s="31">
        <v>4</v>
      </c>
      <c r="M6" s="31">
        <v>5</v>
      </c>
      <c r="N6" s="31">
        <v>6</v>
      </c>
      <c r="O6" s="31">
        <v>7</v>
      </c>
      <c r="P6" s="31">
        <v>8</v>
      </c>
      <c r="Q6" s="31">
        <v>1</v>
      </c>
      <c r="R6" s="31">
        <v>2</v>
      </c>
      <c r="S6" s="31">
        <v>3</v>
      </c>
      <c r="T6" s="31">
        <v>4</v>
      </c>
      <c r="U6" s="31">
        <v>5</v>
      </c>
      <c r="V6" s="31">
        <v>6</v>
      </c>
      <c r="W6" s="31">
        <v>7</v>
      </c>
      <c r="X6" s="30">
        <v>8</v>
      </c>
    </row>
    <row r="7" spans="1:24">
      <c r="A7" s="377"/>
      <c r="B7" s="377"/>
      <c r="C7" s="377"/>
      <c r="D7" s="30" t="s">
        <v>544</v>
      </c>
      <c r="E7" s="31" t="s">
        <v>545</v>
      </c>
      <c r="F7" s="31" t="s">
        <v>546</v>
      </c>
      <c r="G7" s="31" t="s">
        <v>546</v>
      </c>
      <c r="H7" s="31" t="s">
        <v>546</v>
      </c>
      <c r="I7" s="31" t="s">
        <v>546</v>
      </c>
      <c r="J7" s="31" t="s">
        <v>546</v>
      </c>
      <c r="K7" s="31" t="s">
        <v>546</v>
      </c>
      <c r="L7" s="31" t="s">
        <v>546</v>
      </c>
      <c r="M7" s="31" t="s">
        <v>544</v>
      </c>
      <c r="N7" s="31" t="s">
        <v>547</v>
      </c>
      <c r="O7" s="31" t="s">
        <v>547</v>
      </c>
      <c r="P7" s="31" t="s">
        <v>547</v>
      </c>
      <c r="Q7" s="31" t="s">
        <v>547</v>
      </c>
      <c r="R7" s="31" t="s">
        <v>547</v>
      </c>
      <c r="S7" s="31" t="s">
        <v>547</v>
      </c>
      <c r="T7" s="31" t="s">
        <v>547</v>
      </c>
      <c r="U7" s="31" t="s">
        <v>547</v>
      </c>
      <c r="V7" s="31" t="s">
        <v>547</v>
      </c>
      <c r="W7" s="31" t="s">
        <v>548</v>
      </c>
      <c r="X7" s="30" t="s">
        <v>548</v>
      </c>
    </row>
    <row r="8" spans="1:24">
      <c r="A8" s="32">
        <v>1</v>
      </c>
      <c r="B8" s="33" t="s">
        <v>549</v>
      </c>
      <c r="C8" s="33" t="s">
        <v>550</v>
      </c>
      <c r="D8" s="34">
        <v>10</v>
      </c>
      <c r="E8" s="34">
        <v>10</v>
      </c>
      <c r="F8" s="34">
        <v>7</v>
      </c>
      <c r="G8" s="34">
        <v>10</v>
      </c>
      <c r="H8" s="34">
        <v>10</v>
      </c>
      <c r="I8" s="34">
        <v>10</v>
      </c>
      <c r="J8" s="34">
        <v>10</v>
      </c>
      <c r="K8" s="34">
        <v>10</v>
      </c>
      <c r="L8" s="34"/>
      <c r="M8" s="34"/>
      <c r="N8" s="34">
        <v>10</v>
      </c>
      <c r="O8" s="34">
        <v>9</v>
      </c>
      <c r="P8" s="34"/>
      <c r="Q8" s="34">
        <v>10</v>
      </c>
      <c r="R8" s="34"/>
      <c r="S8" s="34"/>
      <c r="T8" s="34">
        <v>9</v>
      </c>
      <c r="U8" s="34">
        <v>10</v>
      </c>
      <c r="V8" s="34">
        <v>9</v>
      </c>
      <c r="W8" s="34"/>
      <c r="X8" s="34">
        <v>10</v>
      </c>
    </row>
    <row r="9" spans="1:24">
      <c r="A9" s="32">
        <v>2</v>
      </c>
      <c r="B9" s="33" t="s">
        <v>551</v>
      </c>
      <c r="C9" s="33" t="s">
        <v>552</v>
      </c>
      <c r="D9" s="34">
        <v>10</v>
      </c>
      <c r="E9" s="34">
        <v>7</v>
      </c>
      <c r="F9" s="34">
        <v>9</v>
      </c>
      <c r="G9" s="34">
        <v>9</v>
      </c>
      <c r="H9" s="34">
        <v>4</v>
      </c>
      <c r="I9" s="34">
        <v>9</v>
      </c>
      <c r="J9" s="34">
        <v>9</v>
      </c>
      <c r="K9" s="34">
        <v>9</v>
      </c>
      <c r="L9" s="34">
        <v>9</v>
      </c>
      <c r="M9" s="34"/>
      <c r="N9" s="34">
        <v>9</v>
      </c>
      <c r="O9" s="34">
        <v>9</v>
      </c>
      <c r="P9" s="34">
        <v>10</v>
      </c>
      <c r="Q9" s="34"/>
      <c r="R9" s="34"/>
      <c r="S9" s="34"/>
      <c r="T9" s="34"/>
      <c r="U9" s="34"/>
      <c r="V9" s="34"/>
      <c r="W9" s="34"/>
      <c r="X9" s="34"/>
    </row>
    <row r="10" spans="1:24">
      <c r="A10" s="32">
        <v>3</v>
      </c>
      <c r="B10" s="33" t="s">
        <v>553</v>
      </c>
      <c r="C10" s="33" t="s">
        <v>554</v>
      </c>
      <c r="D10" s="34">
        <v>10</v>
      </c>
      <c r="E10" s="34">
        <v>8</v>
      </c>
      <c r="F10" s="34">
        <v>9</v>
      </c>
      <c r="G10" s="34">
        <v>10</v>
      </c>
      <c r="H10" s="34">
        <v>9</v>
      </c>
      <c r="I10" s="34">
        <v>10</v>
      </c>
      <c r="J10" s="34"/>
      <c r="K10" s="34">
        <v>9</v>
      </c>
      <c r="L10" s="34">
        <v>10</v>
      </c>
      <c r="M10" s="34"/>
      <c r="N10" s="34">
        <v>9</v>
      </c>
      <c r="O10" s="34">
        <v>10</v>
      </c>
      <c r="P10" s="34">
        <v>9</v>
      </c>
      <c r="Q10" s="34">
        <v>10</v>
      </c>
      <c r="R10" s="34">
        <v>10</v>
      </c>
      <c r="S10" s="34">
        <v>10</v>
      </c>
      <c r="T10" s="34">
        <v>10</v>
      </c>
      <c r="U10" s="34">
        <v>4</v>
      </c>
      <c r="V10" s="34"/>
      <c r="W10" s="34"/>
      <c r="X10" s="34">
        <v>10</v>
      </c>
    </row>
    <row r="11" spans="1:24">
      <c r="A11" s="32">
        <v>4</v>
      </c>
      <c r="B11" s="33" t="s">
        <v>555</v>
      </c>
      <c r="C11" s="33" t="s">
        <v>556</v>
      </c>
      <c r="D11" s="34"/>
      <c r="E11" s="34">
        <v>10</v>
      </c>
      <c r="F11" s="34">
        <v>9</v>
      </c>
      <c r="G11" s="34">
        <v>9</v>
      </c>
      <c r="H11" s="34">
        <v>7</v>
      </c>
      <c r="I11" s="34">
        <v>10</v>
      </c>
      <c r="J11" s="34"/>
      <c r="K11" s="34">
        <v>10</v>
      </c>
      <c r="L11" s="34"/>
      <c r="M11" s="34">
        <v>10</v>
      </c>
      <c r="N11" s="34"/>
      <c r="O11" s="34">
        <v>10</v>
      </c>
      <c r="P11" s="34">
        <v>10</v>
      </c>
      <c r="Q11" s="34">
        <v>8</v>
      </c>
      <c r="R11" s="34"/>
      <c r="S11" s="34">
        <v>10</v>
      </c>
      <c r="T11" s="34">
        <v>10</v>
      </c>
      <c r="U11" s="34"/>
      <c r="V11" s="34">
        <v>10</v>
      </c>
      <c r="W11" s="34"/>
      <c r="X11" s="34">
        <v>10</v>
      </c>
    </row>
    <row r="12" spans="1:24">
      <c r="A12" s="32">
        <v>5</v>
      </c>
      <c r="B12" s="33" t="s">
        <v>557</v>
      </c>
      <c r="C12" s="33" t="s">
        <v>558</v>
      </c>
      <c r="D12" s="34">
        <v>10</v>
      </c>
      <c r="E12" s="34">
        <v>10</v>
      </c>
      <c r="F12" s="34">
        <v>9</v>
      </c>
      <c r="G12" s="34">
        <v>5</v>
      </c>
      <c r="H12" s="34">
        <v>7</v>
      </c>
      <c r="I12" s="34"/>
      <c r="J12" s="34"/>
      <c r="K12" s="34">
        <v>10</v>
      </c>
      <c r="L12" s="34">
        <v>7</v>
      </c>
      <c r="M12" s="34">
        <v>10</v>
      </c>
      <c r="N12" s="34">
        <v>10</v>
      </c>
      <c r="O12" s="34">
        <v>10</v>
      </c>
      <c r="P12" s="34"/>
      <c r="Q12" s="34"/>
      <c r="R12" s="34">
        <v>10</v>
      </c>
      <c r="S12" s="34">
        <v>10</v>
      </c>
      <c r="T12" s="34">
        <v>10</v>
      </c>
      <c r="U12" s="34">
        <v>6</v>
      </c>
      <c r="V12" s="34">
        <v>10</v>
      </c>
      <c r="W12" s="34">
        <v>6</v>
      </c>
      <c r="X12" s="34"/>
    </row>
    <row r="13" spans="1:24">
      <c r="A13" s="32">
        <v>6</v>
      </c>
      <c r="B13" s="33" t="s">
        <v>559</v>
      </c>
      <c r="C13" s="33" t="s">
        <v>560</v>
      </c>
      <c r="D13" s="34">
        <v>3</v>
      </c>
      <c r="E13" s="34">
        <v>8</v>
      </c>
      <c r="F13" s="34">
        <v>10</v>
      </c>
      <c r="G13" s="34">
        <v>8</v>
      </c>
      <c r="H13" s="34">
        <v>5</v>
      </c>
      <c r="I13" s="34"/>
      <c r="J13" s="34"/>
      <c r="K13" s="34">
        <v>8</v>
      </c>
      <c r="L13" s="34">
        <v>10</v>
      </c>
      <c r="M13" s="34">
        <v>4</v>
      </c>
      <c r="N13" s="34"/>
      <c r="O13" s="34"/>
      <c r="P13" s="34">
        <v>8</v>
      </c>
      <c r="Q13" s="34">
        <v>5</v>
      </c>
      <c r="R13" s="34"/>
      <c r="S13" s="34">
        <v>10</v>
      </c>
      <c r="T13" s="34">
        <v>10</v>
      </c>
      <c r="U13" s="34">
        <v>6</v>
      </c>
      <c r="V13" s="34">
        <v>10</v>
      </c>
      <c r="W13" s="34"/>
      <c r="X13" s="34">
        <v>10</v>
      </c>
    </row>
    <row r="14" spans="1:24">
      <c r="A14" s="32">
        <v>7</v>
      </c>
      <c r="B14" s="33" t="s">
        <v>561</v>
      </c>
      <c r="C14" s="33" t="s">
        <v>562</v>
      </c>
      <c r="D14" s="34">
        <v>10</v>
      </c>
      <c r="E14" s="34">
        <v>3</v>
      </c>
      <c r="F14" s="34">
        <v>7</v>
      </c>
      <c r="G14" s="34">
        <v>5</v>
      </c>
      <c r="H14" s="34"/>
      <c r="I14" s="34"/>
      <c r="J14" s="34"/>
      <c r="K14" s="34">
        <v>7</v>
      </c>
      <c r="L14" s="34">
        <v>7</v>
      </c>
      <c r="M14" s="34">
        <v>10</v>
      </c>
      <c r="N14" s="34"/>
      <c r="O14" s="34">
        <v>9</v>
      </c>
      <c r="P14" s="34">
        <v>9</v>
      </c>
      <c r="Q14" s="34"/>
      <c r="R14" s="34"/>
      <c r="S14" s="34"/>
      <c r="T14" s="34"/>
      <c r="U14" s="34"/>
      <c r="V14" s="34"/>
      <c r="W14" s="34"/>
      <c r="X14" s="34"/>
    </row>
    <row r="15" spans="1:24">
      <c r="A15" s="32">
        <v>8</v>
      </c>
      <c r="B15" s="33" t="s">
        <v>563</v>
      </c>
      <c r="C15" s="33" t="s">
        <v>564</v>
      </c>
      <c r="D15" s="34">
        <v>7</v>
      </c>
      <c r="E15" s="34">
        <v>3</v>
      </c>
      <c r="F15" s="34">
        <v>10</v>
      </c>
      <c r="G15" s="34">
        <v>4</v>
      </c>
      <c r="H15" s="34">
        <v>6</v>
      </c>
      <c r="I15" s="34">
        <v>9</v>
      </c>
      <c r="J15" s="34"/>
      <c r="K15" s="34">
        <v>9</v>
      </c>
      <c r="L15" s="34"/>
      <c r="M15" s="34"/>
      <c r="N15" s="34">
        <v>10</v>
      </c>
      <c r="O15" s="34">
        <v>10</v>
      </c>
      <c r="P15" s="34">
        <v>8</v>
      </c>
      <c r="Q15" s="34">
        <v>10</v>
      </c>
      <c r="R15" s="34"/>
      <c r="S15" s="34">
        <v>10</v>
      </c>
      <c r="T15" s="34">
        <v>10</v>
      </c>
      <c r="U15" s="34"/>
      <c r="V15" s="34">
        <v>10</v>
      </c>
      <c r="W15" s="34"/>
      <c r="X15" s="34">
        <v>9</v>
      </c>
    </row>
    <row r="16" spans="1:24">
      <c r="A16" s="32">
        <v>9</v>
      </c>
      <c r="B16" s="33" t="s">
        <v>565</v>
      </c>
      <c r="C16" s="33" t="s">
        <v>566</v>
      </c>
      <c r="D16" s="34">
        <v>7</v>
      </c>
      <c r="E16" s="34">
        <v>5</v>
      </c>
      <c r="F16" s="34">
        <v>8</v>
      </c>
      <c r="G16" s="34"/>
      <c r="H16" s="34"/>
      <c r="I16" s="34">
        <v>3</v>
      </c>
      <c r="J16" s="34">
        <v>9</v>
      </c>
      <c r="K16" s="34">
        <v>9</v>
      </c>
      <c r="L16" s="34">
        <v>5</v>
      </c>
      <c r="M16" s="34">
        <v>6</v>
      </c>
      <c r="N16" s="34">
        <v>4</v>
      </c>
      <c r="O16" s="34">
        <v>0</v>
      </c>
      <c r="P16" s="34">
        <v>4</v>
      </c>
      <c r="Q16" s="34">
        <v>6</v>
      </c>
      <c r="R16" s="34"/>
      <c r="S16" s="34">
        <v>9</v>
      </c>
      <c r="T16" s="34">
        <v>4</v>
      </c>
      <c r="U16" s="34"/>
      <c r="V16" s="34">
        <v>6</v>
      </c>
      <c r="W16" s="34"/>
      <c r="X16" s="34"/>
    </row>
    <row r="17" spans="1:24">
      <c r="A17" s="32">
        <v>10</v>
      </c>
      <c r="B17" s="33" t="s">
        <v>567</v>
      </c>
      <c r="C17" s="33" t="s">
        <v>568</v>
      </c>
      <c r="D17" s="34">
        <v>10</v>
      </c>
      <c r="E17" s="34">
        <v>3</v>
      </c>
      <c r="F17" s="34">
        <v>8</v>
      </c>
      <c r="G17" s="34">
        <v>5</v>
      </c>
      <c r="H17" s="34"/>
      <c r="I17" s="34"/>
      <c r="J17" s="34"/>
      <c r="K17" s="34"/>
      <c r="L17" s="34"/>
      <c r="M17" s="34">
        <v>8</v>
      </c>
      <c r="N17" s="34">
        <v>4</v>
      </c>
      <c r="O17" s="34">
        <v>10</v>
      </c>
      <c r="P17" s="34">
        <v>5</v>
      </c>
      <c r="Q17" s="34">
        <v>10</v>
      </c>
      <c r="R17" s="34"/>
      <c r="S17" s="34"/>
      <c r="T17" s="34">
        <v>10</v>
      </c>
      <c r="U17" s="34">
        <v>4</v>
      </c>
      <c r="V17" s="34"/>
      <c r="W17" s="34">
        <v>10</v>
      </c>
      <c r="X17" s="34">
        <v>10</v>
      </c>
    </row>
    <row r="18" spans="1:24">
      <c r="A18" s="32">
        <v>11</v>
      </c>
      <c r="B18" s="33" t="s">
        <v>569</v>
      </c>
      <c r="C18" s="33" t="s">
        <v>570</v>
      </c>
      <c r="D18" s="34">
        <v>7</v>
      </c>
      <c r="E18" s="34">
        <v>8</v>
      </c>
      <c r="F18" s="34">
        <v>9</v>
      </c>
      <c r="G18" s="34">
        <v>9</v>
      </c>
      <c r="H18" s="34">
        <v>7</v>
      </c>
      <c r="I18" s="34"/>
      <c r="J18" s="34">
        <v>8</v>
      </c>
      <c r="K18" s="34">
        <v>9</v>
      </c>
      <c r="L18" s="34"/>
      <c r="M18" s="34"/>
      <c r="N18" s="34">
        <v>10</v>
      </c>
      <c r="O18" s="34">
        <v>6</v>
      </c>
      <c r="P18" s="34">
        <v>10</v>
      </c>
      <c r="Q18" s="34">
        <v>8</v>
      </c>
      <c r="R18" s="34"/>
      <c r="S18" s="34">
        <v>10</v>
      </c>
      <c r="T18" s="34">
        <v>10</v>
      </c>
      <c r="U18" s="34">
        <v>8</v>
      </c>
      <c r="V18" s="34">
        <v>8</v>
      </c>
      <c r="W18" s="34"/>
      <c r="X18" s="34">
        <v>10</v>
      </c>
    </row>
    <row r="19" spans="1:24">
      <c r="A19" s="32">
        <v>12</v>
      </c>
      <c r="B19" s="33" t="s">
        <v>571</v>
      </c>
      <c r="C19" s="33" t="s">
        <v>572</v>
      </c>
      <c r="D19" s="34">
        <v>10</v>
      </c>
      <c r="E19" s="34"/>
      <c r="F19" s="34">
        <v>9</v>
      </c>
      <c r="G19" s="34">
        <v>9</v>
      </c>
      <c r="H19" s="34">
        <v>7</v>
      </c>
      <c r="I19" s="34">
        <v>10</v>
      </c>
      <c r="J19" s="34"/>
      <c r="K19" s="34">
        <v>10</v>
      </c>
      <c r="L19" s="34">
        <v>8</v>
      </c>
      <c r="M19" s="34">
        <v>10</v>
      </c>
      <c r="N19" s="34"/>
      <c r="O19" s="34">
        <v>10</v>
      </c>
      <c r="P19" s="34">
        <v>6</v>
      </c>
      <c r="Q19" s="34">
        <v>10</v>
      </c>
      <c r="R19" s="34">
        <v>6</v>
      </c>
      <c r="S19" s="34">
        <v>10</v>
      </c>
      <c r="T19" s="34">
        <v>6</v>
      </c>
      <c r="U19" s="34">
        <v>4</v>
      </c>
      <c r="V19" s="34"/>
      <c r="W19" s="34"/>
      <c r="X19" s="34">
        <v>10</v>
      </c>
    </row>
    <row r="20" spans="1:24">
      <c r="A20" s="32">
        <v>13</v>
      </c>
      <c r="B20" s="33" t="s">
        <v>573</v>
      </c>
      <c r="C20" s="33" t="s">
        <v>574</v>
      </c>
      <c r="D20" s="34">
        <v>10</v>
      </c>
      <c r="E20" s="34">
        <v>3</v>
      </c>
      <c r="F20" s="34">
        <v>10</v>
      </c>
      <c r="G20" s="34">
        <v>4</v>
      </c>
      <c r="H20" s="34">
        <v>9</v>
      </c>
      <c r="I20" s="34">
        <v>7</v>
      </c>
      <c r="J20" s="34"/>
      <c r="K20" s="34">
        <v>9</v>
      </c>
      <c r="L20" s="34">
        <v>5</v>
      </c>
      <c r="M20" s="34"/>
      <c r="N20" s="34">
        <v>8</v>
      </c>
      <c r="O20" s="34">
        <v>9</v>
      </c>
      <c r="P20" s="34">
        <v>9</v>
      </c>
      <c r="Q20" s="34">
        <v>8</v>
      </c>
      <c r="R20" s="34">
        <v>8</v>
      </c>
      <c r="S20" s="34">
        <v>10</v>
      </c>
      <c r="T20" s="34">
        <v>10</v>
      </c>
      <c r="U20" s="34">
        <v>8</v>
      </c>
      <c r="V20" s="34">
        <v>8</v>
      </c>
      <c r="W20" s="34"/>
      <c r="X20" s="34">
        <v>10</v>
      </c>
    </row>
    <row r="21" spans="1:24">
      <c r="A21" s="32">
        <v>14</v>
      </c>
      <c r="B21" s="33" t="s">
        <v>575</v>
      </c>
      <c r="C21" s="33" t="s">
        <v>576</v>
      </c>
      <c r="D21" s="34">
        <v>10</v>
      </c>
      <c r="E21" s="34">
        <v>8</v>
      </c>
      <c r="F21" s="34">
        <v>9</v>
      </c>
      <c r="G21" s="34">
        <v>10</v>
      </c>
      <c r="H21" s="34">
        <v>10</v>
      </c>
      <c r="I21" s="34">
        <v>8</v>
      </c>
      <c r="J21" s="34">
        <v>9</v>
      </c>
      <c r="K21" s="34"/>
      <c r="L21" s="34">
        <v>9</v>
      </c>
      <c r="M21" s="34">
        <v>10</v>
      </c>
      <c r="N21" s="34">
        <v>9</v>
      </c>
      <c r="O21" s="34">
        <v>10</v>
      </c>
      <c r="P21" s="34"/>
      <c r="Q21" s="34"/>
      <c r="R21" s="34"/>
      <c r="S21" s="34"/>
      <c r="T21" s="34"/>
      <c r="U21" s="34"/>
      <c r="V21" s="34"/>
      <c r="W21" s="34"/>
      <c r="X21" s="34"/>
    </row>
    <row r="22" spans="1:24">
      <c r="A22" s="32">
        <v>15</v>
      </c>
      <c r="B22" s="33" t="s">
        <v>577</v>
      </c>
      <c r="C22" s="33" t="s">
        <v>578</v>
      </c>
      <c r="D22" s="34">
        <v>10</v>
      </c>
      <c r="E22" s="34">
        <v>4</v>
      </c>
      <c r="F22" s="34">
        <v>9</v>
      </c>
      <c r="G22" s="34">
        <v>10</v>
      </c>
      <c r="H22" s="34">
        <v>6</v>
      </c>
      <c r="I22" s="34">
        <v>10</v>
      </c>
      <c r="J22" s="34"/>
      <c r="K22" s="34">
        <v>10</v>
      </c>
      <c r="L22" s="34">
        <v>4</v>
      </c>
      <c r="M22" s="34"/>
      <c r="N22" s="34">
        <v>8</v>
      </c>
      <c r="O22" s="34">
        <v>10</v>
      </c>
      <c r="P22" s="34">
        <v>10</v>
      </c>
      <c r="Q22" s="34"/>
      <c r="R22" s="34">
        <v>10</v>
      </c>
      <c r="S22" s="34">
        <v>10</v>
      </c>
      <c r="T22" s="34"/>
      <c r="U22" s="34">
        <v>10</v>
      </c>
      <c r="V22" s="34">
        <v>10</v>
      </c>
      <c r="W22" s="34"/>
      <c r="X22" s="34">
        <v>10</v>
      </c>
    </row>
    <row r="23" spans="1:24">
      <c r="A23" s="32">
        <v>16</v>
      </c>
      <c r="B23" s="33" t="s">
        <v>579</v>
      </c>
      <c r="C23" s="33" t="s">
        <v>580</v>
      </c>
      <c r="D23" s="34"/>
      <c r="E23" s="34"/>
      <c r="F23" s="34"/>
      <c r="G23" s="34"/>
      <c r="H23" s="34"/>
      <c r="I23" s="34">
        <v>7</v>
      </c>
      <c r="J23" s="34">
        <v>9</v>
      </c>
      <c r="K23" s="34"/>
      <c r="L23" s="34">
        <v>9</v>
      </c>
      <c r="M23" s="34">
        <v>7</v>
      </c>
      <c r="N23" s="34">
        <v>4</v>
      </c>
      <c r="O23" s="34">
        <v>6</v>
      </c>
      <c r="P23" s="34"/>
      <c r="Q23" s="34">
        <v>6</v>
      </c>
      <c r="R23" s="34"/>
      <c r="S23" s="34">
        <v>10</v>
      </c>
      <c r="T23" s="34"/>
      <c r="U23" s="34">
        <v>8</v>
      </c>
      <c r="V23" s="34">
        <v>10</v>
      </c>
      <c r="W23" s="34"/>
      <c r="X23" s="34">
        <v>10</v>
      </c>
    </row>
    <row r="24" spans="1:24">
      <c r="A24" s="32">
        <v>17</v>
      </c>
      <c r="B24" s="33" t="s">
        <v>581</v>
      </c>
      <c r="C24" s="33" t="s">
        <v>582</v>
      </c>
      <c r="D24" s="34">
        <v>2</v>
      </c>
      <c r="E24" s="34">
        <v>10</v>
      </c>
      <c r="F24" s="34">
        <v>9</v>
      </c>
      <c r="G24" s="34">
        <v>9</v>
      </c>
      <c r="H24" s="34">
        <v>10</v>
      </c>
      <c r="I24" s="34">
        <v>9</v>
      </c>
      <c r="J24" s="34"/>
      <c r="K24" s="34">
        <v>7</v>
      </c>
      <c r="L24" s="34"/>
      <c r="M24" s="34"/>
      <c r="N24" s="34">
        <v>10</v>
      </c>
      <c r="O24" s="34">
        <v>4</v>
      </c>
      <c r="P24" s="34">
        <v>10</v>
      </c>
      <c r="Q24" s="34"/>
      <c r="R24" s="34"/>
      <c r="S24" s="34"/>
      <c r="T24" s="34"/>
      <c r="U24" s="34"/>
      <c r="V24" s="34"/>
      <c r="W24" s="34"/>
      <c r="X24" s="34"/>
    </row>
    <row r="25" spans="1:24">
      <c r="A25" s="32">
        <v>18</v>
      </c>
      <c r="B25" s="33" t="s">
        <v>583</v>
      </c>
      <c r="C25" s="33" t="s">
        <v>584</v>
      </c>
      <c r="D25" s="34">
        <v>10</v>
      </c>
      <c r="E25" s="34">
        <v>10</v>
      </c>
      <c r="F25" s="34">
        <v>10</v>
      </c>
      <c r="G25" s="34">
        <v>10</v>
      </c>
      <c r="H25" s="34">
        <v>10</v>
      </c>
      <c r="I25" s="34"/>
      <c r="J25" s="34">
        <v>8</v>
      </c>
      <c r="K25" s="34">
        <v>5</v>
      </c>
      <c r="L25" s="34"/>
      <c r="M25" s="34">
        <v>10</v>
      </c>
      <c r="N25" s="34">
        <v>2</v>
      </c>
      <c r="O25" s="34">
        <v>10</v>
      </c>
      <c r="P25" s="34">
        <v>8</v>
      </c>
      <c r="Q25" s="34"/>
      <c r="R25" s="34"/>
      <c r="S25" s="34"/>
      <c r="T25" s="34"/>
      <c r="U25" s="34"/>
      <c r="V25" s="34"/>
      <c r="W25" s="34"/>
      <c r="X25" s="34"/>
    </row>
    <row r="26" spans="1:24">
      <c r="A26" s="32">
        <v>19</v>
      </c>
      <c r="B26" s="33" t="s">
        <v>585</v>
      </c>
      <c r="C26" s="33" t="s">
        <v>586</v>
      </c>
      <c r="D26" s="34">
        <v>10</v>
      </c>
      <c r="E26" s="34">
        <v>9</v>
      </c>
      <c r="F26" s="34">
        <v>9</v>
      </c>
      <c r="G26" s="34">
        <v>10</v>
      </c>
      <c r="H26" s="34">
        <v>7</v>
      </c>
      <c r="I26" s="34">
        <v>10</v>
      </c>
      <c r="J26" s="34">
        <v>10</v>
      </c>
      <c r="K26" s="34"/>
      <c r="L26" s="34"/>
      <c r="M26" s="34">
        <v>10</v>
      </c>
      <c r="N26" s="34">
        <v>10</v>
      </c>
      <c r="O26" s="34">
        <v>10</v>
      </c>
      <c r="P26" s="34"/>
      <c r="Q26" s="34"/>
      <c r="R26" s="34"/>
      <c r="S26" s="34"/>
      <c r="T26" s="34"/>
      <c r="U26" s="34"/>
      <c r="V26" s="34"/>
      <c r="W26" s="34"/>
      <c r="X26" s="34"/>
    </row>
    <row r="27" spans="1:24">
      <c r="A27" s="32">
        <v>20</v>
      </c>
      <c r="B27" s="33" t="s">
        <v>587</v>
      </c>
      <c r="C27" s="33" t="s">
        <v>588</v>
      </c>
      <c r="D27" s="34">
        <v>10</v>
      </c>
      <c r="E27" s="34">
        <v>10</v>
      </c>
      <c r="F27" s="34">
        <v>9</v>
      </c>
      <c r="G27" s="34">
        <v>10</v>
      </c>
      <c r="H27" s="34">
        <v>9</v>
      </c>
      <c r="I27" s="34">
        <v>10</v>
      </c>
      <c r="J27" s="34">
        <v>10</v>
      </c>
      <c r="K27" s="34">
        <v>9</v>
      </c>
      <c r="L27" s="34"/>
      <c r="M27" s="34">
        <v>10</v>
      </c>
      <c r="N27" s="34">
        <v>10</v>
      </c>
      <c r="O27" s="34">
        <v>10</v>
      </c>
      <c r="P27" s="34"/>
      <c r="Q27" s="34"/>
      <c r="R27" s="34"/>
      <c r="S27" s="34"/>
      <c r="T27" s="34"/>
      <c r="U27" s="34"/>
      <c r="V27" s="34"/>
      <c r="W27" s="34"/>
      <c r="X27" s="34"/>
    </row>
    <row r="28" spans="1:24">
      <c r="A28" s="32">
        <v>21</v>
      </c>
      <c r="B28" s="33" t="s">
        <v>589</v>
      </c>
      <c r="C28" s="33" t="s">
        <v>590</v>
      </c>
      <c r="D28" s="34">
        <v>10</v>
      </c>
      <c r="E28" s="34">
        <v>3</v>
      </c>
      <c r="F28" s="34">
        <v>7</v>
      </c>
      <c r="G28" s="34">
        <v>7</v>
      </c>
      <c r="H28" s="34">
        <v>5</v>
      </c>
      <c r="I28" s="34">
        <v>5</v>
      </c>
      <c r="J28" s="34">
        <v>7</v>
      </c>
      <c r="K28" s="34">
        <v>5</v>
      </c>
      <c r="L28" s="34">
        <v>5</v>
      </c>
      <c r="M28" s="34"/>
      <c r="N28" s="34">
        <v>6</v>
      </c>
      <c r="O28" s="34">
        <v>9</v>
      </c>
      <c r="P28" s="34"/>
      <c r="Q28" s="34">
        <v>10</v>
      </c>
      <c r="R28" s="34"/>
      <c r="S28" s="34">
        <v>10</v>
      </c>
      <c r="T28" s="34"/>
      <c r="U28" s="34">
        <v>8</v>
      </c>
      <c r="V28" s="34">
        <v>6</v>
      </c>
      <c r="W28" s="34"/>
      <c r="X28" s="34">
        <v>10</v>
      </c>
    </row>
    <row r="29" spans="1:24">
      <c r="A29" s="32">
        <v>22</v>
      </c>
      <c r="B29" s="33" t="s">
        <v>591</v>
      </c>
      <c r="C29" s="33" t="s">
        <v>592</v>
      </c>
      <c r="D29" s="34">
        <v>7</v>
      </c>
      <c r="E29" s="34"/>
      <c r="F29" s="34">
        <v>9</v>
      </c>
      <c r="G29" s="34">
        <v>7</v>
      </c>
      <c r="H29" s="34">
        <v>5</v>
      </c>
      <c r="I29" s="34">
        <v>8</v>
      </c>
      <c r="J29" s="34"/>
      <c r="K29" s="34">
        <v>8</v>
      </c>
      <c r="L29" s="34"/>
      <c r="M29" s="34"/>
      <c r="N29" s="34">
        <v>4</v>
      </c>
      <c r="O29" s="34">
        <v>4</v>
      </c>
      <c r="P29" s="34">
        <v>4</v>
      </c>
      <c r="Q29" s="34">
        <v>8</v>
      </c>
      <c r="R29" s="34"/>
      <c r="S29" s="34">
        <v>8</v>
      </c>
      <c r="T29" s="34">
        <v>8</v>
      </c>
      <c r="U29" s="34"/>
      <c r="V29" s="34">
        <v>8</v>
      </c>
      <c r="W29" s="34"/>
      <c r="X29" s="34"/>
    </row>
    <row r="30" spans="1:24">
      <c r="A30" s="32">
        <v>23</v>
      </c>
      <c r="B30" s="33" t="s">
        <v>593</v>
      </c>
      <c r="C30" s="33" t="s">
        <v>594</v>
      </c>
      <c r="D30" s="34"/>
      <c r="E30" s="34"/>
      <c r="F30" s="34"/>
      <c r="G30" s="34"/>
      <c r="H30" s="34"/>
      <c r="I30" s="34"/>
      <c r="J30" s="34">
        <v>8</v>
      </c>
      <c r="K30" s="34">
        <v>7</v>
      </c>
      <c r="L30" s="34"/>
      <c r="M30" s="34">
        <v>10</v>
      </c>
      <c r="N30" s="34">
        <v>4</v>
      </c>
      <c r="O30" s="34">
        <v>10</v>
      </c>
      <c r="P30" s="34"/>
      <c r="Q30" s="34">
        <v>5</v>
      </c>
      <c r="R30" s="34">
        <v>2</v>
      </c>
      <c r="S30" s="34">
        <v>10</v>
      </c>
      <c r="T30" s="34">
        <v>5</v>
      </c>
      <c r="U30" s="34">
        <v>2</v>
      </c>
      <c r="V30" s="34">
        <v>8</v>
      </c>
      <c r="W30" s="34"/>
      <c r="X30" s="34">
        <v>10</v>
      </c>
    </row>
    <row r="31" spans="1:24">
      <c r="A31" s="32">
        <v>24</v>
      </c>
      <c r="B31" s="33" t="s">
        <v>595</v>
      </c>
      <c r="C31" s="33" t="s">
        <v>596</v>
      </c>
      <c r="D31" s="34"/>
      <c r="E31" s="34"/>
      <c r="F31" s="34"/>
      <c r="G31" s="34"/>
      <c r="H31" s="34"/>
      <c r="I31" s="34"/>
      <c r="J31" s="34">
        <v>7</v>
      </c>
      <c r="K31" s="34"/>
      <c r="L31" s="34"/>
      <c r="M31" s="34"/>
      <c r="N31" s="34">
        <v>6</v>
      </c>
      <c r="O31" s="34">
        <v>10</v>
      </c>
      <c r="P31" s="34">
        <v>5</v>
      </c>
      <c r="Q31" s="34">
        <v>8</v>
      </c>
      <c r="R31" s="34">
        <v>4</v>
      </c>
      <c r="S31" s="34">
        <v>10</v>
      </c>
      <c r="T31" s="34"/>
      <c r="U31" s="34"/>
      <c r="V31" s="34">
        <v>8</v>
      </c>
      <c r="W31" s="34">
        <v>10</v>
      </c>
      <c r="X31" s="34"/>
    </row>
    <row r="32" spans="1:24">
      <c r="A32" s="32">
        <v>25</v>
      </c>
      <c r="B32" s="33" t="s">
        <v>597</v>
      </c>
      <c r="C32" s="33" t="s">
        <v>598</v>
      </c>
      <c r="D32" s="34"/>
      <c r="E32" s="34"/>
      <c r="F32" s="34"/>
      <c r="G32" s="34"/>
      <c r="H32" s="34"/>
      <c r="I32" s="34">
        <v>9</v>
      </c>
      <c r="J32" s="34">
        <v>7</v>
      </c>
      <c r="K32" s="34"/>
      <c r="L32" s="34"/>
      <c r="M32" s="34"/>
      <c r="N32" s="34">
        <v>4</v>
      </c>
      <c r="O32" s="34">
        <v>9</v>
      </c>
      <c r="P32" s="34">
        <v>4</v>
      </c>
      <c r="Q32" s="34"/>
      <c r="R32" s="34">
        <v>8</v>
      </c>
      <c r="S32" s="34">
        <v>10</v>
      </c>
      <c r="T32" s="34">
        <v>8</v>
      </c>
      <c r="U32" s="34">
        <v>10</v>
      </c>
      <c r="V32" s="34">
        <v>8</v>
      </c>
      <c r="W32" s="34"/>
      <c r="X32" s="34">
        <v>10</v>
      </c>
    </row>
    <row r="33" spans="1:24">
      <c r="A33" s="32">
        <v>26</v>
      </c>
      <c r="B33" s="33" t="s">
        <v>599</v>
      </c>
      <c r="C33" s="33" t="s">
        <v>600</v>
      </c>
      <c r="D33" s="34">
        <v>9</v>
      </c>
      <c r="E33" s="34">
        <v>9</v>
      </c>
      <c r="F33" s="34"/>
      <c r="G33" s="34"/>
      <c r="H33" s="34"/>
      <c r="I33" s="34">
        <v>8</v>
      </c>
      <c r="J33" s="34"/>
      <c r="K33" s="34">
        <v>9</v>
      </c>
      <c r="L33" s="34"/>
      <c r="M33" s="34"/>
      <c r="N33" s="34">
        <v>4</v>
      </c>
      <c r="O33" s="34"/>
      <c r="P33" s="34">
        <v>4</v>
      </c>
      <c r="Q33" s="34">
        <v>5</v>
      </c>
      <c r="R33" s="34"/>
      <c r="S33" s="34">
        <v>10</v>
      </c>
      <c r="T33" s="34">
        <v>10</v>
      </c>
      <c r="U33" s="34">
        <v>4</v>
      </c>
      <c r="V33" s="34">
        <v>9</v>
      </c>
      <c r="W33" s="34"/>
      <c r="X33" s="34">
        <v>10</v>
      </c>
    </row>
    <row r="34" spans="1:24">
      <c r="A34" s="32">
        <v>27</v>
      </c>
      <c r="B34" s="33" t="s">
        <v>601</v>
      </c>
      <c r="C34" s="33" t="s">
        <v>602</v>
      </c>
      <c r="D34" s="34">
        <v>10</v>
      </c>
      <c r="E34" s="34">
        <v>8</v>
      </c>
      <c r="F34" s="34">
        <v>9</v>
      </c>
      <c r="G34" s="34">
        <v>9</v>
      </c>
      <c r="H34" s="34">
        <v>9</v>
      </c>
      <c r="I34" s="34">
        <v>9</v>
      </c>
      <c r="J34" s="34">
        <v>8</v>
      </c>
      <c r="K34" s="34"/>
      <c r="L34" s="34"/>
      <c r="M34" s="34">
        <v>10</v>
      </c>
      <c r="N34" s="34">
        <v>4</v>
      </c>
      <c r="O34" s="34">
        <v>9</v>
      </c>
      <c r="P34" s="34">
        <v>4</v>
      </c>
      <c r="Q34" s="34">
        <v>8</v>
      </c>
      <c r="R34" s="34">
        <v>8</v>
      </c>
      <c r="S34" s="34">
        <v>10</v>
      </c>
      <c r="T34" s="34"/>
      <c r="U34" s="34">
        <v>8</v>
      </c>
      <c r="V34" s="34">
        <v>8</v>
      </c>
      <c r="W34" s="34"/>
      <c r="X34" s="34"/>
    </row>
    <row r="35" spans="1:24">
      <c r="A35" s="32">
        <v>28</v>
      </c>
      <c r="B35" s="33" t="s">
        <v>603</v>
      </c>
      <c r="C35" s="33" t="s">
        <v>604</v>
      </c>
      <c r="D35" s="34">
        <v>10</v>
      </c>
      <c r="E35" s="34">
        <v>2</v>
      </c>
      <c r="F35" s="34">
        <v>7</v>
      </c>
      <c r="G35" s="34"/>
      <c r="H35" s="34"/>
      <c r="I35" s="34">
        <v>7</v>
      </c>
      <c r="J35" s="34">
        <v>5</v>
      </c>
      <c r="K35" s="34"/>
      <c r="L35" s="34"/>
      <c r="M35" s="34"/>
      <c r="N35" s="34">
        <v>4</v>
      </c>
      <c r="O35" s="34">
        <v>4</v>
      </c>
      <c r="P35" s="34">
        <v>5</v>
      </c>
      <c r="Q35" s="34">
        <v>10</v>
      </c>
      <c r="R35" s="34"/>
      <c r="S35" s="34">
        <v>4</v>
      </c>
      <c r="T35" s="34">
        <v>10</v>
      </c>
      <c r="U35" s="34">
        <v>3</v>
      </c>
      <c r="V35" s="34">
        <v>6</v>
      </c>
      <c r="W35" s="34">
        <v>4</v>
      </c>
      <c r="X35" s="34"/>
    </row>
    <row r="36" spans="1:24">
      <c r="A36" s="32">
        <v>29</v>
      </c>
      <c r="B36" s="33" t="s">
        <v>605</v>
      </c>
      <c r="C36" s="33" t="s">
        <v>606</v>
      </c>
      <c r="D36" s="34">
        <v>9</v>
      </c>
      <c r="E36" s="34"/>
      <c r="F36" s="34">
        <v>9</v>
      </c>
      <c r="G36" s="34">
        <v>9</v>
      </c>
      <c r="H36" s="34">
        <v>7</v>
      </c>
      <c r="I36" s="34"/>
      <c r="J36" s="34">
        <v>5</v>
      </c>
      <c r="K36" s="34"/>
      <c r="L36" s="34">
        <v>5</v>
      </c>
      <c r="M36" s="34"/>
      <c r="N36" s="34">
        <v>4</v>
      </c>
      <c r="O36" s="34">
        <v>6</v>
      </c>
      <c r="P36" s="34">
        <v>4</v>
      </c>
      <c r="Q36" s="34">
        <v>4</v>
      </c>
      <c r="R36" s="34"/>
      <c r="S36" s="34">
        <v>6</v>
      </c>
      <c r="T36" s="34"/>
      <c r="U36" s="34">
        <v>8</v>
      </c>
      <c r="V36" s="34">
        <v>8</v>
      </c>
      <c r="W36" s="34">
        <v>8</v>
      </c>
      <c r="X36" s="34"/>
    </row>
    <row r="37" spans="1:24">
      <c r="A37" s="32">
        <v>30</v>
      </c>
      <c r="B37" s="33" t="s">
        <v>607</v>
      </c>
      <c r="C37" s="33" t="s">
        <v>608</v>
      </c>
      <c r="D37" s="34">
        <v>9</v>
      </c>
      <c r="E37" s="34">
        <v>8</v>
      </c>
      <c r="F37" s="34">
        <v>9</v>
      </c>
      <c r="G37" s="34">
        <v>7</v>
      </c>
      <c r="H37" s="34">
        <v>7</v>
      </c>
      <c r="I37" s="34"/>
      <c r="J37" s="34"/>
      <c r="K37" s="34">
        <v>5</v>
      </c>
      <c r="L37" s="34">
        <v>8</v>
      </c>
      <c r="M37" s="34"/>
      <c r="N37" s="34">
        <v>10</v>
      </c>
      <c r="O37" s="34">
        <v>7</v>
      </c>
      <c r="P37" s="34"/>
      <c r="Q37" s="34">
        <v>8</v>
      </c>
      <c r="R37" s="34">
        <v>8</v>
      </c>
      <c r="S37" s="34">
        <v>10</v>
      </c>
      <c r="T37" s="34">
        <v>5</v>
      </c>
      <c r="U37" s="34">
        <v>5</v>
      </c>
      <c r="V37" s="34"/>
      <c r="W37" s="34"/>
      <c r="X37" s="34">
        <v>10</v>
      </c>
    </row>
    <row r="38" spans="1:24">
      <c r="A38" s="32">
        <v>31</v>
      </c>
      <c r="B38" s="33" t="s">
        <v>609</v>
      </c>
      <c r="C38" s="33" t="s">
        <v>610</v>
      </c>
      <c r="D38" s="34">
        <v>8</v>
      </c>
      <c r="E38" s="34">
        <v>5</v>
      </c>
      <c r="F38" s="34">
        <v>9</v>
      </c>
      <c r="G38" s="34">
        <v>5</v>
      </c>
      <c r="H38" s="34">
        <v>6</v>
      </c>
      <c r="I38" s="34">
        <v>9</v>
      </c>
      <c r="J38" s="34"/>
      <c r="K38" s="34"/>
      <c r="L38" s="34">
        <v>8</v>
      </c>
      <c r="M38" s="34">
        <v>10</v>
      </c>
      <c r="N38" s="34">
        <v>9</v>
      </c>
      <c r="O38" s="34">
        <v>9</v>
      </c>
      <c r="P38" s="34">
        <v>8</v>
      </c>
      <c r="Q38" s="34">
        <v>8</v>
      </c>
      <c r="R38" s="34"/>
      <c r="S38" s="34">
        <v>8</v>
      </c>
      <c r="T38" s="34">
        <v>10</v>
      </c>
      <c r="U38" s="34">
        <v>8</v>
      </c>
      <c r="V38" s="34"/>
      <c r="W38" s="34"/>
      <c r="X38" s="34">
        <v>8</v>
      </c>
    </row>
    <row r="39" spans="1:24">
      <c r="A39" s="32">
        <v>32</v>
      </c>
      <c r="B39" s="33" t="s">
        <v>611</v>
      </c>
      <c r="C39" s="33" t="s">
        <v>612</v>
      </c>
      <c r="D39" s="34"/>
      <c r="E39" s="34"/>
      <c r="F39" s="34">
        <v>6</v>
      </c>
      <c r="G39" s="34">
        <v>7</v>
      </c>
      <c r="H39" s="34">
        <v>6</v>
      </c>
      <c r="I39" s="34"/>
      <c r="J39" s="34">
        <v>9</v>
      </c>
      <c r="K39" s="34">
        <v>10</v>
      </c>
      <c r="L39" s="34"/>
      <c r="M39" s="34"/>
      <c r="N39" s="34">
        <v>10</v>
      </c>
      <c r="O39" s="34">
        <v>10</v>
      </c>
      <c r="P39" s="34">
        <v>10</v>
      </c>
      <c r="Q39" s="34">
        <v>10</v>
      </c>
      <c r="R39" s="34">
        <v>8</v>
      </c>
      <c r="S39" s="34">
        <v>10</v>
      </c>
      <c r="T39" s="34"/>
      <c r="U39" s="34"/>
      <c r="V39" s="34">
        <v>8</v>
      </c>
      <c r="W39" s="34"/>
      <c r="X39" s="34">
        <v>6</v>
      </c>
    </row>
    <row r="40" spans="1:24">
      <c r="A40" s="32">
        <v>33</v>
      </c>
      <c r="B40" s="33" t="s">
        <v>613</v>
      </c>
      <c r="C40" s="33" t="s">
        <v>614</v>
      </c>
      <c r="D40" s="34"/>
      <c r="E40" s="34"/>
      <c r="F40" s="34"/>
      <c r="G40" s="34"/>
      <c r="H40" s="34"/>
      <c r="I40" s="34">
        <v>4</v>
      </c>
      <c r="J40" s="34">
        <v>6</v>
      </c>
      <c r="K40" s="34"/>
      <c r="L40" s="34"/>
      <c r="M40" s="34">
        <v>2</v>
      </c>
      <c r="N40" s="34">
        <v>4</v>
      </c>
      <c r="O40" s="34">
        <v>5</v>
      </c>
      <c r="P40" s="34">
        <v>4</v>
      </c>
      <c r="Q40" s="34">
        <v>8</v>
      </c>
      <c r="R40" s="34">
        <v>8</v>
      </c>
      <c r="S40" s="34">
        <v>10</v>
      </c>
      <c r="T40" s="34">
        <v>3</v>
      </c>
      <c r="U40" s="34"/>
      <c r="V40" s="34">
        <v>8</v>
      </c>
      <c r="W40" s="34"/>
      <c r="X40" s="34"/>
    </row>
    <row r="41" spans="1:24">
      <c r="A41" s="32">
        <v>34</v>
      </c>
      <c r="B41" s="33" t="s">
        <v>615</v>
      </c>
      <c r="C41" s="33" t="s">
        <v>616</v>
      </c>
      <c r="D41" s="34"/>
      <c r="E41" s="34"/>
      <c r="F41" s="34">
        <v>10</v>
      </c>
      <c r="G41" s="34">
        <v>10</v>
      </c>
      <c r="H41" s="34">
        <v>3</v>
      </c>
      <c r="I41" s="34"/>
      <c r="J41" s="34"/>
      <c r="K41" s="34">
        <v>7</v>
      </c>
      <c r="L41" s="34">
        <v>9</v>
      </c>
      <c r="M41" s="34"/>
      <c r="N41" s="34">
        <v>9</v>
      </c>
      <c r="O41" s="34">
        <v>9</v>
      </c>
      <c r="P41" s="34">
        <v>9</v>
      </c>
      <c r="Q41" s="34">
        <v>8</v>
      </c>
      <c r="R41" s="34">
        <v>8</v>
      </c>
      <c r="S41" s="34">
        <v>10</v>
      </c>
      <c r="T41" s="34">
        <v>10</v>
      </c>
      <c r="U41" s="34"/>
      <c r="V41" s="34">
        <v>8</v>
      </c>
      <c r="W41" s="34"/>
      <c r="X41" s="34"/>
    </row>
    <row r="42" spans="1:24">
      <c r="A42" s="32">
        <v>35</v>
      </c>
      <c r="B42" s="33" t="s">
        <v>617</v>
      </c>
      <c r="C42" s="33" t="s">
        <v>618</v>
      </c>
      <c r="D42" s="34">
        <v>9</v>
      </c>
      <c r="E42" s="34"/>
      <c r="F42" s="34">
        <v>7</v>
      </c>
      <c r="G42" s="34"/>
      <c r="H42" s="34"/>
      <c r="I42" s="34"/>
      <c r="J42" s="34"/>
      <c r="K42" s="34"/>
      <c r="L42" s="34"/>
      <c r="M42" s="34"/>
      <c r="N42" s="34"/>
      <c r="O42" s="34"/>
      <c r="P42" s="34"/>
      <c r="Q42" s="34">
        <v>5</v>
      </c>
      <c r="R42" s="34">
        <v>5</v>
      </c>
      <c r="S42" s="34">
        <v>10</v>
      </c>
      <c r="T42" s="34">
        <v>8</v>
      </c>
      <c r="U42" s="34"/>
      <c r="V42" s="34">
        <v>8</v>
      </c>
      <c r="W42" s="34">
        <v>5</v>
      </c>
      <c r="X42" s="34">
        <v>8</v>
      </c>
    </row>
    <row r="43" spans="1:24">
      <c r="A43" s="32">
        <v>36</v>
      </c>
      <c r="B43" s="33" t="s">
        <v>619</v>
      </c>
      <c r="C43" s="33" t="s">
        <v>620</v>
      </c>
      <c r="D43" s="34">
        <v>10</v>
      </c>
      <c r="E43" s="34">
        <v>9</v>
      </c>
      <c r="F43" s="34">
        <v>5</v>
      </c>
      <c r="G43" s="34">
        <v>5</v>
      </c>
      <c r="H43" s="34">
        <v>5</v>
      </c>
      <c r="I43" s="34">
        <v>4</v>
      </c>
      <c r="J43" s="34"/>
      <c r="K43" s="34"/>
      <c r="L43" s="34">
        <v>4</v>
      </c>
      <c r="M43" s="34">
        <v>10</v>
      </c>
      <c r="N43" s="34">
        <v>4</v>
      </c>
      <c r="O43" s="34"/>
      <c r="P43" s="34">
        <v>4</v>
      </c>
      <c r="Q43" s="34">
        <v>8</v>
      </c>
      <c r="R43" s="34">
        <v>10</v>
      </c>
      <c r="S43" s="34">
        <v>10</v>
      </c>
      <c r="T43" s="34"/>
      <c r="U43" s="34"/>
      <c r="V43" s="34">
        <v>8</v>
      </c>
      <c r="W43" s="34"/>
      <c r="X43" s="34">
        <v>10</v>
      </c>
    </row>
    <row r="44" spans="1:24">
      <c r="A44" s="32">
        <v>37</v>
      </c>
      <c r="B44" s="33" t="s">
        <v>621</v>
      </c>
      <c r="C44" s="33" t="s">
        <v>622</v>
      </c>
      <c r="D44" s="34"/>
      <c r="E44" s="34"/>
      <c r="F44" s="34"/>
      <c r="G44" s="34"/>
      <c r="H44" s="34"/>
      <c r="I44" s="34"/>
      <c r="J44" s="34"/>
      <c r="K44" s="34">
        <v>5</v>
      </c>
      <c r="L44" s="34">
        <v>5</v>
      </c>
      <c r="M44" s="34"/>
      <c r="N44" s="34">
        <v>4</v>
      </c>
      <c r="O44" s="34"/>
      <c r="P44" s="34">
        <v>4</v>
      </c>
      <c r="Q44" s="34">
        <v>10</v>
      </c>
      <c r="R44" s="34"/>
      <c r="S44" s="34">
        <v>10</v>
      </c>
      <c r="T44" s="34"/>
      <c r="U44" s="34">
        <v>6</v>
      </c>
      <c r="V44" s="34">
        <v>10</v>
      </c>
      <c r="W44" s="34"/>
      <c r="X44" s="34">
        <v>10</v>
      </c>
    </row>
    <row r="45" spans="1:24">
      <c r="A45" s="32">
        <v>38</v>
      </c>
      <c r="B45" s="33" t="s">
        <v>623</v>
      </c>
      <c r="C45" s="33" t="s">
        <v>624</v>
      </c>
      <c r="D45" s="34">
        <v>10</v>
      </c>
      <c r="E45" s="34">
        <v>9</v>
      </c>
      <c r="F45" s="34"/>
      <c r="G45" s="34">
        <v>6</v>
      </c>
      <c r="H45" s="34">
        <v>5</v>
      </c>
      <c r="I45" s="34"/>
      <c r="J45" s="34"/>
      <c r="K45" s="34"/>
      <c r="L45" s="34"/>
      <c r="M45" s="34"/>
      <c r="N45" s="34"/>
      <c r="O45" s="34"/>
      <c r="P45" s="34"/>
      <c r="Q45" s="34">
        <v>6</v>
      </c>
      <c r="R45" s="34">
        <v>6</v>
      </c>
      <c r="S45" s="34"/>
      <c r="T45" s="34"/>
      <c r="U45" s="34">
        <v>3</v>
      </c>
      <c r="V45" s="34">
        <v>4</v>
      </c>
      <c r="W45" s="34"/>
      <c r="X45" s="34">
        <v>10</v>
      </c>
    </row>
    <row r="46" spans="1:24">
      <c r="A46" s="32">
        <v>39</v>
      </c>
      <c r="B46" s="33" t="s">
        <v>625</v>
      </c>
      <c r="C46" s="33" t="s">
        <v>626</v>
      </c>
      <c r="D46" s="34"/>
      <c r="E46" s="34"/>
      <c r="F46" s="34"/>
      <c r="G46" s="34"/>
      <c r="H46" s="34"/>
      <c r="I46" s="34">
        <v>8</v>
      </c>
      <c r="J46" s="34">
        <v>8</v>
      </c>
      <c r="K46" s="34"/>
      <c r="L46" s="34"/>
      <c r="M46" s="34">
        <v>10</v>
      </c>
      <c r="N46" s="34">
        <v>4</v>
      </c>
      <c r="O46" s="34">
        <v>4</v>
      </c>
      <c r="P46" s="34">
        <v>4</v>
      </c>
      <c r="Q46" s="34">
        <v>5</v>
      </c>
      <c r="R46" s="34"/>
      <c r="S46" s="34">
        <v>8</v>
      </c>
      <c r="T46" s="34">
        <v>8</v>
      </c>
      <c r="U46" s="34">
        <v>4</v>
      </c>
      <c r="V46" s="34"/>
      <c r="W46" s="34">
        <v>4</v>
      </c>
      <c r="X46" s="34">
        <v>10</v>
      </c>
    </row>
    <row r="47" spans="1:24">
      <c r="A47" s="32">
        <v>40</v>
      </c>
      <c r="B47" s="33" t="s">
        <v>627</v>
      </c>
      <c r="C47" s="33" t="s">
        <v>628</v>
      </c>
      <c r="D47" s="34">
        <v>8</v>
      </c>
      <c r="E47" s="34">
        <v>2</v>
      </c>
      <c r="F47" s="34">
        <v>9</v>
      </c>
      <c r="G47" s="34">
        <v>9</v>
      </c>
      <c r="H47" s="34">
        <v>1</v>
      </c>
      <c r="I47" s="34">
        <v>8</v>
      </c>
      <c r="J47" s="34"/>
      <c r="K47" s="34">
        <v>10</v>
      </c>
      <c r="L47" s="34"/>
      <c r="M47" s="34"/>
      <c r="N47" s="34">
        <v>9</v>
      </c>
      <c r="O47" s="34">
        <v>10</v>
      </c>
      <c r="P47" s="34">
        <v>9</v>
      </c>
      <c r="Q47" s="34"/>
      <c r="R47" s="34"/>
      <c r="S47" s="34"/>
      <c r="T47" s="34"/>
      <c r="U47" s="34"/>
      <c r="V47" s="34"/>
      <c r="W47" s="34"/>
      <c r="X47" s="34"/>
    </row>
    <row r="48" spans="1:24">
      <c r="A48" s="32">
        <v>41</v>
      </c>
      <c r="B48" s="33" t="s">
        <v>629</v>
      </c>
      <c r="C48" s="33" t="s">
        <v>630</v>
      </c>
      <c r="D48" s="34">
        <v>9</v>
      </c>
      <c r="E48" s="34">
        <v>6</v>
      </c>
      <c r="F48" s="34">
        <v>6</v>
      </c>
      <c r="G48" s="34">
        <v>9</v>
      </c>
      <c r="H48" s="34">
        <v>8</v>
      </c>
      <c r="I48" s="34">
        <v>8</v>
      </c>
      <c r="J48" s="34">
        <v>9</v>
      </c>
      <c r="K48" s="34">
        <v>9</v>
      </c>
      <c r="L48" s="34"/>
      <c r="M48" s="34"/>
      <c r="N48" s="34">
        <v>4</v>
      </c>
      <c r="O48" s="34"/>
      <c r="P48" s="34">
        <v>4</v>
      </c>
      <c r="Q48" s="34">
        <v>5</v>
      </c>
      <c r="R48" s="34"/>
      <c r="S48" s="34">
        <v>8</v>
      </c>
      <c r="T48" s="34">
        <v>8</v>
      </c>
      <c r="U48" s="34">
        <v>8</v>
      </c>
      <c r="V48" s="34"/>
      <c r="W48" s="34"/>
      <c r="X48" s="34">
        <v>8</v>
      </c>
    </row>
    <row r="49" spans="1:24">
      <c r="A49" s="32">
        <v>42</v>
      </c>
      <c r="B49" s="33" t="s">
        <v>631</v>
      </c>
      <c r="C49" s="33" t="s">
        <v>632</v>
      </c>
      <c r="D49" s="34">
        <v>8</v>
      </c>
      <c r="E49" s="34"/>
      <c r="F49" s="34">
        <v>5</v>
      </c>
      <c r="G49" s="34">
        <v>3</v>
      </c>
      <c r="H49" s="34"/>
      <c r="I49" s="34"/>
      <c r="J49" s="34">
        <v>4</v>
      </c>
      <c r="K49" s="34">
        <v>4</v>
      </c>
      <c r="L49" s="34"/>
      <c r="M49" s="34">
        <v>9</v>
      </c>
      <c r="N49" s="34"/>
      <c r="O49" s="34">
        <v>10</v>
      </c>
      <c r="P49" s="34">
        <v>3</v>
      </c>
      <c r="Q49" s="34"/>
      <c r="R49" s="34"/>
      <c r="S49" s="34">
        <v>10</v>
      </c>
      <c r="T49" s="34">
        <v>10</v>
      </c>
      <c r="U49" s="34"/>
      <c r="V49" s="34">
        <v>4</v>
      </c>
      <c r="W49" s="34"/>
      <c r="X49" s="34">
        <v>10</v>
      </c>
    </row>
    <row r="50" spans="1:24">
      <c r="A50" s="32">
        <v>43</v>
      </c>
      <c r="B50" s="33" t="s">
        <v>633</v>
      </c>
      <c r="C50" s="33" t="s">
        <v>634</v>
      </c>
      <c r="D50" s="34">
        <v>6</v>
      </c>
      <c r="E50" s="34"/>
      <c r="F50" s="34">
        <v>5</v>
      </c>
      <c r="G50" s="34">
        <v>5</v>
      </c>
      <c r="H50" s="34">
        <v>5</v>
      </c>
      <c r="I50" s="34">
        <v>8</v>
      </c>
      <c r="J50" s="34"/>
      <c r="K50" s="34">
        <v>8</v>
      </c>
      <c r="L50" s="34"/>
      <c r="M50" s="34"/>
      <c r="N50" s="34">
        <v>4</v>
      </c>
      <c r="O50" s="34">
        <v>4</v>
      </c>
      <c r="P50" s="34">
        <v>10</v>
      </c>
      <c r="Q50" s="34">
        <v>6</v>
      </c>
      <c r="R50" s="34"/>
      <c r="S50" s="34">
        <v>6</v>
      </c>
      <c r="T50" s="34">
        <v>6</v>
      </c>
      <c r="U50" s="34">
        <v>10</v>
      </c>
      <c r="V50" s="34">
        <v>10</v>
      </c>
      <c r="W50" s="34"/>
      <c r="X50" s="34">
        <v>10</v>
      </c>
    </row>
    <row r="51" spans="1:24">
      <c r="A51" s="32">
        <v>44</v>
      </c>
      <c r="B51" s="33" t="s">
        <v>635</v>
      </c>
      <c r="C51" s="33" t="s">
        <v>636</v>
      </c>
      <c r="D51" s="34">
        <v>9</v>
      </c>
      <c r="E51" s="34">
        <v>7</v>
      </c>
      <c r="F51" s="34">
        <v>9</v>
      </c>
      <c r="G51" s="34">
        <v>9</v>
      </c>
      <c r="H51" s="34">
        <v>7</v>
      </c>
      <c r="I51" s="34">
        <v>7</v>
      </c>
      <c r="J51" s="34">
        <v>7</v>
      </c>
      <c r="K51" s="34">
        <v>7</v>
      </c>
      <c r="L51" s="34"/>
      <c r="M51" s="34">
        <v>10</v>
      </c>
      <c r="N51" s="34">
        <v>4</v>
      </c>
      <c r="O51" s="34">
        <v>10</v>
      </c>
      <c r="P51" s="34">
        <v>4</v>
      </c>
      <c r="Q51" s="34"/>
      <c r="R51" s="34"/>
      <c r="S51" s="34"/>
      <c r="T51" s="34"/>
      <c r="U51" s="34"/>
      <c r="V51" s="34"/>
      <c r="W51" s="34"/>
      <c r="X51" s="34"/>
    </row>
    <row r="52" spans="1:24">
      <c r="A52" s="32">
        <v>45</v>
      </c>
      <c r="B52" s="33" t="s">
        <v>637</v>
      </c>
      <c r="C52" s="33" t="s">
        <v>638</v>
      </c>
      <c r="D52" s="34">
        <v>10</v>
      </c>
      <c r="E52" s="34">
        <v>5</v>
      </c>
      <c r="F52" s="34">
        <v>6</v>
      </c>
      <c r="G52" s="34">
        <v>5</v>
      </c>
      <c r="H52" s="34">
        <v>5</v>
      </c>
      <c r="I52" s="34">
        <v>4</v>
      </c>
      <c r="J52" s="34"/>
      <c r="K52" s="34">
        <v>4</v>
      </c>
      <c r="L52" s="34"/>
      <c r="M52" s="34">
        <v>9</v>
      </c>
      <c r="N52" s="34">
        <v>2</v>
      </c>
      <c r="O52" s="34">
        <v>8</v>
      </c>
      <c r="P52" s="34"/>
      <c r="Q52" s="34"/>
      <c r="R52" s="34"/>
      <c r="S52" s="34"/>
      <c r="T52" s="34"/>
      <c r="U52" s="34"/>
      <c r="V52" s="34"/>
      <c r="W52" s="34"/>
      <c r="X52" s="34"/>
    </row>
    <row r="53" spans="1:24" s="25" customFormat="1">
      <c r="A53" s="32">
        <v>46</v>
      </c>
      <c r="B53" s="33" t="s">
        <v>639</v>
      </c>
      <c r="C53" s="33" t="s">
        <v>640</v>
      </c>
      <c r="D53" s="34"/>
      <c r="E53" s="34"/>
      <c r="F53" s="34"/>
      <c r="G53" s="34"/>
      <c r="H53" s="34"/>
      <c r="I53" s="34"/>
      <c r="J53" s="34"/>
      <c r="K53" s="34">
        <v>3</v>
      </c>
      <c r="L53" s="34"/>
      <c r="M53" s="34"/>
      <c r="N53" s="34">
        <v>4</v>
      </c>
      <c r="O53" s="34"/>
      <c r="P53" s="34">
        <v>7</v>
      </c>
      <c r="Q53" s="34">
        <v>6</v>
      </c>
      <c r="R53" s="34"/>
      <c r="S53" s="34">
        <v>9</v>
      </c>
      <c r="T53" s="34">
        <v>10</v>
      </c>
      <c r="U53" s="34">
        <v>10</v>
      </c>
      <c r="V53" s="34">
        <v>9</v>
      </c>
      <c r="W53" s="34"/>
      <c r="X53" s="34">
        <v>8</v>
      </c>
    </row>
    <row r="54" spans="1:24" s="25" customFormat="1">
      <c r="A54" s="32">
        <v>47</v>
      </c>
      <c r="B54" s="33" t="s">
        <v>641</v>
      </c>
      <c r="C54" s="33" t="s">
        <v>642</v>
      </c>
      <c r="D54" s="34">
        <v>10</v>
      </c>
      <c r="E54" s="34">
        <v>9</v>
      </c>
      <c r="F54" s="34">
        <v>9</v>
      </c>
      <c r="G54" s="34">
        <v>8</v>
      </c>
      <c r="H54" s="34"/>
      <c r="I54" s="34">
        <v>9</v>
      </c>
      <c r="J54" s="34">
        <v>7</v>
      </c>
      <c r="K54" s="34"/>
      <c r="L54" s="34"/>
      <c r="M54" s="34">
        <v>10</v>
      </c>
      <c r="N54" s="34">
        <v>4</v>
      </c>
      <c r="O54" s="34">
        <v>8</v>
      </c>
      <c r="P54" s="34"/>
      <c r="Q54" s="34"/>
      <c r="R54" s="34"/>
      <c r="S54" s="34">
        <v>10</v>
      </c>
      <c r="T54" s="34">
        <v>10</v>
      </c>
      <c r="U54" s="34"/>
      <c r="V54" s="34">
        <v>8</v>
      </c>
      <c r="W54" s="34"/>
      <c r="X54" s="34">
        <v>6</v>
      </c>
    </row>
    <row r="56" spans="1:24">
      <c r="B56" s="462" t="s">
        <v>643</v>
      </c>
      <c r="C56" s="462"/>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462" t="s">
        <v>644</v>
      </c>
      <c r="C57" s="462"/>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462" t="s">
        <v>645</v>
      </c>
      <c r="C58" s="462"/>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462" t="s">
        <v>646</v>
      </c>
      <c r="C59" s="462"/>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462" t="s">
        <v>647</v>
      </c>
      <c r="C60" s="462"/>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462" t="s">
        <v>648</v>
      </c>
      <c r="C61" s="462"/>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462" t="s">
        <v>649</v>
      </c>
      <c r="C62" s="462"/>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5"/>
      <c r="C63" s="35"/>
    </row>
    <row r="64" spans="1:24" ht="18">
      <c r="B64" s="463" t="s">
        <v>650</v>
      </c>
      <c r="C64" s="463"/>
      <c r="D64" s="36">
        <f>((0.35*D56)+(0.3*D57)+(0.2*D58)+(0.1*D59)+(0.05*D60)+(0*D61))/(0.35*(D56+D57+D58+D59+D60+D61))*100</f>
        <v>89.57528957528956</v>
      </c>
      <c r="E64" s="36">
        <f t="shared" ref="E64:X64" si="7">((0.35*E56)+(0.3*E57)+(0.2*E58)+(0.1*E59)+(0.05*E60)+(0*E61))/(0.35*(E56+E57+E58+E59+E60+E61))*100</f>
        <v>69.642857142857153</v>
      </c>
      <c r="F64" s="36">
        <f t="shared" si="7"/>
        <v>88.721804511278194</v>
      </c>
      <c r="G64" s="36">
        <f t="shared" si="7"/>
        <v>80.158730158730165</v>
      </c>
      <c r="H64" s="36">
        <f t="shared" si="7"/>
        <v>72.767857142857153</v>
      </c>
      <c r="I64" s="36">
        <f t="shared" si="7"/>
        <v>81.566820276497694</v>
      </c>
      <c r="J64" s="36">
        <f t="shared" si="7"/>
        <v>82.142857142857153</v>
      </c>
      <c r="K64" s="36">
        <f t="shared" si="7"/>
        <v>82.142857142857167</v>
      </c>
      <c r="L64" s="36">
        <f t="shared" si="7"/>
        <v>73.68421052631578</v>
      </c>
      <c r="M64" s="36">
        <f t="shared" si="7"/>
        <v>88.198757763975152</v>
      </c>
      <c r="N64" s="36">
        <f t="shared" si="7"/>
        <v>58.885017421602782</v>
      </c>
      <c r="O64" s="36">
        <f t="shared" si="7"/>
        <v>82.857142857142847</v>
      </c>
      <c r="P64" s="36">
        <f t="shared" si="7"/>
        <v>66.122448979591837</v>
      </c>
      <c r="Q64" s="36">
        <f t="shared" si="7"/>
        <v>76.19047619047619</v>
      </c>
      <c r="R64" s="36">
        <f t="shared" si="7"/>
        <v>72.268907563025195</v>
      </c>
      <c r="S64" s="36">
        <f t="shared" si="7"/>
        <v>91.836734693877546</v>
      </c>
      <c r="T64" s="36">
        <f t="shared" si="7"/>
        <v>83.673469387755105</v>
      </c>
      <c r="U64" s="36">
        <f t="shared" si="7"/>
        <v>64.835164835164832</v>
      </c>
      <c r="V64" s="36">
        <f t="shared" si="7"/>
        <v>83.410138248847929</v>
      </c>
      <c r="W64" s="36">
        <f t="shared" si="7"/>
        <v>67.857142857142847</v>
      </c>
      <c r="X64" s="36">
        <f t="shared" si="7"/>
        <v>94.581280788177352</v>
      </c>
    </row>
  </sheetData>
  <mergeCells count="21">
    <mergeCell ref="B62:C62"/>
    <mergeCell ref="B64:C64"/>
    <mergeCell ref="A4:A7"/>
    <mergeCell ref="B4:B7"/>
    <mergeCell ref="C4:C7"/>
    <mergeCell ref="B57:C57"/>
    <mergeCell ref="B58:C58"/>
    <mergeCell ref="B59:C59"/>
    <mergeCell ref="B60:C60"/>
    <mergeCell ref="B61:C61"/>
    <mergeCell ref="I5:L5"/>
    <mergeCell ref="M5:P5"/>
    <mergeCell ref="Q5:T5"/>
    <mergeCell ref="U5:X5"/>
    <mergeCell ref="B56:C56"/>
    <mergeCell ref="D4:H5"/>
    <mergeCell ref="B1:X1"/>
    <mergeCell ref="B2:X2"/>
    <mergeCell ref="B3:X3"/>
    <mergeCell ref="I4:P4"/>
    <mergeCell ref="Q4:X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
  <sheetViews>
    <sheetView workbookViewId="0">
      <selection activeCell="O4" sqref="O4:P4"/>
    </sheetView>
  </sheetViews>
  <sheetFormatPr defaultColWidth="9" defaultRowHeight="12.75"/>
  <cols>
    <col min="1" max="1" width="9.140625" customWidth="1"/>
    <col min="4" max="4" width="13.140625" customWidth="1"/>
  </cols>
  <sheetData>
    <row r="1" spans="1:24" ht="173.25">
      <c r="A1" s="18" t="s">
        <v>651</v>
      </c>
    </row>
    <row r="2" spans="1:24" ht="56.25" customHeight="1">
      <c r="A2" s="475" t="s">
        <v>464</v>
      </c>
      <c r="B2" s="478" t="s">
        <v>652</v>
      </c>
      <c r="C2" s="466" t="s">
        <v>653</v>
      </c>
      <c r="D2" s="467"/>
      <c r="E2" s="467"/>
      <c r="F2" s="467"/>
      <c r="G2" s="467"/>
      <c r="H2" s="467"/>
      <c r="I2" s="467"/>
      <c r="J2" s="467"/>
      <c r="K2" s="467"/>
      <c r="L2" s="467"/>
      <c r="M2" s="467"/>
      <c r="N2" s="467"/>
      <c r="O2" s="467"/>
      <c r="P2" s="467"/>
      <c r="Q2" s="467"/>
      <c r="R2" s="467"/>
      <c r="S2" s="467"/>
      <c r="T2" s="467"/>
      <c r="U2" s="468"/>
      <c r="V2" s="478" t="s">
        <v>654</v>
      </c>
      <c r="W2" s="482" t="s">
        <v>655</v>
      </c>
      <c r="X2" s="7" t="s">
        <v>656</v>
      </c>
    </row>
    <row r="3" spans="1:24" ht="56.25" customHeight="1">
      <c r="A3" s="476"/>
      <c r="B3" s="479"/>
      <c r="C3" s="469" t="s">
        <v>657</v>
      </c>
      <c r="D3" s="470"/>
      <c r="E3" s="471" t="s">
        <v>658</v>
      </c>
      <c r="F3" s="472"/>
      <c r="G3" s="471" t="s">
        <v>659</v>
      </c>
      <c r="H3" s="472"/>
      <c r="I3" s="21" t="s">
        <v>660</v>
      </c>
      <c r="J3" s="22"/>
      <c r="K3" s="471" t="s">
        <v>661</v>
      </c>
      <c r="L3" s="472"/>
      <c r="M3" s="471" t="s">
        <v>662</v>
      </c>
      <c r="N3" s="472"/>
      <c r="O3" s="471" t="s">
        <v>663</v>
      </c>
      <c r="P3" s="472"/>
      <c r="Q3" s="21" t="s">
        <v>664</v>
      </c>
      <c r="R3" s="21" t="s">
        <v>665</v>
      </c>
      <c r="S3" s="21" t="s">
        <v>666</v>
      </c>
      <c r="T3" s="21" t="s">
        <v>667</v>
      </c>
      <c r="U3" s="21" t="s">
        <v>668</v>
      </c>
      <c r="V3" s="479"/>
      <c r="W3" s="483"/>
      <c r="X3" s="23"/>
    </row>
    <row r="4" spans="1:24" ht="57">
      <c r="A4" s="477"/>
      <c r="B4" s="480"/>
      <c r="C4" s="19" t="s">
        <v>669</v>
      </c>
      <c r="D4" s="19" t="s">
        <v>650</v>
      </c>
      <c r="E4" s="19" t="s">
        <v>669</v>
      </c>
      <c r="F4" s="19" t="s">
        <v>650</v>
      </c>
      <c r="G4" s="19" t="s">
        <v>669</v>
      </c>
      <c r="H4" s="19" t="s">
        <v>650</v>
      </c>
      <c r="I4" s="19" t="s">
        <v>669</v>
      </c>
      <c r="J4" s="19" t="s">
        <v>650</v>
      </c>
      <c r="K4" s="19" t="s">
        <v>669</v>
      </c>
      <c r="L4" s="19" t="s">
        <v>650</v>
      </c>
      <c r="M4" s="19" t="s">
        <v>669</v>
      </c>
      <c r="N4" s="19" t="s">
        <v>650</v>
      </c>
      <c r="O4" s="19" t="s">
        <v>669</v>
      </c>
      <c r="P4" s="19" t="s">
        <v>650</v>
      </c>
      <c r="Q4" s="24"/>
      <c r="R4" s="24"/>
      <c r="S4" s="24"/>
      <c r="T4" s="24"/>
      <c r="U4" s="24"/>
      <c r="V4" s="481"/>
      <c r="W4" s="484"/>
      <c r="X4" s="8" t="s">
        <v>670</v>
      </c>
    </row>
    <row r="5" spans="1:24" ht="15.75">
      <c r="A5" s="1" t="s">
        <v>45</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46</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47</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48</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473" t="s">
        <v>654</v>
      </c>
      <c r="B9" s="474"/>
      <c r="C9" s="2">
        <v>8</v>
      </c>
      <c r="D9" s="2"/>
      <c r="E9" s="2"/>
      <c r="F9" s="2"/>
      <c r="G9" s="2"/>
      <c r="H9" s="2"/>
      <c r="I9" s="2"/>
      <c r="J9" s="2"/>
      <c r="K9" s="2"/>
      <c r="L9" s="2"/>
      <c r="M9" s="2"/>
      <c r="N9" s="2"/>
      <c r="O9" s="2"/>
      <c r="P9" s="2"/>
      <c r="Q9" s="2"/>
      <c r="R9" s="2"/>
      <c r="S9" s="2"/>
      <c r="T9" s="2"/>
      <c r="U9" s="2"/>
      <c r="V9" s="2"/>
      <c r="W9" s="2"/>
      <c r="X9" s="2"/>
    </row>
    <row r="10" spans="1:24" ht="236.25">
      <c r="A10" s="20" t="s">
        <v>671</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Q97"/>
  <sheetViews>
    <sheetView topLeftCell="A82" workbookViewId="0">
      <selection activeCell="O76" sqref="O76"/>
    </sheetView>
  </sheetViews>
  <sheetFormatPr defaultColWidth="9" defaultRowHeight="12.75"/>
  <cols>
    <col min="2" max="4" width="11.7109375" customWidth="1"/>
    <col min="5" max="13" width="9.28515625" customWidth="1"/>
    <col min="14" max="14" width="9.42578125" customWidth="1"/>
  </cols>
  <sheetData>
    <row r="5" spans="1:16" ht="56.25" customHeight="1">
      <c r="A5" s="475" t="s">
        <v>464</v>
      </c>
      <c r="B5" s="478" t="s">
        <v>672</v>
      </c>
      <c r="C5" s="466" t="s">
        <v>653</v>
      </c>
      <c r="D5" s="467"/>
      <c r="E5" s="467"/>
      <c r="F5" s="467"/>
      <c r="G5" s="467"/>
      <c r="H5" s="467"/>
      <c r="I5" s="467"/>
      <c r="J5" s="467"/>
      <c r="K5" s="467"/>
      <c r="L5" s="467"/>
      <c r="M5" s="467"/>
      <c r="N5" s="468"/>
      <c r="O5" s="482" t="s">
        <v>655</v>
      </c>
      <c r="P5" s="7" t="s">
        <v>656</v>
      </c>
    </row>
    <row r="6" spans="1:16" ht="57">
      <c r="A6" s="477"/>
      <c r="B6" s="498"/>
      <c r="C6" s="2" t="s">
        <v>657</v>
      </c>
      <c r="D6" s="2" t="s">
        <v>658</v>
      </c>
      <c r="E6" s="2" t="s">
        <v>659</v>
      </c>
      <c r="F6" s="2" t="s">
        <v>660</v>
      </c>
      <c r="G6" s="2" t="s">
        <v>661</v>
      </c>
      <c r="H6" s="2" t="s">
        <v>662</v>
      </c>
      <c r="I6" s="2" t="s">
        <v>663</v>
      </c>
      <c r="J6" s="2" t="s">
        <v>664</v>
      </c>
      <c r="K6" s="2" t="s">
        <v>665</v>
      </c>
      <c r="L6" s="2" t="s">
        <v>666</v>
      </c>
      <c r="M6" s="2" t="s">
        <v>667</v>
      </c>
      <c r="N6" s="2" t="s">
        <v>668</v>
      </c>
      <c r="O6" s="484"/>
      <c r="P6" s="8" t="s">
        <v>670</v>
      </c>
    </row>
    <row r="7" spans="1:16" ht="15.75">
      <c r="A7" s="1" t="s">
        <v>45</v>
      </c>
      <c r="B7" s="3">
        <v>85</v>
      </c>
      <c r="C7" s="3">
        <v>4</v>
      </c>
      <c r="D7" s="2"/>
      <c r="E7" s="2"/>
      <c r="F7" s="2"/>
      <c r="G7" s="2"/>
      <c r="H7" s="2"/>
      <c r="I7" s="2"/>
      <c r="J7" s="2"/>
      <c r="K7" s="2"/>
      <c r="L7" s="2"/>
      <c r="M7" s="2"/>
      <c r="N7" s="2"/>
      <c r="O7" s="2"/>
      <c r="P7" s="2"/>
    </row>
    <row r="8" spans="1:16" ht="15.75">
      <c r="A8" s="1" t="s">
        <v>46</v>
      </c>
      <c r="B8" s="2">
        <v>90</v>
      </c>
      <c r="C8" s="2"/>
      <c r="D8" s="2"/>
      <c r="E8" s="2"/>
      <c r="F8" s="2"/>
      <c r="G8" s="2"/>
      <c r="H8" s="2"/>
      <c r="I8" s="2"/>
      <c r="J8" s="2"/>
      <c r="K8" s="2"/>
      <c r="L8" s="2"/>
      <c r="M8" s="2"/>
      <c r="N8" s="2"/>
      <c r="O8" s="2"/>
      <c r="P8" s="2"/>
    </row>
    <row r="9" spans="1:16" ht="15.75">
      <c r="A9" s="1" t="s">
        <v>47</v>
      </c>
      <c r="B9" s="2">
        <v>83</v>
      </c>
      <c r="C9" s="2"/>
      <c r="D9" s="2"/>
      <c r="E9" s="2"/>
      <c r="F9" s="2"/>
      <c r="G9" s="2"/>
      <c r="H9" s="2"/>
      <c r="I9" s="2"/>
      <c r="J9" s="2"/>
      <c r="K9" s="2"/>
      <c r="L9" s="2"/>
      <c r="M9" s="2"/>
      <c r="N9" s="2"/>
      <c r="O9" s="2"/>
      <c r="P9" s="2"/>
    </row>
    <row r="10" spans="1:16" ht="15.75">
      <c r="A10" s="1" t="s">
        <v>48</v>
      </c>
      <c r="B10" s="2">
        <v>75</v>
      </c>
      <c r="C10" s="2"/>
      <c r="D10" s="2"/>
      <c r="E10" s="2"/>
      <c r="F10" s="2"/>
      <c r="G10" s="2"/>
      <c r="H10" s="2"/>
      <c r="I10" s="2"/>
      <c r="J10" s="2"/>
      <c r="K10" s="2"/>
      <c r="L10" s="2"/>
      <c r="M10" s="2"/>
      <c r="N10" s="2"/>
      <c r="O10" s="2"/>
      <c r="P10" s="2"/>
    </row>
    <row r="11" spans="1:16" ht="15.75">
      <c r="A11" s="473" t="s">
        <v>654</v>
      </c>
      <c r="B11" s="474"/>
      <c r="C11" s="2"/>
      <c r="D11" s="2"/>
      <c r="E11" s="2"/>
      <c r="F11" s="2"/>
      <c r="G11" s="2"/>
      <c r="H11" s="2"/>
      <c r="I11" s="2"/>
      <c r="J11" s="2"/>
      <c r="K11" s="2"/>
      <c r="L11" s="2"/>
      <c r="M11" s="2"/>
      <c r="N11" s="2"/>
      <c r="O11" s="2"/>
      <c r="P11" s="2"/>
    </row>
    <row r="17" spans="1:17" ht="30">
      <c r="A17" s="4" t="s">
        <v>673</v>
      </c>
      <c r="B17" s="5" t="s">
        <v>674</v>
      </c>
      <c r="C17" s="485" t="s">
        <v>675</v>
      </c>
      <c r="D17" s="486"/>
      <c r="E17" s="486"/>
      <c r="F17" s="486"/>
      <c r="G17" s="486"/>
      <c r="H17" s="486"/>
      <c r="I17" s="487"/>
      <c r="J17" s="488" t="s">
        <v>676</v>
      </c>
      <c r="K17" s="489"/>
      <c r="L17" s="489"/>
      <c r="M17" s="490"/>
      <c r="N17" s="485" t="s">
        <v>677</v>
      </c>
      <c r="O17" s="486"/>
      <c r="P17" s="486"/>
      <c r="Q17" s="487"/>
    </row>
    <row r="18" spans="1:17" ht="15">
      <c r="A18" s="501" t="s">
        <v>678</v>
      </c>
      <c r="B18" s="502"/>
      <c r="C18" s="491" t="s">
        <v>504</v>
      </c>
      <c r="D18" s="492"/>
      <c r="E18" s="492"/>
      <c r="F18" s="492"/>
      <c r="G18" s="492"/>
      <c r="H18" s="492"/>
      <c r="I18" s="492"/>
      <c r="J18" s="492"/>
      <c r="K18" s="492"/>
      <c r="L18" s="492"/>
      <c r="M18" s="492"/>
      <c r="N18" s="492"/>
      <c r="O18" s="492"/>
      <c r="P18" s="493"/>
      <c r="Q18" s="499" t="s">
        <v>654</v>
      </c>
    </row>
    <row r="19" spans="1:17" ht="15">
      <c r="A19" s="503"/>
      <c r="B19" s="504"/>
      <c r="C19" s="6" t="s">
        <v>657</v>
      </c>
      <c r="D19" s="6" t="s">
        <v>658</v>
      </c>
      <c r="E19" s="6" t="s">
        <v>659</v>
      </c>
      <c r="F19" s="6" t="s">
        <v>660</v>
      </c>
      <c r="G19" s="6" t="s">
        <v>661</v>
      </c>
      <c r="H19" s="6" t="s">
        <v>662</v>
      </c>
      <c r="I19" s="494" t="s">
        <v>663</v>
      </c>
      <c r="J19" s="495"/>
      <c r="K19" s="6" t="s">
        <v>664</v>
      </c>
      <c r="L19" s="6" t="s">
        <v>286</v>
      </c>
      <c r="M19" s="494" t="s">
        <v>679</v>
      </c>
      <c r="N19" s="495"/>
      <c r="O19" s="6" t="s">
        <v>667</v>
      </c>
      <c r="P19" s="6" t="s">
        <v>668</v>
      </c>
      <c r="Q19" s="500"/>
    </row>
    <row r="20" spans="1:17" ht="15">
      <c r="A20" s="485" t="s">
        <v>520</v>
      </c>
      <c r="B20" s="487"/>
      <c r="C20" s="6">
        <v>4</v>
      </c>
      <c r="D20" s="6">
        <v>2</v>
      </c>
      <c r="E20" s="6">
        <v>1</v>
      </c>
      <c r="F20" s="6" t="s">
        <v>526</v>
      </c>
      <c r="G20" s="6" t="s">
        <v>526</v>
      </c>
      <c r="H20" s="6" t="s">
        <v>526</v>
      </c>
      <c r="I20" s="494" t="s">
        <v>526</v>
      </c>
      <c r="J20" s="495"/>
      <c r="K20" s="6" t="s">
        <v>526</v>
      </c>
      <c r="L20" s="6">
        <v>1</v>
      </c>
      <c r="M20" s="494" t="s">
        <v>526</v>
      </c>
      <c r="N20" s="495"/>
      <c r="O20" s="6">
        <v>2</v>
      </c>
      <c r="P20" s="6" t="s">
        <v>526</v>
      </c>
      <c r="Q20" s="6">
        <v>9</v>
      </c>
    </row>
    <row r="21" spans="1:17" ht="15">
      <c r="A21" s="485" t="s">
        <v>521</v>
      </c>
      <c r="B21" s="487"/>
      <c r="C21" s="6">
        <v>2</v>
      </c>
      <c r="D21" s="6">
        <v>4</v>
      </c>
      <c r="E21" s="6">
        <v>2</v>
      </c>
      <c r="F21" s="6">
        <v>2</v>
      </c>
      <c r="G21" s="6">
        <v>2</v>
      </c>
      <c r="H21" s="6" t="s">
        <v>526</v>
      </c>
      <c r="I21" s="494" t="s">
        <v>526</v>
      </c>
      <c r="J21" s="495"/>
      <c r="K21" s="6" t="s">
        <v>526</v>
      </c>
      <c r="L21" s="6" t="s">
        <v>526</v>
      </c>
      <c r="M21" s="494" t="s">
        <v>526</v>
      </c>
      <c r="N21" s="495"/>
      <c r="O21" s="6" t="s">
        <v>526</v>
      </c>
      <c r="P21" s="6">
        <v>3</v>
      </c>
      <c r="Q21" s="6">
        <v>15</v>
      </c>
    </row>
    <row r="22" spans="1:17" ht="15">
      <c r="A22" s="485" t="s">
        <v>680</v>
      </c>
      <c r="B22" s="487"/>
      <c r="C22" s="6">
        <v>1</v>
      </c>
      <c r="D22" s="6">
        <v>4</v>
      </c>
      <c r="E22" s="6">
        <v>3</v>
      </c>
      <c r="F22" s="6">
        <v>2</v>
      </c>
      <c r="G22" s="6">
        <v>4</v>
      </c>
      <c r="H22" s="6" t="s">
        <v>526</v>
      </c>
      <c r="I22" s="494" t="s">
        <v>526</v>
      </c>
      <c r="J22" s="495"/>
      <c r="K22" s="6" t="s">
        <v>526</v>
      </c>
      <c r="L22" s="6" t="s">
        <v>526</v>
      </c>
      <c r="M22" s="494" t="s">
        <v>526</v>
      </c>
      <c r="N22" s="495"/>
      <c r="O22" s="6" t="s">
        <v>526</v>
      </c>
      <c r="P22" s="6">
        <v>3</v>
      </c>
      <c r="Q22" s="6">
        <v>17</v>
      </c>
    </row>
    <row r="23" spans="1:17" ht="15">
      <c r="A23" s="485" t="s">
        <v>523</v>
      </c>
      <c r="B23" s="487"/>
      <c r="C23" s="6">
        <v>2</v>
      </c>
      <c r="D23" s="6">
        <v>4</v>
      </c>
      <c r="E23" s="6">
        <v>2</v>
      </c>
      <c r="F23" s="6" t="s">
        <v>526</v>
      </c>
      <c r="G23" s="6" t="s">
        <v>526</v>
      </c>
      <c r="H23" s="6" t="s">
        <v>526</v>
      </c>
      <c r="I23" s="494" t="s">
        <v>526</v>
      </c>
      <c r="J23" s="495"/>
      <c r="K23" s="6" t="s">
        <v>526</v>
      </c>
      <c r="L23" s="6" t="s">
        <v>526</v>
      </c>
      <c r="M23" s="494" t="s">
        <v>526</v>
      </c>
      <c r="N23" s="495"/>
      <c r="O23" s="6" t="s">
        <v>526</v>
      </c>
      <c r="P23" s="6" t="s">
        <v>526</v>
      </c>
      <c r="Q23" s="6">
        <v>8</v>
      </c>
    </row>
    <row r="24" spans="1:17" ht="15">
      <c r="A24" s="485" t="s">
        <v>524</v>
      </c>
      <c r="B24" s="487"/>
      <c r="C24" s="6" t="s">
        <v>526</v>
      </c>
      <c r="D24" s="6" t="s">
        <v>526</v>
      </c>
      <c r="E24" s="6" t="s">
        <v>526</v>
      </c>
      <c r="F24" s="6">
        <v>2</v>
      </c>
      <c r="G24" s="6">
        <v>1</v>
      </c>
      <c r="H24" s="6" t="s">
        <v>526</v>
      </c>
      <c r="I24" s="494" t="s">
        <v>526</v>
      </c>
      <c r="J24" s="495"/>
      <c r="K24" s="6" t="s">
        <v>526</v>
      </c>
      <c r="L24" s="6">
        <v>2</v>
      </c>
      <c r="M24" s="494" t="s">
        <v>526</v>
      </c>
      <c r="N24" s="495"/>
      <c r="O24" s="6">
        <v>2</v>
      </c>
      <c r="P24" s="6" t="s">
        <v>526</v>
      </c>
      <c r="Q24" s="6">
        <v>7</v>
      </c>
    </row>
    <row r="25" spans="1:17" ht="15">
      <c r="A25" s="496" t="s">
        <v>654</v>
      </c>
      <c r="B25" s="497"/>
      <c r="C25" s="6">
        <v>9</v>
      </c>
      <c r="D25" s="6">
        <v>14</v>
      </c>
      <c r="E25" s="6">
        <v>7</v>
      </c>
      <c r="F25" s="6">
        <v>6</v>
      </c>
      <c r="G25" s="6">
        <v>7</v>
      </c>
      <c r="H25" s="6" t="s">
        <v>526</v>
      </c>
      <c r="I25" s="494" t="s">
        <v>526</v>
      </c>
      <c r="J25" s="495"/>
      <c r="K25" s="6" t="s">
        <v>526</v>
      </c>
      <c r="L25" s="6">
        <v>3</v>
      </c>
      <c r="M25" s="494" t="s">
        <v>526</v>
      </c>
      <c r="N25" s="495"/>
      <c r="O25" s="6">
        <v>4</v>
      </c>
      <c r="P25" s="6">
        <v>6</v>
      </c>
      <c r="Q25" s="6">
        <v>50</v>
      </c>
    </row>
    <row r="68" spans="1:14">
      <c r="A68" s="9"/>
      <c r="B68" s="10" t="s">
        <v>657</v>
      </c>
      <c r="C68" s="10" t="s">
        <v>658</v>
      </c>
      <c r="D68" s="10" t="s">
        <v>659</v>
      </c>
      <c r="E68" s="10" t="s">
        <v>660</v>
      </c>
      <c r="F68" s="10" t="s">
        <v>661</v>
      </c>
      <c r="G68" s="10" t="s">
        <v>662</v>
      </c>
      <c r="H68" s="10" t="s">
        <v>663</v>
      </c>
      <c r="I68" s="10" t="s">
        <v>664</v>
      </c>
      <c r="J68" s="10" t="s">
        <v>665</v>
      </c>
      <c r="K68" s="10" t="s">
        <v>666</v>
      </c>
      <c r="L68" s="10" t="s">
        <v>667</v>
      </c>
      <c r="M68" s="10" t="s">
        <v>668</v>
      </c>
      <c r="N68" s="10"/>
    </row>
    <row r="69" spans="1:14" ht="15">
      <c r="A69" s="11" t="s">
        <v>681</v>
      </c>
      <c r="B69" s="12">
        <v>4</v>
      </c>
      <c r="C69" s="12">
        <v>2</v>
      </c>
      <c r="D69" s="12">
        <v>1</v>
      </c>
      <c r="E69" s="12" t="s">
        <v>526</v>
      </c>
      <c r="F69" s="12" t="s">
        <v>526</v>
      </c>
      <c r="G69" s="12" t="s">
        <v>526</v>
      </c>
      <c r="H69" s="12" t="s">
        <v>526</v>
      </c>
      <c r="I69" s="12" t="s">
        <v>526</v>
      </c>
      <c r="J69" s="12">
        <v>1</v>
      </c>
      <c r="K69" s="12" t="s">
        <v>526</v>
      </c>
      <c r="L69" s="12">
        <v>2</v>
      </c>
      <c r="M69" s="12" t="s">
        <v>526</v>
      </c>
      <c r="N69" s="12">
        <v>10</v>
      </c>
    </row>
    <row r="70" spans="1:14" ht="15">
      <c r="A70" s="11" t="s">
        <v>682</v>
      </c>
      <c r="B70" s="12">
        <v>2</v>
      </c>
      <c r="C70" s="12">
        <v>4</v>
      </c>
      <c r="D70" s="12">
        <v>2</v>
      </c>
      <c r="E70" s="12">
        <v>2</v>
      </c>
      <c r="F70" s="12">
        <v>2</v>
      </c>
      <c r="G70" s="12" t="s">
        <v>526</v>
      </c>
      <c r="H70" s="12" t="s">
        <v>526</v>
      </c>
      <c r="I70" s="12" t="s">
        <v>526</v>
      </c>
      <c r="J70" s="12" t="s">
        <v>526</v>
      </c>
      <c r="K70" s="12" t="s">
        <v>526</v>
      </c>
      <c r="L70" s="12" t="s">
        <v>526</v>
      </c>
      <c r="M70" s="12">
        <v>3</v>
      </c>
      <c r="N70" s="12">
        <v>15</v>
      </c>
    </row>
    <row r="71" spans="1:14" ht="15">
      <c r="A71" s="11" t="s">
        <v>683</v>
      </c>
      <c r="B71" s="12">
        <v>1</v>
      </c>
      <c r="C71" s="12">
        <v>4</v>
      </c>
      <c r="D71" s="12">
        <v>3</v>
      </c>
      <c r="E71" s="12">
        <v>2</v>
      </c>
      <c r="F71" s="12">
        <v>4</v>
      </c>
      <c r="G71" s="12" t="s">
        <v>526</v>
      </c>
      <c r="H71" s="12" t="s">
        <v>526</v>
      </c>
      <c r="I71" s="12" t="s">
        <v>526</v>
      </c>
      <c r="J71" s="12" t="s">
        <v>526</v>
      </c>
      <c r="K71" s="12" t="s">
        <v>526</v>
      </c>
      <c r="L71" s="12" t="s">
        <v>526</v>
      </c>
      <c r="M71" s="12">
        <v>3</v>
      </c>
      <c r="N71" s="12">
        <v>17</v>
      </c>
    </row>
    <row r="72" spans="1:14" ht="15">
      <c r="A72" s="11" t="s">
        <v>684</v>
      </c>
      <c r="B72" s="12">
        <v>2</v>
      </c>
      <c r="C72" s="12">
        <v>4</v>
      </c>
      <c r="D72" s="12">
        <v>2</v>
      </c>
      <c r="E72" s="12" t="s">
        <v>526</v>
      </c>
      <c r="F72" s="12" t="s">
        <v>526</v>
      </c>
      <c r="G72" s="12" t="s">
        <v>526</v>
      </c>
      <c r="H72" s="12" t="s">
        <v>526</v>
      </c>
      <c r="I72" s="12" t="s">
        <v>526</v>
      </c>
      <c r="J72" s="12" t="s">
        <v>526</v>
      </c>
      <c r="K72" s="12" t="s">
        <v>526</v>
      </c>
      <c r="L72" s="12" t="s">
        <v>526</v>
      </c>
      <c r="M72" s="12" t="s">
        <v>526</v>
      </c>
      <c r="N72" s="12">
        <v>8</v>
      </c>
    </row>
    <row r="73" spans="1:14" ht="15">
      <c r="A73" s="11" t="s">
        <v>685</v>
      </c>
      <c r="B73" s="12" t="s">
        <v>526</v>
      </c>
      <c r="C73" s="12" t="s">
        <v>526</v>
      </c>
      <c r="D73" s="12" t="s">
        <v>526</v>
      </c>
      <c r="E73" s="12">
        <v>2</v>
      </c>
      <c r="F73" s="12">
        <v>1</v>
      </c>
      <c r="G73" s="12" t="s">
        <v>526</v>
      </c>
      <c r="H73" s="12" t="s">
        <v>526</v>
      </c>
      <c r="I73" s="12" t="s">
        <v>526</v>
      </c>
      <c r="J73" s="12">
        <v>2</v>
      </c>
      <c r="K73" s="12" t="s">
        <v>526</v>
      </c>
      <c r="L73" s="12">
        <v>2</v>
      </c>
      <c r="M73" s="12" t="s">
        <v>526</v>
      </c>
      <c r="N73" s="12">
        <v>7</v>
      </c>
    </row>
    <row r="74" spans="1:14" ht="15">
      <c r="A74" s="13"/>
      <c r="B74" s="12">
        <v>9</v>
      </c>
      <c r="C74" s="12">
        <v>14</v>
      </c>
      <c r="D74" s="12">
        <v>8</v>
      </c>
      <c r="E74" s="12">
        <v>6</v>
      </c>
      <c r="F74" s="12">
        <v>7</v>
      </c>
      <c r="G74" s="12" t="s">
        <v>526</v>
      </c>
      <c r="H74" s="12" t="s">
        <v>526</v>
      </c>
      <c r="I74" s="12" t="s">
        <v>526</v>
      </c>
      <c r="J74" s="12">
        <v>3</v>
      </c>
      <c r="K74" s="12" t="s">
        <v>526</v>
      </c>
      <c r="L74" s="12">
        <v>4</v>
      </c>
      <c r="M74" s="12">
        <v>6</v>
      </c>
      <c r="N74" s="16">
        <v>57</v>
      </c>
    </row>
    <row r="76" spans="1:14" ht="15">
      <c r="B76" s="12">
        <v>85</v>
      </c>
      <c r="C76" s="12">
        <v>73</v>
      </c>
      <c r="D76" s="12">
        <v>1</v>
      </c>
      <c r="E76" s="12" t="s">
        <v>526</v>
      </c>
      <c r="F76" s="12" t="s">
        <v>526</v>
      </c>
      <c r="G76" s="12" t="s">
        <v>526</v>
      </c>
      <c r="H76" s="12" t="s">
        <v>526</v>
      </c>
      <c r="I76" s="12" t="s">
        <v>526</v>
      </c>
      <c r="J76" s="12">
        <v>1</v>
      </c>
      <c r="K76" s="12" t="s">
        <v>526</v>
      </c>
      <c r="L76" s="12">
        <v>2</v>
      </c>
      <c r="M76" s="12" t="s">
        <v>526</v>
      </c>
      <c r="N76" s="12">
        <v>10</v>
      </c>
    </row>
    <row r="77" spans="1:14" ht="15">
      <c r="B77" s="12">
        <v>85</v>
      </c>
      <c r="C77" s="12">
        <v>70</v>
      </c>
      <c r="D77" s="12">
        <v>2</v>
      </c>
      <c r="E77" s="12">
        <v>2</v>
      </c>
      <c r="F77" s="12">
        <v>2</v>
      </c>
      <c r="G77" s="12" t="s">
        <v>526</v>
      </c>
      <c r="H77" s="12" t="s">
        <v>526</v>
      </c>
      <c r="I77" s="12" t="s">
        <v>526</v>
      </c>
      <c r="J77" s="12" t="s">
        <v>526</v>
      </c>
      <c r="K77" s="12" t="s">
        <v>526</v>
      </c>
      <c r="L77" s="12" t="s">
        <v>526</v>
      </c>
      <c r="M77" s="12">
        <v>3</v>
      </c>
      <c r="N77" s="12">
        <v>15</v>
      </c>
    </row>
    <row r="78" spans="1:14" ht="15">
      <c r="B78" s="12">
        <v>85</v>
      </c>
      <c r="C78" s="12">
        <v>84</v>
      </c>
      <c r="D78" s="12">
        <v>3</v>
      </c>
      <c r="E78" s="12">
        <v>2</v>
      </c>
      <c r="F78" s="12">
        <v>4</v>
      </c>
      <c r="G78" s="12" t="s">
        <v>526</v>
      </c>
      <c r="H78" s="12" t="s">
        <v>526</v>
      </c>
      <c r="I78" s="12" t="s">
        <v>526</v>
      </c>
      <c r="J78" s="12" t="s">
        <v>526</v>
      </c>
      <c r="K78" s="12" t="s">
        <v>526</v>
      </c>
      <c r="L78" s="12" t="s">
        <v>526</v>
      </c>
      <c r="M78" s="12">
        <v>3</v>
      </c>
      <c r="N78" s="12">
        <v>17</v>
      </c>
    </row>
    <row r="79" spans="1:14" ht="15">
      <c r="B79" s="12">
        <v>85</v>
      </c>
      <c r="C79" s="12">
        <v>84</v>
      </c>
      <c r="D79" s="12">
        <v>2</v>
      </c>
      <c r="E79" s="12" t="s">
        <v>526</v>
      </c>
      <c r="F79" s="12" t="s">
        <v>526</v>
      </c>
      <c r="G79" s="12" t="s">
        <v>526</v>
      </c>
      <c r="H79" s="12" t="s">
        <v>526</v>
      </c>
      <c r="I79" s="12" t="s">
        <v>526</v>
      </c>
      <c r="J79" s="12" t="s">
        <v>526</v>
      </c>
      <c r="K79" s="12" t="s">
        <v>526</v>
      </c>
      <c r="L79" s="12" t="s">
        <v>526</v>
      </c>
      <c r="M79" s="12" t="s">
        <v>526</v>
      </c>
      <c r="N79" s="12">
        <v>8</v>
      </c>
    </row>
    <row r="80" spans="1:14" ht="15">
      <c r="B80" s="12" t="s">
        <v>526</v>
      </c>
      <c r="C80" s="12" t="s">
        <v>526</v>
      </c>
      <c r="D80" s="12" t="s">
        <v>526</v>
      </c>
      <c r="E80" s="12">
        <v>2</v>
      </c>
      <c r="F80" s="12">
        <v>1</v>
      </c>
      <c r="G80" s="12" t="s">
        <v>526</v>
      </c>
      <c r="H80" s="12" t="s">
        <v>526</v>
      </c>
      <c r="I80" s="12" t="s">
        <v>526</v>
      </c>
      <c r="J80" s="12">
        <v>2</v>
      </c>
      <c r="K80" s="12" t="s">
        <v>526</v>
      </c>
      <c r="L80" s="12">
        <v>2</v>
      </c>
      <c r="M80" s="12" t="s">
        <v>526</v>
      </c>
      <c r="N80" s="12">
        <v>7</v>
      </c>
    </row>
    <row r="81" spans="2:14" ht="15">
      <c r="B81" s="12">
        <v>9</v>
      </c>
      <c r="C81" s="12">
        <v>14</v>
      </c>
      <c r="D81" s="12">
        <v>8</v>
      </c>
      <c r="E81" s="12">
        <v>6</v>
      </c>
      <c r="F81" s="12">
        <v>7</v>
      </c>
      <c r="G81" s="12" t="s">
        <v>526</v>
      </c>
      <c r="H81" s="12" t="s">
        <v>526</v>
      </c>
      <c r="I81" s="12" t="s">
        <v>526</v>
      </c>
      <c r="J81" s="12">
        <v>3</v>
      </c>
      <c r="K81" s="12" t="s">
        <v>526</v>
      </c>
      <c r="L81" s="12">
        <v>4</v>
      </c>
      <c r="M81" s="12">
        <v>6</v>
      </c>
      <c r="N81" s="16">
        <v>57</v>
      </c>
    </row>
    <row r="84" spans="2:14" ht="15">
      <c r="B84" s="14">
        <f>IF(B69="-",0,B69)/B$74</f>
        <v>0.44444444444444442</v>
      </c>
      <c r="C84" s="14">
        <f t="shared" ref="C84:M84" si="0">IF(C69="-",0,C69)/C$74</f>
        <v>0.14285714285714285</v>
      </c>
      <c r="D84" s="14">
        <f t="shared" si="0"/>
        <v>0.125</v>
      </c>
      <c r="E84" s="14">
        <f t="shared" si="0"/>
        <v>0</v>
      </c>
      <c r="F84" s="14">
        <f t="shared" si="0"/>
        <v>0</v>
      </c>
      <c r="G84" s="14" t="e">
        <f t="shared" si="0"/>
        <v>#VALUE!</v>
      </c>
      <c r="H84" s="14" t="e">
        <f t="shared" si="0"/>
        <v>#VALUE!</v>
      </c>
      <c r="I84" s="14" t="e">
        <f t="shared" si="0"/>
        <v>#VALUE!</v>
      </c>
      <c r="J84" s="14">
        <f t="shared" si="0"/>
        <v>0.33333333333333331</v>
      </c>
      <c r="K84" s="14" t="e">
        <f t="shared" si="0"/>
        <v>#VALUE!</v>
      </c>
      <c r="L84" s="14">
        <f t="shared" si="0"/>
        <v>0.5</v>
      </c>
      <c r="M84" s="14">
        <f t="shared" si="0"/>
        <v>0</v>
      </c>
      <c r="N84" s="12">
        <v>10</v>
      </c>
    </row>
    <row r="85" spans="2:14" ht="15">
      <c r="B85" s="14">
        <f t="shared" ref="B85:M88" si="1">IF(B70="-",0,B70)/B$74</f>
        <v>0.22222222222222221</v>
      </c>
      <c r="C85" s="14">
        <f t="shared" si="1"/>
        <v>0.2857142857142857</v>
      </c>
      <c r="D85" s="14">
        <f t="shared" si="1"/>
        <v>0.25</v>
      </c>
      <c r="E85" s="14">
        <f t="shared" si="1"/>
        <v>0.33333333333333331</v>
      </c>
      <c r="F85" s="14">
        <f t="shared" si="1"/>
        <v>0.2857142857142857</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0.1111111111111111</v>
      </c>
      <c r="C86" s="14">
        <f t="shared" si="1"/>
        <v>0.2857142857142857</v>
      </c>
      <c r="D86" s="14">
        <f t="shared" si="1"/>
        <v>0.375</v>
      </c>
      <c r="E86" s="14">
        <f t="shared" si="1"/>
        <v>0.33333333333333331</v>
      </c>
      <c r="F86" s="14">
        <f t="shared" si="1"/>
        <v>0.5714285714285714</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0.22222222222222221</v>
      </c>
      <c r="C87" s="14">
        <f t="shared" si="1"/>
        <v>0.2857142857142857</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0.33333333333333331</v>
      </c>
      <c r="F88" s="14">
        <f t="shared" si="1"/>
        <v>0.14285714285714285</v>
      </c>
      <c r="G88" s="14" t="e">
        <f t="shared" si="1"/>
        <v>#VALUE!</v>
      </c>
      <c r="H88" s="14" t="e">
        <f t="shared" si="1"/>
        <v>#VALUE!</v>
      </c>
      <c r="I88" s="14" t="e">
        <f t="shared" si="1"/>
        <v>#VALUE!</v>
      </c>
      <c r="J88" s="14">
        <f t="shared" si="1"/>
        <v>0.66666666666666663</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37.777777777777779</v>
      </c>
      <c r="C92" s="15">
        <f t="shared" ref="C92:M92" si="3">C84*C76</f>
        <v>10.428571428571429</v>
      </c>
      <c r="D92" s="15">
        <f t="shared" si="3"/>
        <v>0.125</v>
      </c>
      <c r="E92" s="15" t="e">
        <f t="shared" si="3"/>
        <v>#VALUE!</v>
      </c>
      <c r="F92" s="15" t="e">
        <f t="shared" si="3"/>
        <v>#VALUE!</v>
      </c>
      <c r="G92" s="15" t="e">
        <f t="shared" si="3"/>
        <v>#VALUE!</v>
      </c>
      <c r="H92" s="15" t="e">
        <f t="shared" si="3"/>
        <v>#VALUE!</v>
      </c>
      <c r="I92" s="15" t="e">
        <f t="shared" si="3"/>
        <v>#VALUE!</v>
      </c>
      <c r="J92" s="15">
        <f t="shared" si="3"/>
        <v>0.33333333333333331</v>
      </c>
      <c r="K92" s="15" t="e">
        <f t="shared" si="3"/>
        <v>#VALUE!</v>
      </c>
      <c r="L92" s="15">
        <f t="shared" si="3"/>
        <v>1</v>
      </c>
      <c r="M92" s="15" t="e">
        <f t="shared" si="3"/>
        <v>#VALUE!</v>
      </c>
      <c r="N92" s="15">
        <v>10</v>
      </c>
    </row>
    <row r="93" spans="2:14" ht="15">
      <c r="B93" s="15">
        <f>B85*B77</f>
        <v>18.888888888888889</v>
      </c>
      <c r="C93" s="15">
        <f t="shared" ref="C93:M93" si="4">C85*C77</f>
        <v>20</v>
      </c>
      <c r="D93" s="15">
        <f t="shared" si="4"/>
        <v>0.5</v>
      </c>
      <c r="E93" s="15">
        <f t="shared" si="4"/>
        <v>0.66666666666666663</v>
      </c>
      <c r="F93" s="15">
        <f t="shared" si="4"/>
        <v>0.5714285714285714</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9.4444444444444446</v>
      </c>
      <c r="C94" s="15">
        <f t="shared" ref="C94:M94" si="5">C86*C78</f>
        <v>24</v>
      </c>
      <c r="D94" s="15">
        <f t="shared" si="5"/>
        <v>1.125</v>
      </c>
      <c r="E94" s="15">
        <f t="shared" si="5"/>
        <v>0.66666666666666663</v>
      </c>
      <c r="F94" s="15">
        <f t="shared" si="5"/>
        <v>2.2857142857142856</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0.1111111111111111</v>
      </c>
      <c r="F96" s="15">
        <f t="shared" si="7"/>
        <v>2.0408163265306121E-2</v>
      </c>
      <c r="G96" s="15" t="e">
        <f t="shared" si="7"/>
        <v>#VALUE!</v>
      </c>
      <c r="H96" s="15" t="e">
        <f t="shared" si="7"/>
        <v>#VALUE!</v>
      </c>
      <c r="I96" s="15" t="e">
        <f t="shared" si="7"/>
        <v>#VALUE!</v>
      </c>
      <c r="J96" s="15">
        <f t="shared" si="7"/>
        <v>0.44444444444444442</v>
      </c>
      <c r="K96" s="15" t="e">
        <f t="shared" si="7"/>
        <v>#VALUE!</v>
      </c>
      <c r="L96" s="15">
        <f t="shared" si="7"/>
        <v>0.25</v>
      </c>
      <c r="M96" s="15">
        <f t="shared" si="7"/>
        <v>0</v>
      </c>
      <c r="N96" s="15">
        <v>7</v>
      </c>
    </row>
    <row r="97" spans="2:14" ht="15">
      <c r="B97" s="15">
        <f>SUM(B92:B96)</f>
        <v>85</v>
      </c>
      <c r="C97" s="15">
        <f t="shared" ref="C97:M97" si="8">SUM(C92:C96)</f>
        <v>78.428571428571431</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Q18:Q19"/>
    <mergeCell ref="A18:B19"/>
    <mergeCell ref="A25:B25"/>
    <mergeCell ref="I25:J25"/>
    <mergeCell ref="M25:N25"/>
    <mergeCell ref="A5:A6"/>
    <mergeCell ref="B5:B6"/>
    <mergeCell ref="A23:B23"/>
    <mergeCell ref="I23:J23"/>
    <mergeCell ref="M23:N23"/>
    <mergeCell ref="A24:B24"/>
    <mergeCell ref="I24:J24"/>
    <mergeCell ref="M24:N24"/>
    <mergeCell ref="A21:B21"/>
    <mergeCell ref="I21:J21"/>
    <mergeCell ref="M21:N21"/>
    <mergeCell ref="A22:B22"/>
    <mergeCell ref="I22:J22"/>
    <mergeCell ref="M22:N22"/>
    <mergeCell ref="C18:P18"/>
    <mergeCell ref="I19:J19"/>
    <mergeCell ref="M19:N19"/>
    <mergeCell ref="A20:B20"/>
    <mergeCell ref="I20:J20"/>
    <mergeCell ref="M20:N20"/>
    <mergeCell ref="C5:N5"/>
    <mergeCell ref="A11:B11"/>
    <mergeCell ref="C17:I17"/>
    <mergeCell ref="J17:M17"/>
    <mergeCell ref="N17:Q17"/>
    <mergeCell ref="O5:O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ATTLEVEL</vt:lpstr>
      <vt:lpstr>TEST MARKS </vt:lpstr>
      <vt:lpstr>TEST -CO </vt:lpstr>
      <vt:lpstr>Assignment CO </vt:lpstr>
      <vt:lpstr>SEE-final exam CO</vt:lpstr>
      <vt:lpstr>TOTAL CO </vt:lpstr>
      <vt:lpstr>CO SURVEY</vt:lpstr>
      <vt:lpstr>final assesment</vt:lpstr>
      <vt:lpstr>CO ATTAINMENT</vt:lpstr>
      <vt:lpstr>CO PO   ATTAINMENT DIRECT ASSME</vt:lpstr>
      <vt:lpstr>CO-PO ATTAINMENT INDIRECT ASSME</vt:lpstr>
      <vt:lpstr>graphs</vt:lpstr>
      <vt:lpstr>C-Sec</vt: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2014-06-24T08:34:00Z</dcterms:created>
  <dcterms:modified xsi:type="dcterms:W3CDTF">2020-03-12T11:06:12Z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