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30" tabRatio="823"/>
  </bookViews>
  <sheets>
    <sheet name="aaTINMENT LEVEL" sheetId="17" r:id="rId1"/>
    <sheet name="TEST MARKS " sheetId="1" r:id="rId2"/>
    <sheet name="TEST -CO " sheetId="12" state="hidden" r:id="rId3"/>
    <sheet name="Assignment CO " sheetId="14" state="hidden" r:id="rId4"/>
    <sheet name="SEE-final exam CO" sheetId="16" state="hidden" r:id="rId5"/>
    <sheet name="TOTAL CO " sheetId="13" r:id="rId6"/>
    <sheet name="FB" sheetId="21" state="hidden" r:id="rId7"/>
    <sheet name="COURSE FINAL  ATTAINMENT " sheetId="22" r:id="rId8"/>
    <sheet name="CO ATTAINMENT" sheetId="23" r:id="rId9"/>
    <sheet name="CO-PO-DIRECT" sheetId="25" r:id="rId10"/>
    <sheet name="CO-PO-INDIRECT" sheetId="27" r:id="rId11"/>
    <sheet name="C-Sec" sheetId="2" state="hidden" r:id="rId12"/>
    <sheet name="Sheet1" sheetId="3" state="hidden" r:id="rId13"/>
    <sheet name="Sheet2" sheetId="4" state="hidden" r:id="rId14"/>
  </sheets>
  <calcPr calcId="144525"/>
</workbook>
</file>

<file path=xl/sharedStrings.xml><?xml version="1.0" encoding="utf-8"?>
<sst xmlns="http://schemas.openxmlformats.org/spreadsheetml/2006/main" count="1164" uniqueCount="648">
  <si>
    <t>DIRECT ASSESSMENT METHOD</t>
  </si>
  <si>
    <t>ENTER THE CO'S FOR THE RESPECTIVE INTERNAL WHICH YOU HAVE ASKED</t>
  </si>
  <si>
    <t>ENTER THE MAXIMUM MARKS GIVEN TO EACH CO IN THE MARKS CELL</t>
  </si>
  <si>
    <t>ENTER THE MARKS SCORED BY THE STUDENTS BELOW RESPECTIVE CO</t>
  </si>
  <si>
    <t>ENTER THE PARAMETERS ASKED ( TOTAL STRENGTH, Assign target percentage…)</t>
  </si>
  <si>
    <t>SEE- Exam marks is same for all COs of that subject</t>
  </si>
  <si>
    <t>tough subject</t>
  </si>
  <si>
    <t>Target may be same or different for different CO</t>
  </si>
  <si>
    <t>easy subject</t>
  </si>
  <si>
    <t>Target may be different for different subjects, theritical/problematic subject, ex</t>
  </si>
  <si>
    <t>FOR Any clarification contact ME HOD</t>
  </si>
  <si>
    <t xml:space="preserve">Attainment Levels of COs </t>
  </si>
  <si>
    <t>SUBJECT :BASIC THERMODYNAMICS                                                                                SUB CODE:15ME33</t>
  </si>
  <si>
    <t>Assessment Methods</t>
  </si>
  <si>
    <t>Target-Attainment Levels</t>
  </si>
  <si>
    <t>Attainement</t>
  </si>
  <si>
    <t>Internal Assessment(CIE)</t>
  </si>
  <si>
    <t>Level 1</t>
  </si>
  <si>
    <t>60% of students scoring more than 50% marks in internal assessment tools</t>
  </si>
  <si>
    <t>Level 2</t>
  </si>
  <si>
    <t>70% of students scoring more than 50% marks in internal assessment tools</t>
  </si>
  <si>
    <t>Level 3</t>
  </si>
  <si>
    <t>80% of students scoring more than 50% marks in internal assessment tools</t>
  </si>
  <si>
    <t>University Assessment (SEE)</t>
  </si>
  <si>
    <t>60% of students scoring more than 40% marks in internal assessment tools</t>
  </si>
  <si>
    <t>Level1</t>
  </si>
  <si>
    <t>70% of students scoring more than 40% marks in internal assessment tools</t>
  </si>
  <si>
    <t>80% of students scoring more than 40% marks in internal assessment tools</t>
  </si>
  <si>
    <t>Sapthagiri College of Engineering</t>
  </si>
  <si>
    <t>Department of Mechanical Engineering</t>
  </si>
  <si>
    <t>SEM : III</t>
  </si>
  <si>
    <t>SEC : A</t>
  </si>
  <si>
    <t>YEAR : 2016-17</t>
  </si>
  <si>
    <t>SCHEME :2015</t>
  </si>
  <si>
    <t>Sl. No.</t>
  </si>
  <si>
    <t>Name of the student</t>
  </si>
  <si>
    <t>USN</t>
  </si>
  <si>
    <t>I INTERNALS</t>
  </si>
  <si>
    <t>II INTERNALS</t>
  </si>
  <si>
    <t>III INTERNALS</t>
  </si>
  <si>
    <t>ASSIGNMENT'S</t>
  </si>
  <si>
    <t>EXTERNAL EXAM</t>
  </si>
  <si>
    <t>Q1 or 2</t>
  </si>
  <si>
    <t>Q3 or 4</t>
  </si>
  <si>
    <t>CO1</t>
  </si>
  <si>
    <t>CO2</t>
  </si>
  <si>
    <t>CO6</t>
  </si>
  <si>
    <t>CO5</t>
  </si>
  <si>
    <t>CO3</t>
  </si>
  <si>
    <t>CO4</t>
  </si>
  <si>
    <t>CO1,CO2,CO3,CO4,CO5</t>
  </si>
  <si>
    <t>AFTAB AHMED WALA</t>
  </si>
  <si>
    <t>1SG15ME004</t>
  </si>
  <si>
    <t>AJEYA.V</t>
  </si>
  <si>
    <t>1SG15ME006</t>
  </si>
  <si>
    <t>AJITH S P</t>
  </si>
  <si>
    <t>1SG15ME007</t>
  </si>
  <si>
    <t>AKSHAY S</t>
  </si>
  <si>
    <t>1SG15ME008</t>
  </si>
  <si>
    <t>AMAN NAIN</t>
  </si>
  <si>
    <t>1SG15ME009</t>
  </si>
  <si>
    <t>AMITH.R</t>
  </si>
  <si>
    <t>1SG15ME010</t>
  </si>
  <si>
    <t>ANIL KUMAR C</t>
  </si>
  <si>
    <t>1SG15ME011</t>
  </si>
  <si>
    <t>ANIRUDH R K</t>
  </si>
  <si>
    <t>1SG15ME012</t>
  </si>
  <si>
    <t>ARJUN S</t>
  </si>
  <si>
    <t>1SG15ME013</t>
  </si>
  <si>
    <t>ASHISH SHARMA</t>
  </si>
  <si>
    <t>1SG15ME014</t>
  </si>
  <si>
    <t>AYAN GUHA RAOY</t>
  </si>
  <si>
    <t>1SG15ME015</t>
  </si>
  <si>
    <t>BHARATH .V</t>
  </si>
  <si>
    <t>1SG15ME017</t>
  </si>
  <si>
    <t>C KARTHIK</t>
  </si>
  <si>
    <t>1SG15ME018</t>
  </si>
  <si>
    <t>CHETHAN I P</t>
  </si>
  <si>
    <t>1SG15ME020</t>
  </si>
  <si>
    <t>DAYANANDA M</t>
  </si>
  <si>
    <t>1SG15ME021</t>
  </si>
  <si>
    <t>DEEPU H S</t>
  </si>
  <si>
    <t>1SG15ME022</t>
  </si>
  <si>
    <t>DEVARAJ HIREMATH</t>
  </si>
  <si>
    <t>1SG15ME023</t>
  </si>
  <si>
    <t>DHANANJAYA V</t>
  </si>
  <si>
    <t>1SG15ME024</t>
  </si>
  <si>
    <t>DHANRAJ M</t>
  </si>
  <si>
    <t>1SG15ME025</t>
  </si>
  <si>
    <t>DHARSHAN M J</t>
  </si>
  <si>
    <t>1SG15ME026</t>
  </si>
  <si>
    <t>DILIP M</t>
  </si>
  <si>
    <t>1SG15ME028</t>
  </si>
  <si>
    <t>DINESH KUMAR K</t>
  </si>
  <si>
    <t>1SG15ME030</t>
  </si>
  <si>
    <t>DIVYA C N</t>
  </si>
  <si>
    <t>1SG15ME031</t>
  </si>
  <si>
    <t>GAGAN M</t>
  </si>
  <si>
    <t>1SG15ME032</t>
  </si>
  <si>
    <t>GALVIN IGNATIUS MENEZES</t>
  </si>
  <si>
    <t>1SG15ME033</t>
  </si>
  <si>
    <t>GYANENDRA KUMAR GUPTA</t>
  </si>
  <si>
    <t>1SG15ME034</t>
  </si>
  <si>
    <t>HIMANSHU</t>
  </si>
  <si>
    <t>1SG15ME038</t>
  </si>
  <si>
    <t>JANARDHAN K N</t>
  </si>
  <si>
    <t>1SG15ME042</t>
  </si>
  <si>
    <t>JOHN PATRICK .G</t>
  </si>
  <si>
    <t>1SG15ME043</t>
  </si>
  <si>
    <t>KISHAN SHARMA</t>
  </si>
  <si>
    <t>1SG15ME044</t>
  </si>
  <si>
    <t>KUMAR P G</t>
  </si>
  <si>
    <t>1SG15ME046</t>
  </si>
  <si>
    <t>KUMAR ROHAN</t>
  </si>
  <si>
    <t>1SG15ME047</t>
  </si>
  <si>
    <t>K.SAISOMASEKHAR</t>
  </si>
  <si>
    <t>1SG15ME048</t>
  </si>
  <si>
    <t>KUSHAL S</t>
  </si>
  <si>
    <t>1SG15ME049</t>
  </si>
  <si>
    <t>LIKITH P S</t>
  </si>
  <si>
    <t>1SG15ME050</t>
  </si>
  <si>
    <t>MADAN KUMAR L</t>
  </si>
  <si>
    <t>1SG15ME052</t>
  </si>
  <si>
    <t>MANJUNATH M</t>
  </si>
  <si>
    <t>1SG15ME053</t>
  </si>
  <si>
    <t>MD REHAN NASIM</t>
  </si>
  <si>
    <t>1SG15ME054</t>
  </si>
  <si>
    <t>MITHUN RAGHUNANDAN</t>
  </si>
  <si>
    <t>1SG15ME055</t>
  </si>
  <si>
    <t>DHANUSH N</t>
  </si>
  <si>
    <t>1SG15ME057</t>
  </si>
  <si>
    <t>NAGARJUN S TAKKALAKI</t>
  </si>
  <si>
    <t>1SG15ME058</t>
  </si>
  <si>
    <t>NAGARJUN M</t>
  </si>
  <si>
    <t>1SG15ME059</t>
  </si>
  <si>
    <t>NISCHITH A G</t>
  </si>
  <si>
    <t>1SG15ME060</t>
  </si>
  <si>
    <t>KURUBA NITHEESH KUMAR</t>
  </si>
  <si>
    <t>1SG15ME061</t>
  </si>
  <si>
    <t>PAWAN C</t>
  </si>
  <si>
    <t>1SG15ME064</t>
  </si>
  <si>
    <t>pradeep B N</t>
  </si>
  <si>
    <t>1SG15ME066</t>
  </si>
  <si>
    <t>PRATHEEK S</t>
  </si>
  <si>
    <t>1SG15ME067</t>
  </si>
  <si>
    <t>PRAVEEN.S</t>
  </si>
  <si>
    <t>1SG15ME068</t>
  </si>
  <si>
    <t>RAGHAVA SURYA.M</t>
  </si>
  <si>
    <t>1SG15ME071</t>
  </si>
  <si>
    <t>RAHUL N DIXIT</t>
  </si>
  <si>
    <t>1SG15ME072</t>
  </si>
  <si>
    <t>RAHUL V</t>
  </si>
  <si>
    <t>1SG15ME073</t>
  </si>
  <si>
    <t>RAJATH G MOODITHAYA</t>
  </si>
  <si>
    <t>1SG15ME074</t>
  </si>
  <si>
    <t>RAMESH P</t>
  </si>
  <si>
    <t>1SG15ME076</t>
  </si>
  <si>
    <t>RAVI KUDLAPPA CHELUWADI</t>
  </si>
  <si>
    <t>1SG15ME077</t>
  </si>
  <si>
    <t>CHANDRUCHUD S</t>
  </si>
  <si>
    <t>1SG14ME025</t>
  </si>
  <si>
    <t>JAIWANTH G C</t>
  </si>
  <si>
    <t>1SG14ME039</t>
  </si>
  <si>
    <t>RAVISHANKAR .G</t>
  </si>
  <si>
    <t>1SG15ME078</t>
  </si>
  <si>
    <t>ROHAN A</t>
  </si>
  <si>
    <t>1SG15ME079</t>
  </si>
  <si>
    <t>S HANUMANTHA REDDY</t>
  </si>
  <si>
    <t>1SG15ME080</t>
  </si>
  <si>
    <t>SADANANDA LAXMINARAYAN HEGDE</t>
  </si>
  <si>
    <t>1SG15ME081</t>
  </si>
  <si>
    <t>SAKSHAM KANTHAK</t>
  </si>
  <si>
    <t>1SG15ME082</t>
  </si>
  <si>
    <t>SANTHOSHA</t>
  </si>
  <si>
    <t>1SG15ME083</t>
  </si>
  <si>
    <t>SAURABH RAJESH PARAVE</t>
  </si>
  <si>
    <t>1SG15ME084</t>
  </si>
  <si>
    <t>SHARATH.A.R</t>
  </si>
  <si>
    <t>1SG15ME089</t>
  </si>
  <si>
    <t>SHASHANK H PRASAD</t>
  </si>
  <si>
    <t>1SG15ME091</t>
  </si>
  <si>
    <t>SHUBHAM MAJHI</t>
  </si>
  <si>
    <t>1SG15ME092</t>
  </si>
  <si>
    <t>SRIDHAR N S</t>
  </si>
  <si>
    <t>1SG15ME094</t>
  </si>
  <si>
    <t>SUKRUTH C</t>
  </si>
  <si>
    <t>1SG15ME095</t>
  </si>
  <si>
    <t>SUKRUTH K</t>
  </si>
  <si>
    <t>1SG15ME096</t>
  </si>
  <si>
    <t>SUMUKH G K</t>
  </si>
  <si>
    <t>1SG15ME098</t>
  </si>
  <si>
    <t>SYED ABEED</t>
  </si>
  <si>
    <t>1SG15ME099</t>
  </si>
  <si>
    <t>VIGNESH K M</t>
  </si>
  <si>
    <t>1SG15ME101</t>
  </si>
  <si>
    <t>VINEET KUMAR</t>
  </si>
  <si>
    <t>1SG15ME102</t>
  </si>
  <si>
    <t>YOGESH GOWDA H</t>
  </si>
  <si>
    <t>1SG15ME104</t>
  </si>
  <si>
    <t>A</t>
  </si>
  <si>
    <t>YOGESH B</t>
  </si>
  <si>
    <t>1SG15ME105</t>
  </si>
  <si>
    <t>AKSHAY S R</t>
  </si>
  <si>
    <t>1SG16ME400</t>
  </si>
  <si>
    <t>CHETAN GOWDA H S</t>
  </si>
  <si>
    <t>1SG16ME402</t>
  </si>
  <si>
    <t>DARSHAN M E</t>
  </si>
  <si>
    <t>1SG16ME404</t>
  </si>
  <si>
    <t>DARSHAN V V</t>
  </si>
  <si>
    <t>1SG16ME405</t>
  </si>
  <si>
    <t>HALASWAMY C M</t>
  </si>
  <si>
    <t>1SG16ME407</t>
  </si>
  <si>
    <t>HEMANTH KUMAR T</t>
  </si>
  <si>
    <t>1SG16ME408</t>
  </si>
  <si>
    <t>HEMANTH L</t>
  </si>
  <si>
    <t>1SG16ME409</t>
  </si>
  <si>
    <t>JAI KRISHNA J</t>
  </si>
  <si>
    <t>1SG16ME410</t>
  </si>
  <si>
    <t>KESHAVAPRASHANTH S</t>
  </si>
  <si>
    <t>1SG16ME411</t>
  </si>
  <si>
    <t>LOKESH M S</t>
  </si>
  <si>
    <t>1SG16ME412</t>
  </si>
  <si>
    <t>MADHU D B</t>
  </si>
  <si>
    <t>1SG16ME413</t>
  </si>
  <si>
    <t>MAHESH G K</t>
  </si>
  <si>
    <t>1SG16ME415</t>
  </si>
  <si>
    <t>MANISH RAO S</t>
  </si>
  <si>
    <t>1SG16ME416</t>
  </si>
  <si>
    <t>MANJUNATH A NILUGAL</t>
  </si>
  <si>
    <t>1SG16ME417</t>
  </si>
  <si>
    <t>MANJUNATH B G</t>
  </si>
  <si>
    <t>1SG16ME418</t>
  </si>
  <si>
    <t>MANOJ KUMAR J</t>
  </si>
  <si>
    <t>1SG16ME420</t>
  </si>
  <si>
    <t>MOUNESH</t>
  </si>
  <si>
    <t>1SG16ME421</t>
  </si>
  <si>
    <t>P K MUSTAFA</t>
  </si>
  <si>
    <t>1SG16ME422</t>
  </si>
  <si>
    <t>NAGARAJ BHAT</t>
  </si>
  <si>
    <t>1SG16ME423</t>
  </si>
  <si>
    <t>NIVEDITHA SHREE N</t>
  </si>
  <si>
    <t>1SG16ME424</t>
  </si>
  <si>
    <t>POORVIK S</t>
  </si>
  <si>
    <t>1SG16ME426</t>
  </si>
  <si>
    <t>PRASHANTH KUMAR V</t>
  </si>
  <si>
    <t>1SG16ME427</t>
  </si>
  <si>
    <t>PRAVEEN N S</t>
  </si>
  <si>
    <t>1SG16ME428</t>
  </si>
  <si>
    <t>PUNITH A N</t>
  </si>
  <si>
    <t>1SG16ME429</t>
  </si>
  <si>
    <t>SANDEEP R P</t>
  </si>
  <si>
    <t>1SG16ME430</t>
  </si>
  <si>
    <t>RAJESHA K H</t>
  </si>
  <si>
    <t>1SG16ME431</t>
  </si>
  <si>
    <t>RAKESH KUMAR</t>
  </si>
  <si>
    <t>1SG16ME432</t>
  </si>
  <si>
    <t>RAKSHITH K L</t>
  </si>
  <si>
    <t>1SG16ME433</t>
  </si>
  <si>
    <t>ROHITH J</t>
  </si>
  <si>
    <t>1SG16ME434</t>
  </si>
  <si>
    <t>SANATH K S</t>
  </si>
  <si>
    <t>1SG16ME436</t>
  </si>
  <si>
    <t>SHARATH C G</t>
  </si>
  <si>
    <t>1SG16ME437</t>
  </si>
  <si>
    <t>SHRAVANI S</t>
  </si>
  <si>
    <t>1SG16ME438</t>
  </si>
  <si>
    <t>SHREERAM A</t>
  </si>
  <si>
    <t>1SG16ME439</t>
  </si>
  <si>
    <t>SHRIDHAR A S</t>
  </si>
  <si>
    <t>1SG16ME440</t>
  </si>
  <si>
    <t>VIJAY M R</t>
  </si>
  <si>
    <t>1SG16ME442</t>
  </si>
  <si>
    <t>VINAY M</t>
  </si>
  <si>
    <t>1SG16ME443</t>
  </si>
  <si>
    <t>ATTAINMENT (%)</t>
  </si>
  <si>
    <t>Y OR N</t>
  </si>
  <si>
    <t>I</t>
  </si>
  <si>
    <t>II</t>
  </si>
  <si>
    <t>III</t>
  </si>
  <si>
    <t xml:space="preserve">II </t>
  </si>
  <si>
    <t>NO OF Y</t>
  </si>
  <si>
    <t xml:space="preserve"> </t>
  </si>
  <si>
    <t>ATTAINMENT</t>
  </si>
  <si>
    <t>CO's</t>
  </si>
  <si>
    <t>IA MARKS ATTAINMENT</t>
  </si>
  <si>
    <t>Mechanics of Materials</t>
  </si>
  <si>
    <t>III Semester B Section Test marks for ODD Sem 2017-18</t>
  </si>
  <si>
    <t>TARGET: 90% OF STUDENTS TO SCORE 80% and ABOVE</t>
  </si>
  <si>
    <t>ASSIGNMENT ATTAINMENT (%)</t>
  </si>
  <si>
    <t>IV</t>
  </si>
  <si>
    <t>V</t>
  </si>
  <si>
    <t>ASSIGNMEENT  MARKS ATTAINMENT</t>
  </si>
  <si>
    <t>TARGET: 70% OF STUDENTS TO SCORE 40% and ABOVE</t>
  </si>
  <si>
    <t>EXAM MARKS OBTAINED(same for all COs)</t>
  </si>
  <si>
    <t>EXAMINATION  ATTAINMENT (%)</t>
  </si>
  <si>
    <t>EXAMINATION MARKS ATTAINMENT</t>
  </si>
  <si>
    <t>Equal weigtage to TEST, ASSIGNMENT &amp; EXAM MARKS</t>
  </si>
  <si>
    <t>OR</t>
  </si>
  <si>
    <t>50% Weightage each for CIE and SEE</t>
  </si>
  <si>
    <t>40% Weightage  for CIE and 60% for SEE</t>
  </si>
  <si>
    <t>TARGET: 50% ATTAINMENT</t>
  </si>
  <si>
    <t>TARGET: 70% ATTAINMENT</t>
  </si>
  <si>
    <t>CO'S</t>
  </si>
  <si>
    <t>Assignment ATTAINMENT</t>
  </si>
  <si>
    <t>CIE: AVG OF TEST &amp; ASSIGNMENT</t>
  </si>
  <si>
    <t>EXAM ATTAINMENT</t>
  </si>
  <si>
    <t>X BY0.4</t>
  </si>
  <si>
    <t>AVARAGE</t>
  </si>
  <si>
    <t>SEE</t>
  </si>
  <si>
    <t>CIE</t>
  </si>
  <si>
    <t>X BY 0.60</t>
  </si>
  <si>
    <t>ATTAINMENT of COs</t>
  </si>
  <si>
    <t>graph</t>
  </si>
  <si>
    <t>NEXT ACADEMIC YEAR TARGET CAN BE: 75%</t>
  </si>
  <si>
    <t>Timestamp</t>
  </si>
  <si>
    <t>NAME</t>
  </si>
  <si>
    <t xml:space="preserve">USN </t>
  </si>
  <si>
    <t>CO1 : Are you able to describe the Basic Principles of control system  and controllers</t>
  </si>
  <si>
    <t>CO2 :Are you able to formulate the governing equation and represent the mathematical models for physical system of equations</t>
  </si>
  <si>
    <t>CO3 : Are you able to determine the transfer function of a control system using block diagram reduction technique and Signal flow graphs ?</t>
  </si>
  <si>
    <t xml:space="preserve">CO4 : Are you able to the find the stability of the control system using Polar, Bode and root locus methods ?						</t>
  </si>
  <si>
    <t>CO5 : Are you able to apply the State Equations to find controllability and observability using Kalman and  Gilbert’s test.</t>
  </si>
  <si>
    <t/>
  </si>
  <si>
    <t>Dr.Tulsidas D.</t>
  </si>
  <si>
    <t>1SGME100</t>
  </si>
  <si>
    <t>Varsha D</t>
  </si>
  <si>
    <t>1sg14me116</t>
  </si>
  <si>
    <t>Prasad Hegde</t>
  </si>
  <si>
    <t>1SG14ME078</t>
  </si>
  <si>
    <t>Nandakumara H G</t>
  </si>
  <si>
    <t>1sg15me415</t>
  </si>
  <si>
    <t>Matlub Rahman</t>
  </si>
  <si>
    <t>1sg14me066</t>
  </si>
  <si>
    <t xml:space="preserve">Prateek Gupta </t>
  </si>
  <si>
    <t>1SG14ME080</t>
  </si>
  <si>
    <t>Vishweshwar</t>
  </si>
  <si>
    <t>1sg14me124</t>
  </si>
  <si>
    <t xml:space="preserve">Vasavi suresh </t>
  </si>
  <si>
    <t>1SG14ME118</t>
  </si>
  <si>
    <t>Md shoeb anwar</t>
  </si>
  <si>
    <t>1ag14me068</t>
  </si>
  <si>
    <t>RAVI KANT</t>
  </si>
  <si>
    <t>1sg14me089</t>
  </si>
  <si>
    <t>Sailen Hembrom</t>
  </si>
  <si>
    <t>1SG14ME097</t>
  </si>
  <si>
    <t>Ravisha M R</t>
  </si>
  <si>
    <t>1sg14me090</t>
  </si>
  <si>
    <t xml:space="preserve">Manu B </t>
  </si>
  <si>
    <t>1SG14ME063</t>
  </si>
  <si>
    <t xml:space="preserve">HARSHITH M S </t>
  </si>
  <si>
    <t>1SG13ME043</t>
  </si>
  <si>
    <t>Nandan. P</t>
  </si>
  <si>
    <t>1sg14me073</t>
  </si>
  <si>
    <t xml:space="preserve">VISHAL R </t>
  </si>
  <si>
    <t>1SG14ME123</t>
  </si>
  <si>
    <t xml:space="preserve">Dilip N </t>
  </si>
  <si>
    <t xml:space="preserve">1SG13ME036 </t>
  </si>
  <si>
    <t>Mathew OM</t>
  </si>
  <si>
    <t>1SG14ME065</t>
  </si>
  <si>
    <t>Uday</t>
  </si>
  <si>
    <t xml:space="preserve">1SG14ME115 </t>
  </si>
  <si>
    <t xml:space="preserve">ROHITH G S </t>
  </si>
  <si>
    <t xml:space="preserve">1SG14ME092 </t>
  </si>
  <si>
    <t>Praveen H T</t>
  </si>
  <si>
    <t>1sg14me081</t>
  </si>
  <si>
    <t>Shrikanth Reddy</t>
  </si>
  <si>
    <t>1SG14ME107</t>
  </si>
  <si>
    <t>Lokanath V</t>
  </si>
  <si>
    <t>1sg15me413</t>
  </si>
  <si>
    <t>Syed Aftab hussani</t>
  </si>
  <si>
    <t>1sg15me424</t>
  </si>
  <si>
    <t>BIPUL KUMAR</t>
  </si>
  <si>
    <t>1SG14ME020</t>
  </si>
  <si>
    <t>Bharath Kumar B</t>
  </si>
  <si>
    <t>1sg15me403</t>
  </si>
  <si>
    <t>ARUN K V</t>
  </si>
  <si>
    <t>1SG14ME014</t>
  </si>
  <si>
    <t>MANOJ M RAJAMANI</t>
  </si>
  <si>
    <t>1SG14ME060</t>
  </si>
  <si>
    <t>C R Abhiram</t>
  </si>
  <si>
    <t>1sg14me021</t>
  </si>
  <si>
    <t>MANOJ M BHAT</t>
  </si>
  <si>
    <t>1SG14ME059</t>
  </si>
  <si>
    <t>Aditya</t>
  </si>
  <si>
    <t>1SG14ME007</t>
  </si>
  <si>
    <t>Ganesh cj</t>
  </si>
  <si>
    <t>1sg14me040</t>
  </si>
  <si>
    <t>Darshan k l</t>
  </si>
  <si>
    <t>1sg14me030</t>
  </si>
  <si>
    <t>Aksheth</t>
  </si>
  <si>
    <t>1sg14me009</t>
  </si>
  <si>
    <t>Deepak kumar</t>
  </si>
  <si>
    <t>1sg14me033</t>
  </si>
  <si>
    <t>Abhishek raj</t>
  </si>
  <si>
    <t>1sg14me004</t>
  </si>
  <si>
    <t>Aravind kumar</t>
  </si>
  <si>
    <t>1sg14me013</t>
  </si>
  <si>
    <t>Madhan Kumar G T</t>
  </si>
  <si>
    <t>1sg14me054</t>
  </si>
  <si>
    <t>Gaurav Kumar</t>
  </si>
  <si>
    <t>1sg14me041</t>
  </si>
  <si>
    <t>Dilip G</t>
  </si>
  <si>
    <t>1sg14me037</t>
  </si>
  <si>
    <t>Chethan.RH</t>
  </si>
  <si>
    <t>1sg15me406</t>
  </si>
  <si>
    <t>Clement Ryan menezes</t>
  </si>
  <si>
    <t>1sg14me029</t>
  </si>
  <si>
    <t>Karthik R</t>
  </si>
  <si>
    <t>1SG14ME047</t>
  </si>
  <si>
    <t>1S</t>
  </si>
  <si>
    <t>2S</t>
  </si>
  <si>
    <t>3S</t>
  </si>
  <si>
    <t>4S</t>
  </si>
  <si>
    <t>5S</t>
  </si>
  <si>
    <t>TOTAL</t>
  </si>
  <si>
    <t>INDIRECT ASSESSMENT METHOD for CO- COURSE END SURVEY</t>
  </si>
  <si>
    <t>Sub Code: 15ME33</t>
  </si>
  <si>
    <t>Sub: BASIC THERMODYNAMICS</t>
  </si>
  <si>
    <t xml:space="preserve">Class: ME, 'A &amp; B' Sec </t>
  </si>
  <si>
    <r>
      <rPr>
        <b/>
        <sz val="11"/>
        <color indexed="8"/>
        <rFont val="Arial"/>
        <charset val="134"/>
      </rPr>
      <t xml:space="preserve">Ratings 0-5 by </t>
    </r>
    <r>
      <rPr>
        <b/>
        <sz val="11"/>
        <color indexed="36"/>
        <rFont val="Arial"/>
        <charset val="134"/>
      </rPr>
      <t>Number of students</t>
    </r>
  </si>
  <si>
    <t>out of 5</t>
  </si>
  <si>
    <t>CO.No</t>
  </si>
  <si>
    <t>CO Description</t>
  </si>
  <si>
    <t>Course Exit survey questions</t>
  </si>
  <si>
    <t>Total</t>
  </si>
  <si>
    <t>weightage avarage</t>
  </si>
  <si>
    <t>% attainment</t>
  </si>
  <si>
    <t>CO's Count</t>
  </si>
  <si>
    <t>Able to determine heat and work interactions in thermodynamic systems</t>
  </si>
  <si>
    <t>1) Are you able to determine heat and work interactions in thermodynamic systems</t>
  </si>
  <si>
    <t xml:space="preserve"> Able to apply first and second law of thermodynamics for work and heat interactions in thermodynamic systems</t>
  </si>
  <si>
    <t>2) Are you able to apply first and second law of thermodynamics for work and heat interactions in thermodynamic systems</t>
  </si>
  <si>
    <t xml:space="preserve"> Able to analyse reversible and irreversible processes based on change in entropy</t>
  </si>
  <si>
    <t>3) Are you able to analyse reversible and irreversible processes based on change in entropy</t>
  </si>
  <si>
    <t xml:space="preserve"> Able to determine thermodynamic properties of pure substancen</t>
  </si>
  <si>
    <t>4) Are you able to determine thermodynamic properties of pure substancen</t>
  </si>
  <si>
    <t xml:space="preserve"> Able to compute available energy in thermodynamic processes using thermodynamic relations</t>
  </si>
  <si>
    <t>5) Are you able to compute available energy in thermodynamic processes using thermodynamic relations</t>
  </si>
  <si>
    <t>C06</t>
  </si>
  <si>
    <t xml:space="preserve"> Able to determine the behavior of the ideal and real gases using gas laws</t>
  </si>
  <si>
    <t>6) Are you able to determine the behavior of the ideal and real gases using gas laws</t>
  </si>
  <si>
    <t>CO Assessment method</t>
  </si>
  <si>
    <t>IA,Assignment, quiz,exam, etc</t>
  </si>
  <si>
    <t>Direct method</t>
  </si>
  <si>
    <t>Weightage 80%</t>
  </si>
  <si>
    <t>COURSE END SURVEY</t>
  </si>
  <si>
    <t>Indirect method</t>
  </si>
  <si>
    <t>Weightage 20%</t>
  </si>
  <si>
    <t xml:space="preserve">Final CO Attainment </t>
  </si>
  <si>
    <t>CO ATTAINMENT CHART 2016-2017 CE -15ME33</t>
  </si>
  <si>
    <t>2017-2018 Target: 70%</t>
  </si>
  <si>
    <t>Target for next academic year 2018-2019:   75%</t>
  </si>
  <si>
    <t>SAPTHAGIRI COLLEGE OF ENGINEERING, BENGALURU - 57.</t>
  </si>
  <si>
    <t>DEPARTMENT OF ELECTRICAL AND ELECTRONICS ENGINEERING</t>
  </si>
  <si>
    <t xml:space="preserve"> CO-PO ATTAINMENT (ODD SEM. 2017-18)</t>
  </si>
  <si>
    <t>SEM &amp; SEC: III"A"</t>
  </si>
  <si>
    <t>Subject: BASIC THERMODYNAMICS</t>
  </si>
  <si>
    <r>
      <rPr>
        <sz val="12"/>
        <color rgb="FF000000"/>
        <rFont val="Arial"/>
        <charset val="134"/>
      </rPr>
      <t xml:space="preserve">Subject Code: </t>
    </r>
    <r>
      <rPr>
        <b/>
        <sz val="12"/>
        <color indexed="8"/>
        <rFont val="Arial"/>
        <charset val="134"/>
      </rPr>
      <t>15ME33</t>
    </r>
  </si>
  <si>
    <t>NAME OF THE FACULTY :PADMANABHA G</t>
  </si>
  <si>
    <t>I  CO Attainment</t>
  </si>
  <si>
    <t>A: Direct assessment (80%)-Tests, Assignment, Examination</t>
  </si>
  <si>
    <t>B: Indirect assessment (20%)-Course end survey</t>
  </si>
  <si>
    <t>COs</t>
  </si>
  <si>
    <t>Direct</t>
  </si>
  <si>
    <t>Indirect Assessment</t>
  </si>
  <si>
    <t>Overall Attainment</t>
  </si>
  <si>
    <t>Target (%)</t>
  </si>
  <si>
    <t xml:space="preserve">Attainment </t>
  </si>
  <si>
    <t>Assessment</t>
  </si>
  <si>
    <t>(b)</t>
  </si>
  <si>
    <t>0.8 (a) + 0.2(b)</t>
  </si>
  <si>
    <t>(a)</t>
  </si>
  <si>
    <t>YES</t>
  </si>
  <si>
    <t>NO</t>
  </si>
  <si>
    <t>Mapping of Course outcomes (COs) and Program Outcomes (POs)</t>
  </si>
  <si>
    <r>
      <rPr>
        <b/>
        <sz val="14"/>
        <color rgb="FF000000"/>
        <rFont val="Times New Roman"/>
        <charset val="134"/>
      </rPr>
      <t>Note:</t>
    </r>
    <r>
      <rPr>
        <sz val="14"/>
        <color indexed="8"/>
        <rFont val="Times New Roman"/>
        <charset val="134"/>
      </rPr>
      <t xml:space="preserve">  1 = Slight   2 = Moderate    3 = Good      4 = Excellent</t>
    </r>
  </si>
  <si>
    <t>Course outcomes</t>
  </si>
  <si>
    <t>Program Outcomes</t>
  </si>
  <si>
    <t>PSO'S</t>
  </si>
  <si>
    <t>PO1</t>
  </si>
  <si>
    <t>PO2</t>
  </si>
  <si>
    <t>PO3</t>
  </si>
  <si>
    <t>PO4</t>
  </si>
  <si>
    <t>PO5</t>
  </si>
  <si>
    <t>PO6</t>
  </si>
  <si>
    <t>PO7</t>
  </si>
  <si>
    <t>PO8</t>
  </si>
  <si>
    <t>PO9</t>
  </si>
  <si>
    <t>PO10</t>
  </si>
  <si>
    <t>PO11</t>
  </si>
  <si>
    <t>PO12</t>
  </si>
  <si>
    <t>PSO1</t>
  </si>
  <si>
    <t>PSO2</t>
  </si>
  <si>
    <t>CO-1</t>
  </si>
  <si>
    <t>CO-2</t>
  </si>
  <si>
    <t xml:space="preserve">CO-3 </t>
  </si>
  <si>
    <t>CO-4</t>
  </si>
  <si>
    <t>CO-5</t>
  </si>
  <si>
    <t>CO-6</t>
  </si>
  <si>
    <t>-</t>
  </si>
  <si>
    <t>CO %
DIRECT</t>
  </si>
  <si>
    <t>AVG</t>
  </si>
  <si>
    <t>CO %
INDIRECT</t>
  </si>
  <si>
    <t>Acharya Institute of Technology</t>
  </si>
  <si>
    <t>Department of Computer Science and Engineering</t>
  </si>
  <si>
    <t>VI Semester C Section Test marks for Even Sem 2013-14</t>
  </si>
  <si>
    <t>PART A</t>
  </si>
  <si>
    <t>PART B</t>
  </si>
  <si>
    <t>CO 1</t>
  </si>
  <si>
    <t>CO 2</t>
  </si>
  <si>
    <t>CO 3</t>
  </si>
  <si>
    <t>CO 4</t>
  </si>
  <si>
    <t>CO 5</t>
  </si>
  <si>
    <t>SRINIDHI P C</t>
  </si>
  <si>
    <t>1AY11CS113</t>
  </si>
  <si>
    <t>SHRUTHIKA C RAMPURE</t>
  </si>
  <si>
    <t>1AY11CS114</t>
  </si>
  <si>
    <t>SNEHA  KUMARI</t>
  </si>
  <si>
    <t>1AY11CS115</t>
  </si>
  <si>
    <t>SOMEN GORAIN</t>
  </si>
  <si>
    <t>1AY11CS116</t>
  </si>
  <si>
    <t>SOUVIK KUNDU</t>
  </si>
  <si>
    <t>1AY11CS117</t>
  </si>
  <si>
    <t>SOWMYA NAGARAJU</t>
  </si>
  <si>
    <t>1AY11CS118</t>
  </si>
  <si>
    <t>SRISTI KUMARI</t>
  </si>
  <si>
    <t>1AY11CS120</t>
  </si>
  <si>
    <t>SUBAS THAPA</t>
  </si>
  <si>
    <t>1AY11CS121</t>
  </si>
  <si>
    <t>SUKANYA BOSE</t>
  </si>
  <si>
    <t>1AY11CS122</t>
  </si>
  <si>
    <t>SUMIT KUMAR</t>
  </si>
  <si>
    <t>1AY11CS123</t>
  </si>
  <si>
    <t>SUPRIYA</t>
  </si>
  <si>
    <t>1AY11CS124</t>
  </si>
  <si>
    <t>SURENDRA D</t>
  </si>
  <si>
    <t>1AY11CS125</t>
  </si>
  <si>
    <t>SWATI .M .S</t>
  </si>
  <si>
    <t>1AY11CS127</t>
  </si>
  <si>
    <t>TAJ UNNISA</t>
  </si>
  <si>
    <t>1AY11CS128</t>
  </si>
  <si>
    <t>TANUSHREE .Y</t>
  </si>
  <si>
    <t>1AY11CS129</t>
  </si>
  <si>
    <t>UMESH KUMAR</t>
  </si>
  <si>
    <t>1AY11CS131</t>
  </si>
  <si>
    <t>V PRADEEP</t>
  </si>
  <si>
    <t>1AY11CS133</t>
  </si>
  <si>
    <t>VISHAL KUMAR</t>
  </si>
  <si>
    <t>1AY11CS135</t>
  </si>
  <si>
    <t>VISHNU .N</t>
  </si>
  <si>
    <t>1AY11CS136</t>
  </si>
  <si>
    <t>YOGESH.N</t>
  </si>
  <si>
    <t>1AY11CS137</t>
  </si>
  <si>
    <t>SNEHA KULHALLI</t>
  </si>
  <si>
    <t>1AY11CS140</t>
  </si>
  <si>
    <t>AKSHITHA C</t>
  </si>
  <si>
    <t>1AY12CS400</t>
  </si>
  <si>
    <t>B B VIKAS</t>
  </si>
  <si>
    <t>1AY12CS401</t>
  </si>
  <si>
    <t>BALAJI P</t>
  </si>
  <si>
    <t>1AY12CS402</t>
  </si>
  <si>
    <t>BASANAGOUDA</t>
  </si>
  <si>
    <t>1AY12CS403</t>
  </si>
  <si>
    <t>BASAVARAJ S</t>
  </si>
  <si>
    <t>1AY12CS404</t>
  </si>
  <si>
    <t>DIVYA KALA M</t>
  </si>
  <si>
    <t>1AY12CS405</t>
  </si>
  <si>
    <t>DIVYA L</t>
  </si>
  <si>
    <t>1AY12CS406</t>
  </si>
  <si>
    <t>GOPAL RAJ J T</t>
  </si>
  <si>
    <t>1AY12CS407</t>
  </si>
  <si>
    <t>GURURAJ M S</t>
  </si>
  <si>
    <t>1AY12CS408</t>
  </si>
  <si>
    <t>JHANHAVI V</t>
  </si>
  <si>
    <t>1AY12CS410</t>
  </si>
  <si>
    <t>LOHITH R R</t>
  </si>
  <si>
    <t>1AY12CS411</t>
  </si>
  <si>
    <t>MALLIKARJUN</t>
  </si>
  <si>
    <t>1AY12CS412</t>
  </si>
  <si>
    <t>MANJU S</t>
  </si>
  <si>
    <t>1AY12CS414</t>
  </si>
  <si>
    <t>MEGHANA K K</t>
  </si>
  <si>
    <t>1AY12CS415</t>
  </si>
  <si>
    <t>MONICA SM</t>
  </si>
  <si>
    <t>1AY12CS416</t>
  </si>
  <si>
    <t>NAVEEN KUMAR K S</t>
  </si>
  <si>
    <t>1AY12CS417</t>
  </si>
  <si>
    <t>NAYANA R R</t>
  </si>
  <si>
    <t>1AY12CS418</t>
  </si>
  <si>
    <t>PAVITHRA HJ</t>
  </si>
  <si>
    <t>1AY12CS419</t>
  </si>
  <si>
    <t>PRASHANTH V</t>
  </si>
  <si>
    <t>1AY12CS420</t>
  </si>
  <si>
    <t>PRAVEEN KUMAR B</t>
  </si>
  <si>
    <t>1AY12CS421</t>
  </si>
  <si>
    <t>PUTTARAJU B K</t>
  </si>
  <si>
    <t>1AY12CS422</t>
  </si>
  <si>
    <t>RADHAKRISHNA G</t>
  </si>
  <si>
    <t>1AY12CS423</t>
  </si>
  <si>
    <t>SANTHOSH KUMAR G P</t>
  </si>
  <si>
    <t>1AY12CS425</t>
  </si>
  <si>
    <t>SHREYAS P</t>
  </si>
  <si>
    <t>1AY12CS426</t>
  </si>
  <si>
    <t>SHRIDHAR REDDY</t>
  </si>
  <si>
    <t>1AY12CS427</t>
  </si>
  <si>
    <t>VIDYA G</t>
  </si>
  <si>
    <t>1AY12CS430</t>
  </si>
  <si>
    <t>No of students between 9-10</t>
  </si>
  <si>
    <t>No of students between 7-8</t>
  </si>
  <si>
    <t>No of students between 5-6</t>
  </si>
  <si>
    <t>No of students between 3-4</t>
  </si>
  <si>
    <t>No of students between 1-2</t>
  </si>
  <si>
    <t>No of students scored 0</t>
  </si>
  <si>
    <t>Absentees</t>
  </si>
  <si>
    <t>Attainment</t>
  </si>
  <si>
    <t>Course outcomes-Program outcomes mapping  &amp; Attainment table:</t>
  </si>
  <si>
    <t>COs attained in %</t>
  </si>
  <si>
    <t>Program outcomes</t>
  </si>
  <si>
    <t>Attainment level of Program Outcomes in % (Average)</t>
  </si>
  <si>
    <t>Achievement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</si>
  <si>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</si>
  <si>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</si>
  <si>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</si>
  <si>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</si>
  <si>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</si>
  <si>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</si>
  <si>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</si>
  <si>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</si>
  <si>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</si>
  <si>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</si>
  <si>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</si>
  <si>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</si>
  <si>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leve</t>
  </si>
  <si>
    <t>(Threshold Goal:70%)</t>
  </si>
  <si>
    <t>Note: Mapping in terms of Slight (1), Moderate(2), Good(3) and Excellent(4) levels and COs need not map all POS</t>
  </si>
  <si>
    <t>Avg. COs attained in %</t>
  </si>
  <si>
    <t>Subject Code :</t>
  </si>
  <si>
    <t>10ME64</t>
  </si>
  <si>
    <r>
      <rPr>
        <b/>
        <sz val="11"/>
        <color indexed="8"/>
        <rFont val="Calibri"/>
        <charset val="134"/>
      </rPr>
      <t>Title:</t>
    </r>
    <r>
      <rPr>
        <sz val="11"/>
        <color indexed="8"/>
        <rFont val="Calibri"/>
        <charset val="134"/>
      </rPr>
      <t xml:space="preserve"> Finite Element Methods</t>
    </r>
  </si>
  <si>
    <t xml:space="preserve">Faculty Name: </t>
  </si>
  <si>
    <t>Manjunatha B.</t>
  </si>
  <si>
    <t>List of Course outcomes</t>
  </si>
  <si>
    <t>J</t>
  </si>
  <si>
    <t>co1</t>
  </si>
  <si>
    <t>co2</t>
  </si>
  <si>
    <t>co3</t>
  </si>
  <si>
    <t>co4</t>
  </si>
  <si>
    <t>co5</t>
  </si>
</sst>
</file>

<file path=xl/styles.xml><?xml version="1.0" encoding="utf-8"?>
<styleSheet xmlns="http://schemas.openxmlformats.org/spreadsheetml/2006/main">
  <numFmts count="6">
    <numFmt numFmtId="176" formatCode="0.0"/>
    <numFmt numFmtId="42" formatCode="_(&quot;$&quot;* #,##0_);_(&quot;$&quot;* \(#,##0\);_(&quot;$&quot;* &quot;-&quot;_);_(@_)"/>
    <numFmt numFmtId="177" formatCode="_ * #,##0_ ;_ * \-#,##0_ ;_ * &quot;-&quot;_ ;_ @_ "/>
    <numFmt numFmtId="178" formatCode="_ * #,##0.00_ ;_ * \-#,##0.00_ ;_ * &quot;-&quot;??_ ;_ @_ "/>
    <numFmt numFmtId="44" formatCode="_(&quot;$&quot;* #,##0.00_);_(&quot;$&quot;* \(#,##0.00\);_(&quot;$&quot;* &quot;-&quot;??_);_(@_)"/>
    <numFmt numFmtId="179" formatCode="m/d/yyyy\ h:mm:ss"/>
  </numFmts>
  <fonts count="82">
    <font>
      <sz val="10"/>
      <color indexed="8"/>
      <name val="Arial"/>
      <charset val="134"/>
    </font>
    <font>
      <b/>
      <sz val="12"/>
      <color indexed="8"/>
      <name val="Times New Roman"/>
      <charset val="134"/>
    </font>
    <font>
      <sz val="12"/>
      <color indexed="8"/>
      <name val="Times New Roman"/>
      <charset val="134"/>
    </font>
    <font>
      <b/>
      <sz val="11"/>
      <color indexed="8"/>
      <name val="Calibri"/>
      <charset val="134"/>
    </font>
    <font>
      <sz val="11"/>
      <color indexed="8"/>
      <name val="Calibri"/>
      <charset val="134"/>
    </font>
    <font>
      <b/>
      <sz val="11"/>
      <color indexed="8"/>
      <name val="Times New Roman"/>
      <charset val="134"/>
    </font>
    <font>
      <sz val="12"/>
      <color rgb="FF000000"/>
      <name val="Cambria"/>
      <charset val="134"/>
      <scheme val="major"/>
    </font>
    <font>
      <b/>
      <sz val="24"/>
      <color rgb="FF000000"/>
      <name val="Cambria"/>
      <charset val="134"/>
      <scheme val="major"/>
    </font>
    <font>
      <b/>
      <sz val="16"/>
      <color rgb="FF000000"/>
      <name val="Cambria"/>
      <charset val="134"/>
      <scheme val="major"/>
    </font>
    <font>
      <b/>
      <sz val="14"/>
      <color rgb="FF000000"/>
      <name val="Cambria"/>
      <charset val="134"/>
      <scheme val="major"/>
    </font>
    <font>
      <b/>
      <sz val="12"/>
      <color indexed="8"/>
      <name val="Cambria"/>
      <charset val="134"/>
    </font>
    <font>
      <sz val="12"/>
      <color indexed="8"/>
      <name val="Cambria"/>
      <charset val="134"/>
    </font>
    <font>
      <b/>
      <sz val="14"/>
      <color indexed="8"/>
      <name val="Arial"/>
      <charset val="134"/>
    </font>
    <font>
      <sz val="14"/>
      <color indexed="8"/>
      <name val="Arial"/>
      <charset val="134"/>
    </font>
    <font>
      <sz val="12"/>
      <color indexed="8"/>
      <name val="Arial"/>
      <charset val="134"/>
    </font>
    <font>
      <b/>
      <sz val="14"/>
      <color rgb="FF000000"/>
      <name val="Calibri"/>
      <charset val="134"/>
    </font>
    <font>
      <b/>
      <sz val="14"/>
      <color rgb="FF000000"/>
      <name val="Times New Roman"/>
      <charset val="134"/>
    </font>
    <font>
      <sz val="14"/>
      <color indexed="8"/>
      <name val="Calibri"/>
      <charset val="134"/>
    </font>
    <font>
      <b/>
      <sz val="11"/>
      <color rgb="FF000000"/>
      <name val="Calibri"/>
      <charset val="134"/>
    </font>
    <font>
      <b/>
      <sz val="12"/>
      <color rgb="FF000000"/>
      <name val="Calibri"/>
      <charset val="134"/>
    </font>
    <font>
      <sz val="14"/>
      <color rgb="FF000000"/>
      <name val="Calibri"/>
      <charset val="134"/>
    </font>
    <font>
      <b/>
      <sz val="10"/>
      <color indexed="8"/>
      <name val="Arial"/>
      <charset val="134"/>
    </font>
    <font>
      <b/>
      <sz val="16"/>
      <color rgb="FF000000"/>
      <name val="Calibri"/>
      <charset val="134"/>
    </font>
    <font>
      <b/>
      <sz val="16"/>
      <color indexed="8"/>
      <name val="Arial"/>
      <charset val="134"/>
    </font>
    <font>
      <sz val="16"/>
      <color indexed="8"/>
      <name val="Calibri"/>
      <charset val="134"/>
    </font>
    <font>
      <sz val="16"/>
      <color rgb="FF000000"/>
      <name val="Calibri"/>
      <charset val="134"/>
    </font>
    <font>
      <sz val="11"/>
      <color rgb="FF000000"/>
      <name val="Calibri"/>
      <charset val="134"/>
    </font>
    <font>
      <sz val="16"/>
      <color rgb="FF000000"/>
      <name val="Arial"/>
      <charset val="134"/>
    </font>
    <font>
      <b/>
      <u/>
      <sz val="12"/>
      <color rgb="FF000000"/>
      <name val="Arial"/>
      <charset val="134"/>
    </font>
    <font>
      <sz val="12"/>
      <color rgb="FF000000"/>
      <name val="Arial"/>
      <charset val="134"/>
    </font>
    <font>
      <b/>
      <sz val="14"/>
      <color indexed="8"/>
      <name val="Calibri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0"/>
      <color indexed="8"/>
      <name val="Cambria"/>
      <charset val="134"/>
      <scheme val="major"/>
    </font>
    <font>
      <b/>
      <sz val="11"/>
      <color indexed="8"/>
      <name val="Arial"/>
      <charset val="134"/>
    </font>
    <font>
      <b/>
      <sz val="10"/>
      <color indexed="8"/>
      <name val="Cambria"/>
      <charset val="134"/>
      <scheme val="major"/>
    </font>
    <font>
      <b/>
      <sz val="11"/>
      <color indexed="8"/>
      <name val="Cambria"/>
      <charset val="134"/>
      <scheme val="major"/>
    </font>
    <font>
      <sz val="10"/>
      <color rgb="FF7030A0"/>
      <name val="Cambria"/>
      <charset val="134"/>
      <scheme val="major"/>
    </font>
    <font>
      <b/>
      <sz val="12"/>
      <color indexed="8"/>
      <name val="Arial"/>
      <charset val="134"/>
    </font>
    <font>
      <b/>
      <sz val="10"/>
      <color rgb="FF000000"/>
      <name val="Arial"/>
      <charset val="134"/>
    </font>
    <font>
      <b/>
      <sz val="12"/>
      <color indexed="8"/>
      <name val="Cambria"/>
      <charset val="134"/>
      <scheme val="major"/>
    </font>
    <font>
      <sz val="10"/>
      <color rgb="FF000000"/>
      <name val="Arial"/>
      <charset val="134"/>
    </font>
    <font>
      <sz val="10"/>
      <name val="Arial"/>
      <charset val="134"/>
    </font>
    <font>
      <u/>
      <sz val="10"/>
      <color rgb="FF0000FF"/>
      <name val="Arial"/>
      <charset val="134"/>
    </font>
    <font>
      <b/>
      <sz val="12"/>
      <color rgb="FF000000"/>
      <name val="Cambria"/>
      <charset val="134"/>
      <scheme val="major"/>
    </font>
    <font>
      <b/>
      <sz val="18"/>
      <color indexed="8"/>
      <name val="Arial"/>
      <charset val="134"/>
    </font>
    <font>
      <sz val="16"/>
      <color indexed="8"/>
      <name val="Arial"/>
      <charset val="134"/>
    </font>
    <font>
      <sz val="16"/>
      <color rgb="FF000000"/>
      <name val="Cambria"/>
      <charset val="134"/>
      <scheme val="major"/>
    </font>
    <font>
      <b/>
      <sz val="18"/>
      <color rgb="FF000000"/>
      <name val="Cambria"/>
      <charset val="134"/>
      <scheme val="major"/>
    </font>
    <font>
      <sz val="14"/>
      <color rgb="FF000000"/>
      <name val="Cambria"/>
      <charset val="134"/>
      <scheme val="major"/>
    </font>
    <font>
      <b/>
      <sz val="14"/>
      <color indexed="8"/>
      <name val="Cambria"/>
      <charset val="134"/>
    </font>
    <font>
      <b/>
      <sz val="22"/>
      <color rgb="FF000000"/>
      <name val="Cambria"/>
      <charset val="134"/>
      <scheme val="major"/>
    </font>
    <font>
      <b/>
      <sz val="12"/>
      <color rgb="FF800080"/>
      <name val="Arial"/>
      <charset val="134"/>
    </font>
    <font>
      <b/>
      <sz val="12"/>
      <color rgb="FF000000"/>
      <name val="Arial"/>
      <charset val="134"/>
    </font>
    <font>
      <sz val="11"/>
      <color indexed="8"/>
      <name val="Arial"/>
      <charset val="134"/>
    </font>
    <font>
      <sz val="12"/>
      <color rgb="FF000000"/>
      <name val="Cambria"/>
      <charset val="134"/>
    </font>
    <font>
      <sz val="12"/>
      <color indexed="8"/>
      <name val="Cambria"/>
      <charset val="134"/>
      <scheme val="major"/>
    </font>
    <font>
      <sz val="11"/>
      <color theme="1"/>
      <name val="Calibri"/>
      <charset val="134"/>
      <scheme val="minor"/>
    </font>
    <font>
      <sz val="14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4"/>
      <color indexed="8"/>
      <name val="Times New Roman"/>
      <charset val="134"/>
    </font>
    <font>
      <b/>
      <sz val="11"/>
      <color indexed="36"/>
      <name val="Arial"/>
      <charset val="134"/>
    </font>
  </fonts>
  <fills count="47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7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0" fontId="41" fillId="0" borderId="0"/>
    <xf numFmtId="0" fontId="65" fillId="26" borderId="0" applyNumberFormat="0" applyBorder="0" applyAlignment="0" applyProtection="0">
      <alignment vertical="center"/>
    </xf>
    <xf numFmtId="178" fontId="57" fillId="0" borderId="0" applyFont="0" applyFill="0" applyBorder="0" applyAlignment="0" applyProtection="0">
      <alignment vertical="center"/>
    </xf>
    <xf numFmtId="177" fontId="57" fillId="0" borderId="0" applyFont="0" applyFill="0" applyBorder="0" applyAlignment="0" applyProtection="0">
      <alignment vertical="center"/>
    </xf>
    <xf numFmtId="42" fontId="57" fillId="0" borderId="0" applyFont="0" applyFill="0" applyBorder="0" applyAlignment="0" applyProtection="0">
      <alignment vertical="center"/>
    </xf>
    <xf numFmtId="44" fontId="57" fillId="0" borderId="0" applyFont="0" applyFill="0" applyBorder="0" applyAlignment="0" applyProtection="0">
      <alignment vertical="center"/>
    </xf>
    <xf numFmtId="9" fontId="57" fillId="0" borderId="0" applyFont="0" applyFill="0" applyBorder="0" applyAlignment="0" applyProtection="0">
      <alignment vertical="center"/>
    </xf>
    <xf numFmtId="0" fontId="64" fillId="21" borderId="64" applyNumberFormat="0" applyAlignment="0" applyProtection="0">
      <alignment vertical="center"/>
    </xf>
    <xf numFmtId="0" fontId="63" fillId="0" borderId="63" applyNumberFormat="0" applyFill="0" applyAlignment="0" applyProtection="0">
      <alignment vertical="center"/>
    </xf>
    <xf numFmtId="0" fontId="57" fillId="25" borderId="67" applyNumberFormat="0" applyFont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0" fillId="0" borderId="0"/>
    <xf numFmtId="0" fontId="75" fillId="32" borderId="0" applyNumberFormat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1" fillId="0" borderId="63" applyNumberFormat="0" applyFill="0" applyAlignment="0" applyProtection="0">
      <alignment vertical="center"/>
    </xf>
    <xf numFmtId="0" fontId="67" fillId="0" borderId="66" applyNumberFormat="0" applyFill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23" borderId="65" applyNumberFormat="0" applyAlignment="0" applyProtection="0">
      <alignment vertical="center"/>
    </xf>
    <xf numFmtId="0" fontId="0" fillId="0" borderId="0"/>
    <xf numFmtId="0" fontId="75" fillId="35" borderId="0" applyNumberFormat="0" applyBorder="0" applyAlignment="0" applyProtection="0">
      <alignment vertical="center"/>
    </xf>
    <xf numFmtId="0" fontId="70" fillId="24" borderId="0" applyNumberFormat="0" applyBorder="0" applyAlignment="0" applyProtection="0">
      <alignment vertical="center"/>
    </xf>
    <xf numFmtId="0" fontId="76" fillId="2" borderId="68" applyNumberFormat="0" applyAlignment="0" applyProtection="0">
      <alignment vertical="center"/>
    </xf>
    <xf numFmtId="0" fontId="65" fillId="22" borderId="0" applyNumberFormat="0" applyBorder="0" applyAlignment="0" applyProtection="0">
      <alignment vertical="center"/>
    </xf>
    <xf numFmtId="0" fontId="72" fillId="2" borderId="65" applyNumberFormat="0" applyAlignment="0" applyProtection="0">
      <alignment vertical="center"/>
    </xf>
    <xf numFmtId="0" fontId="78" fillId="0" borderId="69" applyNumberFormat="0" applyFill="0" applyAlignment="0" applyProtection="0">
      <alignment vertical="center"/>
    </xf>
    <xf numFmtId="0" fontId="79" fillId="0" borderId="70" applyNumberFormat="0" applyFill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0" fillId="0" borderId="0"/>
    <xf numFmtId="0" fontId="65" fillId="40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0" fillId="0" borderId="0"/>
    <xf numFmtId="0" fontId="65" fillId="42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5" fillId="13" borderId="0" applyNumberFormat="0" applyBorder="0" applyAlignment="0" applyProtection="0">
      <alignment vertical="center"/>
    </xf>
    <xf numFmtId="0" fontId="65" fillId="41" borderId="0" applyNumberFormat="0" applyBorder="0" applyAlignment="0" applyProtection="0">
      <alignment vertical="center"/>
    </xf>
    <xf numFmtId="0" fontId="75" fillId="46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41" fillId="0" borderId="0"/>
    <xf numFmtId="0" fontId="75" fillId="43" borderId="0" applyNumberFormat="0" applyBorder="0" applyAlignment="0" applyProtection="0">
      <alignment vertical="center"/>
    </xf>
    <xf numFmtId="0" fontId="75" fillId="44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41" fillId="0" borderId="0"/>
    <xf numFmtId="0" fontId="75" fillId="28" borderId="0" applyNumberFormat="0" applyBorder="0" applyAlignment="0" applyProtection="0">
      <alignment vertical="center"/>
    </xf>
    <xf numFmtId="0" fontId="0" fillId="0" borderId="0"/>
  </cellStyleXfs>
  <cellXfs count="413">
    <xf numFmtId="0" fontId="0" fillId="0" borderId="0" xfId="0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3" fillId="2" borderId="7" xfId="0" applyFont="1" applyFill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3" fillId="0" borderId="9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10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4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3" fillId="0" borderId="2" xfId="0" applyFont="1" applyBorder="1" applyAlignment="1">
      <alignment horizontal="right" vertical="top" wrapText="1"/>
    </xf>
    <xf numFmtId="0" fontId="3" fillId="0" borderId="6" xfId="0" applyFont="1" applyBorder="1" applyAlignment="1">
      <alignment horizontal="right" vertical="top" wrapText="1"/>
    </xf>
    <xf numFmtId="0" fontId="1" fillId="0" borderId="6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9" xfId="0" applyFont="1" applyBorder="1" applyAlignment="1">
      <alignment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3" fillId="2" borderId="2" xfId="0" applyFont="1" applyFill="1" applyBorder="1" applyAlignment="1">
      <alignment vertical="top" wrapText="1"/>
    </xf>
    <xf numFmtId="0" fontId="3" fillId="2" borderId="3" xfId="0" applyFont="1" applyFill="1" applyBorder="1" applyAlignment="1">
      <alignment vertical="top" wrapText="1"/>
    </xf>
    <xf numFmtId="0" fontId="3" fillId="2" borderId="6" xfId="0" applyFont="1" applyFill="1" applyBorder="1" applyAlignment="1">
      <alignment vertical="top" wrapText="1"/>
    </xf>
    <xf numFmtId="0" fontId="3" fillId="0" borderId="6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top" wrapText="1"/>
    </xf>
    <xf numFmtId="0" fontId="0" fillId="0" borderId="0" xfId="0" applyAlignment="1">
      <alignment horizontal="center" vertical="center" wrapText="1"/>
    </xf>
    <xf numFmtId="2" fontId="4" fillId="0" borderId="11" xfId="0" applyNumberFormat="1" applyFont="1" applyBorder="1" applyAlignment="1">
      <alignment horizontal="center" vertical="top" wrapText="1"/>
    </xf>
    <xf numFmtId="176" fontId="4" fillId="0" borderId="11" xfId="0" applyNumberFormat="1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 vertical="top" wrapText="1"/>
    </xf>
    <xf numFmtId="176" fontId="3" fillId="0" borderId="11" xfId="0" applyNumberFormat="1" applyFont="1" applyBorder="1" applyAlignment="1">
      <alignment horizontal="center" vertical="top" wrapText="1"/>
    </xf>
    <xf numFmtId="0" fontId="1" fillId="0" borderId="0" xfId="0" applyFont="1" applyAlignment="1">
      <alignment wrapText="1"/>
    </xf>
    <xf numFmtId="0" fontId="1" fillId="0" borderId="14" xfId="0" applyFont="1" applyBorder="1" applyAlignment="1">
      <alignment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0" fillId="0" borderId="11" xfId="0" applyFont="1" applyBorder="1" applyAlignment="1">
      <alignment wrapText="1"/>
    </xf>
    <xf numFmtId="0" fontId="2" fillId="0" borderId="0" xfId="0" applyFont="1" applyAlignment="1">
      <alignment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17" xfId="0" applyFont="1" applyBorder="1" applyAlignment="1">
      <alignment vertical="top" wrapText="1"/>
    </xf>
    <xf numFmtId="0" fontId="0" fillId="0" borderId="11" xfId="0" applyBorder="1" applyAlignment="1">
      <alignment wrapText="1"/>
    </xf>
    <xf numFmtId="0" fontId="1" fillId="0" borderId="5" xfId="0" applyFont="1" applyBorder="1" applyAlignment="1">
      <alignment horizontal="center" vertical="top" wrapText="1"/>
    </xf>
    <xf numFmtId="0" fontId="6" fillId="0" borderId="0" xfId="0" applyFont="1" applyBorder="1" applyAlignment="1">
      <alignment wrapText="1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horizontal="center" wrapText="1"/>
    </xf>
    <xf numFmtId="0" fontId="9" fillId="0" borderId="18" xfId="0" applyFont="1" applyBorder="1" applyAlignment="1">
      <alignment horizontal="center" wrapText="1"/>
    </xf>
    <xf numFmtId="0" fontId="10" fillId="0" borderId="12" xfId="0" applyFont="1" applyBorder="1" applyAlignment="1">
      <alignment horizontal="center" wrapText="1"/>
    </xf>
    <xf numFmtId="0" fontId="10" fillId="0" borderId="19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wrapText="1"/>
    </xf>
    <xf numFmtId="0" fontId="10" fillId="0" borderId="13" xfId="0" applyFont="1" applyBorder="1" applyAlignment="1">
      <alignment horizontal="center" wrapText="1"/>
    </xf>
    <xf numFmtId="0" fontId="10" fillId="0" borderId="25" xfId="0" applyFont="1" applyBorder="1" applyAlignment="1">
      <alignment horizontal="center" wrapText="1"/>
    </xf>
    <xf numFmtId="0" fontId="11" fillId="0" borderId="11" xfId="0" applyFont="1" applyBorder="1" applyAlignment="1">
      <alignment horizontal="center" wrapText="1"/>
    </xf>
    <xf numFmtId="0" fontId="11" fillId="0" borderId="11" xfId="0" applyFont="1" applyBorder="1" applyAlignment="1">
      <alignment wrapText="1"/>
    </xf>
    <xf numFmtId="0" fontId="11" fillId="0" borderId="11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2" fontId="9" fillId="0" borderId="0" xfId="0" applyNumberFormat="1" applyFont="1" applyAlignment="1">
      <alignment horizontal="right" vertical="center" wrapText="1"/>
    </xf>
    <xf numFmtId="2" fontId="12" fillId="0" borderId="0" xfId="0" applyNumberFormat="1" applyFont="1" applyAlignment="1">
      <alignment horizontal="center" wrapText="1"/>
    </xf>
    <xf numFmtId="0" fontId="13" fillId="0" borderId="0" xfId="0" applyFont="1" applyAlignment="1">
      <alignment wrapText="1"/>
    </xf>
    <xf numFmtId="0" fontId="14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5" fillId="2" borderId="0" xfId="0" applyFont="1" applyFill="1" applyBorder="1" applyAlignment="1">
      <alignment vertical="top" wrapText="1"/>
    </xf>
    <xf numFmtId="0" fontId="15" fillId="2" borderId="11" xfId="0" applyFont="1" applyFill="1" applyBorder="1" applyAlignment="1">
      <alignment vertical="top" wrapText="1"/>
    </xf>
    <xf numFmtId="0" fontId="16" fillId="2" borderId="0" xfId="0" applyFont="1" applyFill="1" applyBorder="1" applyAlignment="1">
      <alignment vertical="top" wrapText="1"/>
    </xf>
    <xf numFmtId="0" fontId="16" fillId="2" borderId="11" xfId="0" applyFont="1" applyFill="1" applyBorder="1" applyAlignment="1">
      <alignment vertical="top" wrapText="1"/>
    </xf>
    <xf numFmtId="0" fontId="17" fillId="2" borderId="0" xfId="0" applyFont="1" applyFill="1" applyBorder="1" applyAlignment="1">
      <alignment vertical="top" wrapText="1"/>
    </xf>
    <xf numFmtId="0" fontId="17" fillId="2" borderId="11" xfId="0" applyFont="1" applyFill="1" applyBorder="1" applyAlignment="1">
      <alignment vertical="top" wrapText="1"/>
    </xf>
    <xf numFmtId="0" fontId="18" fillId="0" borderId="0" xfId="0" applyFont="1" applyBorder="1" applyAlignment="1">
      <alignment vertical="top" wrapText="1"/>
    </xf>
    <xf numFmtId="0" fontId="18" fillId="0" borderId="11" xfId="0" applyFont="1" applyBorder="1" applyAlignment="1">
      <alignment vertical="top" wrapText="1"/>
    </xf>
    <xf numFmtId="0" fontId="18" fillId="0" borderId="11" xfId="0" applyFont="1" applyBorder="1" applyAlignment="1">
      <alignment horizontal="center" vertical="top" wrapText="1"/>
    </xf>
    <xf numFmtId="0" fontId="19" fillId="0" borderId="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top" wrapText="1"/>
    </xf>
    <xf numFmtId="0" fontId="15" fillId="0" borderId="11" xfId="0" applyFont="1" applyBorder="1" applyAlignment="1">
      <alignment vertical="top" wrapText="1"/>
    </xf>
    <xf numFmtId="0" fontId="17" fillId="0" borderId="11" xfId="0" applyFont="1" applyBorder="1" applyAlignment="1">
      <alignment horizontal="center" vertical="top" wrapText="1"/>
    </xf>
    <xf numFmtId="0" fontId="15" fillId="0" borderId="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3" fillId="0" borderId="11" xfId="0" applyFont="1" applyBorder="1" applyAlignment="1">
      <alignment wrapText="1"/>
    </xf>
    <xf numFmtId="0" fontId="4" fillId="2" borderId="11" xfId="0" applyFont="1" applyFill="1" applyBorder="1" applyAlignment="1">
      <alignment vertical="top" wrapText="1"/>
    </xf>
    <xf numFmtId="0" fontId="15" fillId="0" borderId="12" xfId="0" applyFont="1" applyBorder="1" applyAlignment="1">
      <alignment vertical="center" wrapText="1"/>
    </xf>
    <xf numFmtId="0" fontId="21" fillId="0" borderId="12" xfId="0" applyFont="1" applyBorder="1" applyAlignment="1">
      <alignment horizontal="center" vertical="center" wrapText="1"/>
    </xf>
    <xf numFmtId="0" fontId="15" fillId="0" borderId="25" xfId="0" applyFont="1" applyBorder="1" applyAlignment="1">
      <alignment vertical="center" wrapText="1"/>
    </xf>
    <xf numFmtId="0" fontId="21" fillId="0" borderId="25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1" fontId="23" fillId="3" borderId="11" xfId="0" applyNumberFormat="1" applyFont="1" applyFill="1" applyBorder="1" applyAlignment="1">
      <alignment horizontal="center" vertical="center" wrapText="1"/>
    </xf>
    <xf numFmtId="1" fontId="24" fillId="0" borderId="11" xfId="0" applyNumberFormat="1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top" wrapText="1"/>
    </xf>
    <xf numFmtId="1" fontId="25" fillId="0" borderId="11" xfId="0" applyNumberFormat="1" applyFont="1" applyBorder="1" applyAlignment="1">
      <alignment horizontal="center" vertical="top" wrapText="1"/>
    </xf>
    <xf numFmtId="0" fontId="4" fillId="0" borderId="11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top" wrapText="1"/>
    </xf>
    <xf numFmtId="0" fontId="15" fillId="2" borderId="8" xfId="0" applyFont="1" applyFill="1" applyBorder="1" applyAlignment="1">
      <alignment vertical="top" wrapText="1"/>
    </xf>
    <xf numFmtId="0" fontId="15" fillId="2" borderId="26" xfId="0" applyFont="1" applyFill="1" applyBorder="1" applyAlignment="1">
      <alignment vertical="top" wrapText="1"/>
    </xf>
    <xf numFmtId="0" fontId="16" fillId="2" borderId="27" xfId="0" applyFont="1" applyFill="1" applyBorder="1" applyAlignment="1">
      <alignment vertical="top" wrapText="1"/>
    </xf>
    <xf numFmtId="0" fontId="17" fillId="2" borderId="10" xfId="0" applyFont="1" applyFill="1" applyBorder="1" applyAlignment="1">
      <alignment vertical="top" wrapText="1"/>
    </xf>
    <xf numFmtId="0" fontId="17" fillId="2" borderId="28" xfId="0" applyFont="1" applyFill="1" applyBorder="1" applyAlignment="1">
      <alignment vertical="top" wrapText="1"/>
    </xf>
    <xf numFmtId="0" fontId="18" fillId="0" borderId="1" xfId="0" applyFont="1" applyBorder="1" applyAlignment="1">
      <alignment vertical="top" wrapText="1"/>
    </xf>
    <xf numFmtId="0" fontId="18" fillId="0" borderId="2" xfId="0" applyFont="1" applyBorder="1" applyAlignment="1">
      <alignment horizontal="center" vertical="top" wrapText="1"/>
    </xf>
    <xf numFmtId="0" fontId="18" fillId="0" borderId="3" xfId="0" applyFont="1" applyBorder="1" applyAlignment="1">
      <alignment horizontal="center" vertical="top" wrapText="1"/>
    </xf>
    <xf numFmtId="0" fontId="18" fillId="0" borderId="4" xfId="0" applyFont="1" applyBorder="1" applyAlignment="1">
      <alignment vertical="top" wrapText="1"/>
    </xf>
    <xf numFmtId="0" fontId="19" fillId="0" borderId="5" xfId="0" applyFont="1" applyBorder="1" applyAlignment="1">
      <alignment horizontal="center" vertical="center" wrapText="1"/>
    </xf>
    <xf numFmtId="0" fontId="15" fillId="0" borderId="4" xfId="0" applyFont="1" applyBorder="1" applyAlignment="1">
      <alignment vertical="top" wrapText="1"/>
    </xf>
    <xf numFmtId="0" fontId="17" fillId="0" borderId="7" xfId="0" applyFont="1" applyBorder="1" applyAlignment="1">
      <alignment horizontal="center" vertical="top" wrapText="1"/>
    </xf>
    <xf numFmtId="0" fontId="17" fillId="0" borderId="6" xfId="0" applyFont="1" applyBorder="1" applyAlignment="1">
      <alignment horizontal="center" vertical="top" wrapText="1"/>
    </xf>
    <xf numFmtId="0" fontId="17" fillId="0" borderId="4" xfId="0" applyFont="1" applyBorder="1" applyAlignment="1">
      <alignment horizontal="center" vertical="top" wrapText="1"/>
    </xf>
    <xf numFmtId="0" fontId="17" fillId="0" borderId="5" xfId="0" applyFont="1" applyBorder="1" applyAlignment="1">
      <alignment horizontal="center" vertical="top" wrapText="1"/>
    </xf>
    <xf numFmtId="0" fontId="15" fillId="0" borderId="4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wrapText="1"/>
    </xf>
    <xf numFmtId="0" fontId="18" fillId="0" borderId="6" xfId="0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0" fontId="18" fillId="0" borderId="16" xfId="0" applyFont="1" applyBorder="1" applyAlignment="1">
      <alignment horizontal="center" vertical="top" wrapText="1"/>
    </xf>
    <xf numFmtId="0" fontId="19" fillId="0" borderId="28" xfId="0" applyFont="1" applyBorder="1" applyAlignment="1">
      <alignment horizontal="center" vertical="center" wrapText="1"/>
    </xf>
    <xf numFmtId="0" fontId="13" fillId="0" borderId="0" xfId="35" applyFont="1" applyAlignment="1">
      <alignment wrapText="1"/>
    </xf>
    <xf numFmtId="0" fontId="0" fillId="0" borderId="0" xfId="35" applyAlignment="1">
      <alignment wrapText="1"/>
    </xf>
    <xf numFmtId="0" fontId="27" fillId="0" borderId="0" xfId="35" applyFont="1" applyAlignment="1">
      <alignment horizontal="center" vertical="center"/>
    </xf>
    <xf numFmtId="0" fontId="28" fillId="0" borderId="0" xfId="35" applyFont="1" applyAlignment="1">
      <alignment horizontal="center" vertical="center"/>
    </xf>
    <xf numFmtId="0" fontId="29" fillId="0" borderId="0" xfId="35" applyFont="1" applyAlignment="1">
      <alignment vertical="center"/>
    </xf>
    <xf numFmtId="0" fontId="30" fillId="0" borderId="0" xfId="35" applyFont="1" applyAlignment="1">
      <alignment horizontal="center" vertical="center" wrapText="1"/>
    </xf>
    <xf numFmtId="0" fontId="30" fillId="0" borderId="0" xfId="35" applyFont="1" applyAlignment="1">
      <alignment horizontal="center" vertical="center"/>
    </xf>
    <xf numFmtId="0" fontId="31" fillId="0" borderId="29" xfId="35" applyFont="1" applyBorder="1" applyAlignment="1">
      <alignment horizontal="center" vertical="center"/>
    </xf>
    <xf numFmtId="0" fontId="31" fillId="0" borderId="30" xfId="35" applyFont="1" applyBorder="1" applyAlignment="1">
      <alignment horizontal="center" vertical="center"/>
    </xf>
    <xf numFmtId="0" fontId="0" fillId="0" borderId="0" xfId="35" applyAlignment="1"/>
    <xf numFmtId="0" fontId="31" fillId="0" borderId="31" xfId="35" applyFont="1" applyBorder="1" applyAlignment="1">
      <alignment horizontal="center" vertical="center"/>
    </xf>
    <xf numFmtId="0" fontId="31" fillId="0" borderId="32" xfId="35" applyFont="1" applyBorder="1" applyAlignment="1">
      <alignment horizontal="center" vertical="center"/>
    </xf>
    <xf numFmtId="0" fontId="32" fillId="0" borderId="32" xfId="35" applyFont="1" applyBorder="1" applyAlignment="1">
      <alignment horizontal="center" vertical="center"/>
    </xf>
    <xf numFmtId="0" fontId="31" fillId="0" borderId="33" xfId="35" applyFont="1" applyBorder="1" applyAlignment="1">
      <alignment horizontal="center" vertical="center"/>
    </xf>
    <xf numFmtId="0" fontId="31" fillId="0" borderId="34" xfId="35" applyFont="1" applyBorder="1" applyAlignment="1">
      <alignment horizontal="center" vertical="center"/>
    </xf>
    <xf numFmtId="0" fontId="0" fillId="0" borderId="34" xfId="35" applyBorder="1" applyAlignment="1">
      <alignment vertical="top"/>
    </xf>
    <xf numFmtId="0" fontId="30" fillId="0" borderId="33" xfId="35" applyFont="1" applyBorder="1" applyAlignment="1">
      <alignment horizontal="center" vertical="center"/>
    </xf>
    <xf numFmtId="1" fontId="30" fillId="0" borderId="34" xfId="35" applyNumberFormat="1" applyFont="1" applyBorder="1" applyAlignment="1">
      <alignment horizontal="center" vertical="center"/>
    </xf>
    <xf numFmtId="0" fontId="30" fillId="0" borderId="34" xfId="35" applyFont="1" applyBorder="1" applyAlignment="1">
      <alignment horizontal="center" vertical="center"/>
    </xf>
    <xf numFmtId="0" fontId="30" fillId="0" borderId="32" xfId="35" applyFont="1" applyBorder="1" applyAlignment="1">
      <alignment horizontal="center" vertical="center"/>
    </xf>
    <xf numFmtId="0" fontId="30" fillId="0" borderId="31" xfId="35" applyFont="1" applyBorder="1" applyAlignment="1">
      <alignment horizontal="center" vertical="center"/>
    </xf>
    <xf numFmtId="1" fontId="30" fillId="0" borderId="32" xfId="35" applyNumberFormat="1" applyFont="1" applyBorder="1" applyAlignment="1">
      <alignment horizontal="center" vertical="center"/>
    </xf>
    <xf numFmtId="1" fontId="30" fillId="0" borderId="0" xfId="35" applyNumberFormat="1" applyFont="1" applyBorder="1" applyAlignment="1">
      <alignment horizontal="center" vertical="center"/>
    </xf>
    <xf numFmtId="0" fontId="30" fillId="0" borderId="11" xfId="35" applyFont="1" applyBorder="1" applyAlignment="1">
      <alignment horizontal="center" vertical="center"/>
    </xf>
    <xf numFmtId="1" fontId="30" fillId="0" borderId="35" xfId="35" applyNumberFormat="1" applyFont="1" applyBorder="1" applyAlignment="1">
      <alignment horizontal="center" vertical="center"/>
    </xf>
    <xf numFmtId="0" fontId="14" fillId="0" borderId="0" xfId="35" applyFont="1" applyAlignment="1">
      <alignment wrapText="1"/>
    </xf>
    <xf numFmtId="0" fontId="33" fillId="0" borderId="0" xfId="35" applyFont="1" applyAlignment="1">
      <alignment wrapText="1"/>
    </xf>
    <xf numFmtId="0" fontId="12" fillId="0" borderId="11" xfId="35" applyFont="1" applyBorder="1" applyAlignment="1">
      <alignment horizontal="center" wrapText="1"/>
    </xf>
    <xf numFmtId="0" fontId="12" fillId="0" borderId="19" xfId="35" applyFont="1" applyBorder="1" applyAlignment="1">
      <alignment horizontal="center" vertical="center" wrapText="1"/>
    </xf>
    <xf numFmtId="0" fontId="12" fillId="0" borderId="20" xfId="35" applyFont="1" applyBorder="1" applyAlignment="1">
      <alignment horizontal="center" vertical="center" wrapText="1"/>
    </xf>
    <xf numFmtId="0" fontId="34" fillId="0" borderId="18" xfId="35" applyFont="1" applyBorder="1" applyAlignment="1">
      <alignment horizontal="center" wrapText="1"/>
    </xf>
    <xf numFmtId="0" fontId="35" fillId="0" borderId="11" xfId="35" applyFont="1" applyBorder="1" applyAlignment="1">
      <alignment vertical="center"/>
    </xf>
    <xf numFmtId="0" fontId="36" fillId="0" borderId="11" xfId="35" applyFont="1" applyBorder="1" applyAlignment="1">
      <alignment vertical="center" wrapText="1"/>
    </xf>
    <xf numFmtId="0" fontId="33" fillId="0" borderId="11" xfId="35" applyFont="1" applyBorder="1" applyAlignment="1">
      <alignment horizontal="center" vertical="center" wrapText="1"/>
    </xf>
    <xf numFmtId="0" fontId="33" fillId="0" borderId="11" xfId="35" applyFont="1" applyBorder="1" applyAlignment="1">
      <alignment horizontal="left" vertical="center" wrapText="1"/>
    </xf>
    <xf numFmtId="0" fontId="37" fillId="4" borderId="11" xfId="35" applyFont="1" applyFill="1" applyBorder="1" applyAlignment="1">
      <alignment horizontal="center" wrapText="1"/>
    </xf>
    <xf numFmtId="0" fontId="33" fillId="0" borderId="11" xfId="35" applyFont="1" applyBorder="1" applyAlignment="1">
      <alignment vertical="center" wrapText="1"/>
    </xf>
    <xf numFmtId="0" fontId="33" fillId="0" borderId="11" xfId="35" applyFont="1" applyBorder="1" applyAlignment="1">
      <alignment wrapText="1"/>
    </xf>
    <xf numFmtId="0" fontId="37" fillId="0" borderId="11" xfId="35" applyFont="1" applyBorder="1" applyAlignment="1">
      <alignment horizontal="center" wrapText="1"/>
    </xf>
    <xf numFmtId="0" fontId="0" fillId="0" borderId="11" xfId="35" applyBorder="1" applyAlignment="1">
      <alignment horizontal="center" vertical="center" wrapText="1"/>
    </xf>
    <xf numFmtId="0" fontId="0" fillId="0" borderId="11" xfId="35" applyBorder="1" applyAlignment="1">
      <alignment horizontal="center" wrapText="1"/>
    </xf>
    <xf numFmtId="1" fontId="0" fillId="0" borderId="11" xfId="35" applyNumberFormat="1" applyBorder="1" applyAlignment="1">
      <alignment horizontal="center" wrapText="1"/>
    </xf>
    <xf numFmtId="0" fontId="0" fillId="0" borderId="11" xfId="35" applyFont="1" applyBorder="1" applyAlignment="1">
      <alignment horizontal="center" wrapText="1"/>
    </xf>
    <xf numFmtId="0" fontId="0" fillId="0" borderId="11" xfId="35" applyFont="1" applyBorder="1" applyAlignment="1">
      <alignment horizontal="center" vertical="center" wrapText="1"/>
    </xf>
    <xf numFmtId="0" fontId="21" fillId="0" borderId="11" xfId="35" applyFont="1" applyBorder="1" applyAlignment="1">
      <alignment horizontal="center" wrapText="1"/>
    </xf>
    <xf numFmtId="9" fontId="0" fillId="0" borderId="11" xfId="35" applyNumberFormat="1" applyBorder="1" applyAlignment="1">
      <alignment horizontal="center" wrapText="1"/>
    </xf>
    <xf numFmtId="1" fontId="21" fillId="0" borderId="11" xfId="35" applyNumberFormat="1" applyFont="1" applyBorder="1" applyAlignment="1">
      <alignment horizontal="center" wrapText="1"/>
    </xf>
    <xf numFmtId="1" fontId="0" fillId="5" borderId="11" xfId="35" applyNumberFormat="1" applyFill="1" applyBorder="1" applyAlignment="1">
      <alignment horizontal="center" wrapText="1"/>
    </xf>
    <xf numFmtId="0" fontId="38" fillId="0" borderId="11" xfId="35" applyFont="1" applyBorder="1" applyAlignment="1">
      <alignment horizontal="center" wrapText="1"/>
    </xf>
    <xf numFmtId="0" fontId="39" fillId="0" borderId="11" xfId="0" applyFont="1" applyBorder="1" applyAlignment="1">
      <alignment horizontal="center" wrapText="1"/>
    </xf>
    <xf numFmtId="0" fontId="14" fillId="6" borderId="11" xfId="35" applyFont="1" applyFill="1" applyBorder="1" applyAlignment="1">
      <alignment horizontal="center" vertical="center" wrapText="1"/>
    </xf>
    <xf numFmtId="0" fontId="13" fillId="6" borderId="11" xfId="35" applyFont="1" applyFill="1" applyBorder="1" applyAlignment="1">
      <alignment horizontal="center" vertical="center" wrapText="1"/>
    </xf>
    <xf numFmtId="0" fontId="0" fillId="0" borderId="11" xfId="35" applyBorder="1" applyAlignment="1">
      <alignment wrapText="1"/>
    </xf>
    <xf numFmtId="0" fontId="12" fillId="0" borderId="21" xfId="35" applyFont="1" applyBorder="1" applyAlignment="1">
      <alignment horizontal="center" vertical="center" wrapText="1"/>
    </xf>
    <xf numFmtId="0" fontId="12" fillId="0" borderId="13" xfId="35" applyFont="1" applyBorder="1" applyAlignment="1">
      <alignment horizontal="center" vertical="center"/>
    </xf>
    <xf numFmtId="0" fontId="12" fillId="0" borderId="36" xfId="35" applyFont="1" applyBorder="1" applyAlignment="1">
      <alignment horizontal="center" vertical="center"/>
    </xf>
    <xf numFmtId="0" fontId="12" fillId="0" borderId="37" xfId="35" applyFont="1" applyBorder="1" applyAlignment="1">
      <alignment horizontal="center" vertical="center"/>
    </xf>
    <xf numFmtId="0" fontId="0" fillId="0" borderId="0" xfId="35" applyFont="1" applyAlignment="1">
      <alignment horizontal="center" wrapText="1"/>
    </xf>
    <xf numFmtId="2" fontId="33" fillId="0" borderId="11" xfId="35" applyNumberFormat="1" applyFont="1" applyBorder="1" applyAlignment="1">
      <alignment horizontal="center" wrapText="1"/>
    </xf>
    <xf numFmtId="1" fontId="40" fillId="0" borderId="11" xfId="35" applyNumberFormat="1" applyFont="1" applyBorder="1" applyAlignment="1">
      <alignment horizontal="center" vertical="center" wrapText="1"/>
    </xf>
    <xf numFmtId="2" fontId="0" fillId="0" borderId="11" xfId="35" applyNumberFormat="1" applyBorder="1" applyAlignment="1">
      <alignment horizontal="center" wrapText="1"/>
    </xf>
    <xf numFmtId="0" fontId="41" fillId="0" borderId="0" xfId="54" applyFont="1" applyAlignment="1"/>
    <xf numFmtId="0" fontId="42" fillId="0" borderId="0" xfId="54" applyFont="1" applyAlignment="1">
      <alignment horizontal="center"/>
    </xf>
    <xf numFmtId="0" fontId="42" fillId="0" borderId="0" xfId="54" applyFont="1" applyAlignment="1"/>
    <xf numFmtId="0" fontId="42" fillId="0" borderId="0" xfId="54" applyFont="1" applyAlignment="1">
      <alignment wrapText="1"/>
    </xf>
    <xf numFmtId="179" fontId="42" fillId="0" borderId="11" xfId="54" applyNumberFormat="1" applyFont="1" applyBorder="1" applyAlignment="1"/>
    <xf numFmtId="0" fontId="42" fillId="0" borderId="11" xfId="54" applyFont="1" applyBorder="1" applyAlignment="1"/>
    <xf numFmtId="0" fontId="43" fillId="0" borderId="11" xfId="54" applyFont="1" applyBorder="1" applyAlignment="1"/>
    <xf numFmtId="179" fontId="42" fillId="0" borderId="12" xfId="54" applyNumberFormat="1" applyFont="1" applyBorder="1" applyAlignment="1"/>
    <xf numFmtId="0" fontId="42" fillId="0" borderId="12" xfId="54" applyFont="1" applyBorder="1" applyAlignment="1"/>
    <xf numFmtId="0" fontId="27" fillId="0" borderId="15" xfId="54" applyFont="1" applyBorder="1" applyAlignment="1">
      <alignment horizontal="center" vertical="center"/>
    </xf>
    <xf numFmtId="0" fontId="27" fillId="0" borderId="38" xfId="54" applyFont="1" applyBorder="1" applyAlignment="1">
      <alignment horizontal="center" vertical="center"/>
    </xf>
    <xf numFmtId="0" fontId="27" fillId="0" borderId="39" xfId="54" applyFont="1" applyBorder="1" applyAlignment="1">
      <alignment horizontal="center" vertical="center"/>
    </xf>
    <xf numFmtId="0" fontId="27" fillId="0" borderId="40" xfId="54" applyFont="1" applyBorder="1" applyAlignment="1">
      <alignment horizontal="center" vertical="center"/>
    </xf>
    <xf numFmtId="0" fontId="27" fillId="0" borderId="41" xfId="54" applyFont="1" applyBorder="1" applyAlignment="1">
      <alignment horizontal="center" vertical="center"/>
    </xf>
    <xf numFmtId="0" fontId="41" fillId="0" borderId="0" xfId="54" applyAlignment="1"/>
    <xf numFmtId="0" fontId="0" fillId="6" borderId="0" xfId="0" applyFill="1" applyAlignment="1">
      <alignment wrapText="1"/>
    </xf>
    <xf numFmtId="0" fontId="14" fillId="7" borderId="0" xfId="0" applyFont="1" applyFill="1" applyAlignment="1"/>
    <xf numFmtId="0" fontId="14" fillId="7" borderId="0" xfId="0" applyFont="1" applyFill="1" applyAlignment="1">
      <alignment wrapText="1"/>
    </xf>
    <xf numFmtId="0" fontId="0" fillId="7" borderId="0" xfId="0" applyFill="1" applyAlignment="1">
      <alignment wrapText="1"/>
    </xf>
    <xf numFmtId="0" fontId="10" fillId="8" borderId="42" xfId="0" applyFont="1" applyFill="1" applyBorder="1" applyAlignment="1">
      <alignment horizontal="center" wrapText="1"/>
    </xf>
    <xf numFmtId="0" fontId="10" fillId="3" borderId="19" xfId="0" applyFont="1" applyFill="1" applyBorder="1" applyAlignment="1">
      <alignment horizontal="center" wrapText="1"/>
    </xf>
    <xf numFmtId="0" fontId="10" fillId="7" borderId="19" xfId="0" applyFont="1" applyFill="1" applyBorder="1" applyAlignment="1">
      <alignment horizontal="center" wrapText="1"/>
    </xf>
    <xf numFmtId="0" fontId="10" fillId="9" borderId="19" xfId="0" applyFont="1" applyFill="1" applyBorder="1" applyAlignment="1">
      <alignment horizontal="center" wrapText="1"/>
    </xf>
    <xf numFmtId="0" fontId="44" fillId="10" borderId="11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6" fillId="0" borderId="0" xfId="0" applyFont="1" applyFill="1" applyAlignment="1">
      <alignment horizontal="center" wrapText="1"/>
    </xf>
    <xf numFmtId="0" fontId="44" fillId="11" borderId="11" xfId="0" applyFont="1" applyFill="1" applyBorder="1" applyAlignment="1">
      <alignment horizontal="center" wrapText="1"/>
    </xf>
    <xf numFmtId="0" fontId="44" fillId="8" borderId="11" xfId="0" applyFont="1" applyFill="1" applyBorder="1" applyAlignment="1">
      <alignment horizontal="center" wrapText="1"/>
    </xf>
    <xf numFmtId="0" fontId="0" fillId="0" borderId="0" xfId="0" applyFont="1" applyAlignment="1">
      <alignment wrapText="1"/>
    </xf>
    <xf numFmtId="1" fontId="45" fillId="0" borderId="0" xfId="0" applyNumberFormat="1" applyFont="1" applyAlignment="1">
      <alignment horizontal="center" wrapText="1"/>
    </xf>
    <xf numFmtId="1" fontId="38" fillId="0" borderId="0" xfId="0" applyNumberFormat="1" applyFont="1" applyAlignment="1">
      <alignment horizontal="center" wrapText="1"/>
    </xf>
    <xf numFmtId="0" fontId="0" fillId="6" borderId="0" xfId="0" applyFont="1" applyFill="1" applyAlignment="1"/>
    <xf numFmtId="0" fontId="23" fillId="6" borderId="0" xfId="0" applyFont="1" applyFill="1" applyAlignment="1">
      <alignment wrapText="1"/>
    </xf>
    <xf numFmtId="0" fontId="46" fillId="0" borderId="0" xfId="0" applyFont="1" applyAlignment="1">
      <alignment wrapText="1"/>
    </xf>
    <xf numFmtId="0" fontId="46" fillId="7" borderId="0" xfId="0" applyFont="1" applyFill="1" applyAlignment="1"/>
    <xf numFmtId="0" fontId="46" fillId="7" borderId="0" xfId="0" applyFont="1" applyFill="1" applyAlignment="1">
      <alignment wrapText="1"/>
    </xf>
    <xf numFmtId="0" fontId="10" fillId="11" borderId="19" xfId="0" applyFont="1" applyFill="1" applyBorder="1" applyAlignment="1">
      <alignment horizontal="center" wrapText="1"/>
    </xf>
    <xf numFmtId="0" fontId="10" fillId="12" borderId="43" xfId="0" applyFont="1" applyFill="1" applyBorder="1" applyAlignment="1">
      <alignment horizontal="center" wrapText="1"/>
    </xf>
    <xf numFmtId="0" fontId="6" fillId="6" borderId="11" xfId="0" applyFont="1" applyFill="1" applyBorder="1" applyAlignment="1">
      <alignment horizontal="center" wrapText="1"/>
    </xf>
    <xf numFmtId="0" fontId="10" fillId="8" borderId="11" xfId="0" applyFont="1" applyFill="1" applyBorder="1" applyAlignment="1">
      <alignment horizontal="center" wrapText="1"/>
    </xf>
    <xf numFmtId="0" fontId="10" fillId="3" borderId="11" xfId="0" applyFont="1" applyFill="1" applyBorder="1" applyAlignment="1">
      <alignment horizontal="center" wrapText="1"/>
    </xf>
    <xf numFmtId="1" fontId="9" fillId="10" borderId="11" xfId="0" applyNumberFormat="1" applyFont="1" applyFill="1" applyBorder="1" applyAlignment="1">
      <alignment horizontal="center" wrapText="1"/>
    </xf>
    <xf numFmtId="1" fontId="9" fillId="11" borderId="11" xfId="0" applyNumberFormat="1" applyFont="1" applyFill="1" applyBorder="1" applyAlignment="1">
      <alignment horizontal="center" wrapText="1"/>
    </xf>
    <xf numFmtId="1" fontId="12" fillId="0" borderId="11" xfId="0" applyNumberFormat="1" applyFont="1" applyBorder="1" applyAlignment="1">
      <alignment horizontal="center" wrapText="1"/>
    </xf>
    <xf numFmtId="0" fontId="38" fillId="0" borderId="0" xfId="0" applyFont="1" applyAlignment="1">
      <alignment horizontal="center" wrapText="1"/>
    </xf>
    <xf numFmtId="0" fontId="44" fillId="8" borderId="0" xfId="0" applyFont="1" applyFill="1" applyAlignment="1">
      <alignment horizontal="center" wrapText="1"/>
    </xf>
    <xf numFmtId="1" fontId="44" fillId="8" borderId="0" xfId="0" applyNumberFormat="1" applyFont="1" applyFill="1" applyAlignment="1">
      <alignment horizontal="center" wrapText="1"/>
    </xf>
    <xf numFmtId="0" fontId="14" fillId="0" borderId="0" xfId="0" applyFont="1" applyAlignment="1">
      <alignment wrapText="1"/>
    </xf>
    <xf numFmtId="0" fontId="12" fillId="6" borderId="0" xfId="0" applyFont="1" applyFill="1" applyAlignment="1">
      <alignment horizontal="center" wrapText="1"/>
    </xf>
    <xf numFmtId="0" fontId="10" fillId="7" borderId="11" xfId="0" applyFont="1" applyFill="1" applyBorder="1" applyAlignment="1">
      <alignment horizontal="center" wrapText="1"/>
    </xf>
    <xf numFmtId="0" fontId="10" fillId="9" borderId="11" xfId="0" applyFont="1" applyFill="1" applyBorder="1" applyAlignment="1">
      <alignment horizontal="center" wrapText="1"/>
    </xf>
    <xf numFmtId="0" fontId="10" fillId="11" borderId="11" xfId="0" applyFont="1" applyFill="1" applyBorder="1" applyAlignment="1">
      <alignment horizontal="center" wrapText="1"/>
    </xf>
    <xf numFmtId="0" fontId="10" fillId="12" borderId="11" xfId="0" applyFont="1" applyFill="1" applyBorder="1" applyAlignment="1">
      <alignment horizontal="center" wrapText="1"/>
    </xf>
    <xf numFmtId="0" fontId="0" fillId="8" borderId="0" xfId="0" applyFill="1" applyAlignment="1">
      <alignment horizontal="center" wrapText="1"/>
    </xf>
    <xf numFmtId="1" fontId="0" fillId="8" borderId="0" xfId="0" applyNumberFormat="1" applyFill="1" applyAlignment="1">
      <alignment horizontal="center" wrapText="1"/>
    </xf>
    <xf numFmtId="0" fontId="44" fillId="0" borderId="0" xfId="0" applyFont="1" applyFill="1" applyAlignment="1">
      <alignment horizontal="center" wrapText="1"/>
    </xf>
    <xf numFmtId="1" fontId="44" fillId="0" borderId="0" xfId="0" applyNumberFormat="1" applyFont="1" applyFill="1" applyAlignment="1">
      <alignment horizontal="center" wrapText="1"/>
    </xf>
    <xf numFmtId="0" fontId="38" fillId="0" borderId="0" xfId="0" applyFont="1" applyAlignment="1">
      <alignment wrapText="1"/>
    </xf>
    <xf numFmtId="1" fontId="12" fillId="0" borderId="0" xfId="0" applyNumberFormat="1" applyFont="1" applyAlignment="1">
      <alignment wrapText="1"/>
    </xf>
    <xf numFmtId="0" fontId="6" fillId="0" borderId="0" xfId="0" applyFont="1" applyAlignment="1">
      <alignment vertical="center" wrapText="1"/>
    </xf>
    <xf numFmtId="0" fontId="9" fillId="0" borderId="0" xfId="0" applyFont="1" applyBorder="1" applyAlignment="1">
      <alignment horizontal="center" wrapText="1"/>
    </xf>
    <xf numFmtId="0" fontId="10" fillId="0" borderId="12" xfId="0" applyFont="1" applyFill="1" applyBorder="1" applyAlignment="1">
      <alignment horizont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22" xfId="0" applyFont="1" applyFill="1" applyBorder="1" applyAlignment="1">
      <alignment horizontal="center" wrapText="1"/>
    </xf>
    <xf numFmtId="0" fontId="10" fillId="13" borderId="13" xfId="0" applyFont="1" applyFill="1" applyBorder="1" applyAlignment="1">
      <alignment horizontal="center" wrapText="1"/>
    </xf>
    <xf numFmtId="0" fontId="10" fillId="0" borderId="25" xfId="0" applyFont="1" applyFill="1" applyBorder="1" applyAlignment="1">
      <alignment horizontal="center" wrapText="1"/>
    </xf>
    <xf numFmtId="0" fontId="10" fillId="0" borderId="11" xfId="0" applyFont="1" applyFill="1" applyBorder="1" applyAlignment="1">
      <alignment horizontal="center" wrapText="1"/>
    </xf>
    <xf numFmtId="0" fontId="47" fillId="6" borderId="11" xfId="0" applyFont="1" applyFill="1" applyBorder="1" applyAlignment="1">
      <alignment horizontal="center" wrapText="1"/>
    </xf>
    <xf numFmtId="0" fontId="44" fillId="0" borderId="11" xfId="0" applyFont="1" applyBorder="1" applyAlignment="1">
      <alignment horizontal="center" vertical="center" wrapText="1"/>
    </xf>
    <xf numFmtId="0" fontId="44" fillId="0" borderId="1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wrapText="1"/>
    </xf>
    <xf numFmtId="1" fontId="10" fillId="0" borderId="11" xfId="0" applyNumberFormat="1" applyFont="1" applyFill="1" applyBorder="1" applyAlignment="1">
      <alignment horizontal="center" wrapText="1"/>
    </xf>
    <xf numFmtId="0" fontId="6" fillId="0" borderId="11" xfId="0" applyFont="1" applyFill="1" applyBorder="1" applyAlignment="1">
      <alignment horizontal="center" wrapText="1"/>
    </xf>
    <xf numFmtId="0" fontId="44" fillId="6" borderId="11" xfId="0" applyFont="1" applyFill="1" applyBorder="1" applyAlignment="1">
      <alignment horizontal="center" wrapText="1"/>
    </xf>
    <xf numFmtId="1" fontId="6" fillId="6" borderId="11" xfId="0" applyNumberFormat="1" applyFont="1" applyFill="1" applyBorder="1" applyAlignment="1">
      <alignment horizont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Border="1" applyAlignment="1">
      <alignment horizontal="center" wrapText="1"/>
    </xf>
    <xf numFmtId="0" fontId="9" fillId="6" borderId="11" xfId="0" applyFont="1" applyFill="1" applyBorder="1" applyAlignment="1">
      <alignment horizontal="center" vertical="center" wrapText="1"/>
    </xf>
    <xf numFmtId="0" fontId="44" fillId="6" borderId="11" xfId="0" applyFont="1" applyFill="1" applyBorder="1" applyAlignment="1">
      <alignment horizontal="center" vertical="center" wrapText="1"/>
    </xf>
    <xf numFmtId="1" fontId="48" fillId="6" borderId="11" xfId="0" applyNumberFormat="1" applyFont="1" applyFill="1" applyBorder="1" applyAlignment="1">
      <alignment horizontal="center" vertical="center" wrapText="1"/>
    </xf>
    <xf numFmtId="0" fontId="48" fillId="0" borderId="0" xfId="0" applyFont="1" applyAlignment="1">
      <alignment horizontal="center" wrapText="1"/>
    </xf>
    <xf numFmtId="0" fontId="10" fillId="8" borderId="44" xfId="0" applyFont="1" applyFill="1" applyBorder="1" applyAlignment="1">
      <alignment horizontal="center" wrapText="1"/>
    </xf>
    <xf numFmtId="0" fontId="10" fillId="3" borderId="13" xfId="0" applyFont="1" applyFill="1" applyBorder="1" applyAlignment="1">
      <alignment horizontal="center" wrapText="1"/>
    </xf>
    <xf numFmtId="0" fontId="10" fillId="7" borderId="13" xfId="0" applyFont="1" applyFill="1" applyBorder="1" applyAlignment="1">
      <alignment horizontal="center" wrapText="1"/>
    </xf>
    <xf numFmtId="0" fontId="10" fillId="9" borderId="13" xfId="0" applyFont="1" applyFill="1" applyBorder="1" applyAlignment="1">
      <alignment horizontal="center" wrapText="1"/>
    </xf>
    <xf numFmtId="0" fontId="10" fillId="11" borderId="13" xfId="0" applyFont="1" applyFill="1" applyBorder="1" applyAlignment="1">
      <alignment horizontal="center" wrapText="1"/>
    </xf>
    <xf numFmtId="0" fontId="10" fillId="8" borderId="45" xfId="0" applyFont="1" applyFill="1" applyBorder="1" applyAlignment="1">
      <alignment horizontal="center" wrapText="1"/>
    </xf>
    <xf numFmtId="0" fontId="10" fillId="3" borderId="46" xfId="0" applyFont="1" applyFill="1" applyBorder="1" applyAlignment="1">
      <alignment horizontal="center" wrapText="1"/>
    </xf>
    <xf numFmtId="0" fontId="10" fillId="7" borderId="46" xfId="0" applyFont="1" applyFill="1" applyBorder="1" applyAlignment="1">
      <alignment horizontal="center" wrapText="1"/>
    </xf>
    <xf numFmtId="0" fontId="10" fillId="9" borderId="46" xfId="0" applyFont="1" applyFill="1" applyBorder="1" applyAlignment="1">
      <alignment horizontal="center" wrapText="1"/>
    </xf>
    <xf numFmtId="0" fontId="10" fillId="11" borderId="46" xfId="0" applyFont="1" applyFill="1" applyBorder="1" applyAlignment="1">
      <alignment horizontal="center" wrapText="1"/>
    </xf>
    <xf numFmtId="0" fontId="47" fillId="14" borderId="0" xfId="0" applyFont="1" applyFill="1" applyAlignment="1">
      <alignment horizontal="center" wrapText="1"/>
    </xf>
    <xf numFmtId="0" fontId="44" fillId="0" borderId="47" xfId="0" applyFont="1" applyBorder="1" applyAlignment="1">
      <alignment horizontal="center" vertical="center" wrapText="1"/>
    </xf>
    <xf numFmtId="0" fontId="44" fillId="0" borderId="0" xfId="0" applyFont="1" applyAlignment="1">
      <alignment horizontal="center" vertical="center" wrapText="1"/>
    </xf>
    <xf numFmtId="0" fontId="44" fillId="0" borderId="23" xfId="0" applyFont="1" applyBorder="1" applyAlignment="1">
      <alignment horizontal="center" vertical="center" wrapText="1"/>
    </xf>
    <xf numFmtId="0" fontId="44" fillId="0" borderId="18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wrapText="1"/>
    </xf>
    <xf numFmtId="0" fontId="10" fillId="12" borderId="48" xfId="0" applyFont="1" applyFill="1" applyBorder="1" applyAlignment="1">
      <alignment horizontal="center" wrapText="1"/>
    </xf>
    <xf numFmtId="0" fontId="10" fillId="12" borderId="49" xfId="0" applyFont="1" applyFill="1" applyBorder="1" applyAlignment="1">
      <alignment horizontal="center" wrapText="1"/>
    </xf>
    <xf numFmtId="1" fontId="8" fillId="6" borderId="11" xfId="0" applyNumberFormat="1" applyFont="1" applyFill="1" applyBorder="1" applyAlignment="1">
      <alignment horizontal="center" wrapText="1"/>
    </xf>
    <xf numFmtId="0" fontId="44" fillId="11" borderId="11" xfId="0" applyFont="1" applyFill="1" applyBorder="1" applyAlignment="1">
      <alignment horizontal="center" vertical="center" wrapText="1"/>
    </xf>
    <xf numFmtId="1" fontId="8" fillId="11" borderId="11" xfId="0" applyNumberFormat="1" applyFont="1" applyFill="1" applyBorder="1" applyAlignment="1">
      <alignment horizontal="center" vertical="center" wrapText="1"/>
    </xf>
    <xf numFmtId="0" fontId="49" fillId="0" borderId="0" xfId="0" applyFont="1" applyBorder="1" applyAlignment="1">
      <alignment vertical="center" wrapText="1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Alignment="1">
      <alignment horizontal="center"/>
    </xf>
    <xf numFmtId="0" fontId="10" fillId="0" borderId="12" xfId="0" applyFont="1" applyFill="1" applyBorder="1" applyAlignment="1">
      <alignment horizontal="center"/>
    </xf>
    <xf numFmtId="0" fontId="10" fillId="0" borderId="22" xfId="0" applyFont="1" applyFill="1" applyBorder="1" applyAlignment="1">
      <alignment horizontal="center"/>
    </xf>
    <xf numFmtId="0" fontId="10" fillId="0" borderId="25" xfId="0" applyFont="1" applyFill="1" applyBorder="1" applyAlignment="1">
      <alignment horizontal="center"/>
    </xf>
    <xf numFmtId="0" fontId="50" fillId="8" borderId="12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/>
    </xf>
    <xf numFmtId="0" fontId="11" fillId="0" borderId="11" xfId="0" applyFont="1" applyFill="1" applyBorder="1" applyAlignment="1">
      <alignment horizontal="center" wrapText="1"/>
    </xf>
    <xf numFmtId="0" fontId="8" fillId="0" borderId="11" xfId="0" applyFont="1" applyBorder="1" applyAlignment="1">
      <alignment horizontal="center" vertical="center" wrapText="1"/>
    </xf>
    <xf numFmtId="0" fontId="51" fillId="0" borderId="11" xfId="0" applyFont="1" applyBorder="1" applyAlignment="1">
      <alignment horizontal="center" vertical="center" wrapText="1"/>
    </xf>
    <xf numFmtId="0" fontId="50" fillId="15" borderId="19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wrapText="1"/>
    </xf>
    <xf numFmtId="1" fontId="6" fillId="0" borderId="37" xfId="0" applyNumberFormat="1" applyFont="1" applyFill="1" applyBorder="1" applyAlignment="1">
      <alignment horizontal="center" wrapText="1"/>
    </xf>
    <xf numFmtId="0" fontId="6" fillId="0" borderId="11" xfId="0" applyFont="1" applyFill="1" applyBorder="1" applyAlignment="1">
      <alignment horizontal="center" vertical="center" wrapText="1"/>
    </xf>
    <xf numFmtId="1" fontId="6" fillId="0" borderId="11" xfId="0" applyNumberFormat="1" applyFont="1" applyFill="1" applyBorder="1" applyAlignment="1">
      <alignment horizontal="center" wrapText="1"/>
    </xf>
    <xf numFmtId="9" fontId="8" fillId="6" borderId="11" xfId="0" applyNumberFormat="1" applyFont="1" applyFill="1" applyBorder="1" applyAlignment="1">
      <alignment horizontal="center" wrapText="1"/>
    </xf>
    <xf numFmtId="0" fontId="6" fillId="6" borderId="11" xfId="0" applyFont="1" applyFill="1" applyBorder="1" applyAlignment="1">
      <alignment wrapText="1"/>
    </xf>
    <xf numFmtId="0" fontId="49" fillId="0" borderId="0" xfId="0" applyFont="1" applyAlignment="1">
      <alignment vertical="center" wrapText="1"/>
    </xf>
    <xf numFmtId="0" fontId="7" fillId="0" borderId="11" xfId="0" applyFont="1" applyBorder="1" applyAlignment="1">
      <alignment horizontal="center" wrapText="1"/>
    </xf>
    <xf numFmtId="0" fontId="8" fillId="0" borderId="11" xfId="0" applyFont="1" applyBorder="1" applyAlignment="1">
      <alignment horizontal="center" wrapText="1"/>
    </xf>
    <xf numFmtId="0" fontId="44" fillId="0" borderId="13" xfId="0" applyFont="1" applyBorder="1" applyAlignment="1">
      <alignment horizontal="left" vertical="center" wrapText="1"/>
    </xf>
    <xf numFmtId="0" fontId="44" fillId="0" borderId="36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wrapText="1"/>
    </xf>
    <xf numFmtId="0" fontId="9" fillId="0" borderId="11" xfId="0" applyFont="1" applyBorder="1" applyAlignment="1">
      <alignment wrapText="1"/>
    </xf>
    <xf numFmtId="0" fontId="9" fillId="0" borderId="11" xfId="0" applyFont="1" applyBorder="1" applyAlignment="1">
      <alignment horizontal="center" wrapText="1"/>
    </xf>
    <xf numFmtId="0" fontId="10" fillId="0" borderId="50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10" fillId="0" borderId="51" xfId="0" applyFont="1" applyFill="1" applyBorder="1" applyAlignment="1">
      <alignment horizontal="center" vertical="center" wrapText="1"/>
    </xf>
    <xf numFmtId="0" fontId="10" fillId="0" borderId="27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47" xfId="0" applyFont="1" applyBorder="1" applyAlignment="1">
      <alignment horizontal="center" vertical="center" wrapText="1"/>
    </xf>
    <xf numFmtId="0" fontId="10" fillId="0" borderId="52" xfId="0" applyFont="1" applyBorder="1" applyAlignment="1">
      <alignment horizontal="center" vertical="center" wrapText="1"/>
    </xf>
    <xf numFmtId="0" fontId="10" fillId="0" borderId="53" xfId="0" applyFont="1" applyBorder="1" applyAlignment="1">
      <alignment horizontal="center" vertical="center" wrapText="1"/>
    </xf>
    <xf numFmtId="0" fontId="10" fillId="0" borderId="54" xfId="0" applyFont="1" applyBorder="1" applyAlignment="1">
      <alignment horizontal="center" vertical="center" wrapText="1"/>
    </xf>
    <xf numFmtId="0" fontId="10" fillId="0" borderId="55" xfId="0" applyFont="1" applyFill="1" applyBorder="1" applyAlignment="1">
      <alignment horizontal="center" vertical="center" wrapText="1"/>
    </xf>
    <xf numFmtId="0" fontId="50" fillId="6" borderId="8" xfId="0" applyFont="1" applyFill="1" applyBorder="1" applyAlignment="1">
      <alignment horizontal="center" vertical="center" wrapText="1"/>
    </xf>
    <xf numFmtId="0" fontId="50" fillId="6" borderId="26" xfId="0" applyFont="1" applyFill="1" applyBorder="1" applyAlignment="1">
      <alignment horizontal="center" vertical="center" wrapText="1"/>
    </xf>
    <xf numFmtId="0" fontId="50" fillId="6" borderId="9" xfId="0" applyFont="1" applyFill="1" applyBorder="1" applyAlignment="1">
      <alignment horizontal="center" vertical="center" wrapText="1"/>
    </xf>
    <xf numFmtId="0" fontId="50" fillId="6" borderId="56" xfId="0" applyFont="1" applyFill="1" applyBorder="1" applyAlignment="1">
      <alignment horizontal="center" vertical="center" wrapText="1"/>
    </xf>
    <xf numFmtId="0" fontId="50" fillId="6" borderId="57" xfId="0" applyFont="1" applyFill="1" applyBorder="1" applyAlignment="1">
      <alignment horizontal="center" vertical="center" wrapText="1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41" fillId="16" borderId="11" xfId="0" applyFont="1" applyFill="1" applyBorder="1" applyAlignment="1">
      <alignment horizontal="center" wrapText="1"/>
    </xf>
    <xf numFmtId="0" fontId="11" fillId="17" borderId="11" xfId="0" applyFont="1" applyFill="1" applyBorder="1" applyAlignment="1">
      <alignment horizontal="center" vertical="center" wrapText="1"/>
    </xf>
    <xf numFmtId="0" fontId="52" fillId="16" borderId="11" xfId="0" applyFont="1" applyFill="1" applyBorder="1" applyAlignment="1">
      <alignment horizontal="center" wrapText="1"/>
    </xf>
    <xf numFmtId="0" fontId="6" fillId="17" borderId="11" xfId="0" applyFont="1" applyFill="1" applyBorder="1" applyAlignment="1">
      <alignment horizontal="center" wrapText="1"/>
    </xf>
    <xf numFmtId="0" fontId="53" fillId="16" borderId="11" xfId="0" applyFont="1" applyFill="1" applyBorder="1" applyAlignment="1">
      <alignment horizontal="center" wrapText="1"/>
    </xf>
    <xf numFmtId="0" fontId="44" fillId="0" borderId="37" xfId="0" applyFont="1" applyBorder="1" applyAlignment="1">
      <alignment horizontal="left" vertical="center" wrapText="1"/>
    </xf>
    <xf numFmtId="0" fontId="9" fillId="0" borderId="28" xfId="0" applyFont="1" applyBorder="1" applyAlignment="1">
      <alignment wrapText="1"/>
    </xf>
    <xf numFmtId="0" fontId="10" fillId="0" borderId="17" xfId="0" applyFont="1" applyBorder="1" applyAlignment="1">
      <alignment horizontal="center" vertical="center" wrapText="1"/>
    </xf>
    <xf numFmtId="0" fontId="50" fillId="0" borderId="8" xfId="0" applyFont="1" applyBorder="1" applyAlignment="1">
      <alignment horizontal="center" vertical="center" wrapText="1"/>
    </xf>
    <xf numFmtId="0" fontId="50" fillId="0" borderId="26" xfId="0" applyFont="1" applyBorder="1" applyAlignment="1">
      <alignment horizontal="center" vertical="center" wrapText="1"/>
    </xf>
    <xf numFmtId="0" fontId="50" fillId="0" borderId="9" xfId="0" applyFont="1" applyBorder="1" applyAlignment="1">
      <alignment horizontal="center" vertical="center" wrapText="1"/>
    </xf>
    <xf numFmtId="0" fontId="44" fillId="0" borderId="58" xfId="0" applyFont="1" applyBorder="1" applyAlignment="1">
      <alignment horizontal="center" vertical="center" wrapText="1"/>
    </xf>
    <xf numFmtId="0" fontId="10" fillId="0" borderId="59" xfId="0" applyFont="1" applyBorder="1" applyAlignment="1">
      <alignment horizontal="center" vertical="center" wrapText="1"/>
    </xf>
    <xf numFmtId="0" fontId="50" fillId="0" borderId="52" xfId="0" applyFont="1" applyBorder="1" applyAlignment="1">
      <alignment horizontal="center" vertical="center" wrapText="1"/>
    </xf>
    <xf numFmtId="0" fontId="50" fillId="0" borderId="18" xfId="0" applyFont="1" applyBorder="1" applyAlignment="1">
      <alignment horizontal="center" vertical="center" wrapText="1"/>
    </xf>
    <xf numFmtId="0" fontId="50" fillId="0" borderId="59" xfId="0" applyFont="1" applyBorder="1" applyAlignment="1">
      <alignment horizontal="center" vertical="center" wrapText="1"/>
    </xf>
    <xf numFmtId="0" fontId="44" fillId="0" borderId="60" xfId="0" applyFont="1" applyBorder="1" applyAlignment="1">
      <alignment horizontal="center" vertical="center" wrapText="1"/>
    </xf>
    <xf numFmtId="0" fontId="6" fillId="18" borderId="60" xfId="0" applyFont="1" applyFill="1" applyBorder="1" applyAlignment="1">
      <alignment horizontal="center" wrapText="1"/>
    </xf>
    <xf numFmtId="0" fontId="6" fillId="18" borderId="61" xfId="0" applyFont="1" applyFill="1" applyBorder="1" applyAlignment="1">
      <alignment horizontal="center" wrapText="1"/>
    </xf>
    <xf numFmtId="0" fontId="50" fillId="6" borderId="62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10" fillId="17" borderId="11" xfId="0" applyFont="1" applyFill="1" applyBorder="1" applyAlignment="1">
      <alignment horizontal="center" wrapText="1"/>
    </xf>
    <xf numFmtId="0" fontId="13" fillId="0" borderId="11" xfId="0" applyFont="1" applyBorder="1" applyAlignment="1">
      <alignment horizontal="center"/>
    </xf>
    <xf numFmtId="0" fontId="6" fillId="0" borderId="11" xfId="0" applyFont="1" applyBorder="1" applyAlignment="1">
      <alignment wrapText="1"/>
    </xf>
    <xf numFmtId="0" fontId="0" fillId="10" borderId="11" xfId="0" applyFont="1" applyFill="1" applyBorder="1"/>
    <xf numFmtId="0" fontId="0" fillId="10" borderId="11" xfId="0" applyFont="1" applyFill="1" applyBorder="1" applyAlignment="1">
      <alignment horizontal="center"/>
    </xf>
    <xf numFmtId="0" fontId="0" fillId="19" borderId="11" xfId="0" applyFont="1" applyFill="1" applyBorder="1" applyAlignment="1"/>
    <xf numFmtId="0" fontId="0" fillId="19" borderId="11" xfId="0" applyFont="1" applyFill="1" applyBorder="1" applyAlignment="1">
      <alignment horizontal="center"/>
    </xf>
    <xf numFmtId="1" fontId="54" fillId="0" borderId="11" xfId="0" applyNumberFormat="1" applyFont="1" applyBorder="1" applyAlignment="1">
      <alignment horizontal="center" wrapText="1"/>
    </xf>
    <xf numFmtId="0" fontId="11" fillId="0" borderId="11" xfId="0" applyFont="1" applyFill="1" applyBorder="1" applyAlignment="1">
      <alignment horizontal="center" vertical="center" wrapText="1"/>
    </xf>
    <xf numFmtId="1" fontId="6" fillId="0" borderId="11" xfId="0" applyNumberFormat="1" applyFont="1" applyBorder="1" applyAlignment="1">
      <alignment horizontal="center" wrapText="1"/>
    </xf>
    <xf numFmtId="0" fontId="0" fillId="16" borderId="11" xfId="0" applyFont="1" applyFill="1" applyBorder="1" applyAlignment="1">
      <alignment horizontal="center" wrapText="1"/>
    </xf>
    <xf numFmtId="0" fontId="42" fillId="0" borderId="11" xfId="0" applyFont="1" applyBorder="1" applyAlignment="1">
      <alignment horizontal="center"/>
    </xf>
    <xf numFmtId="0" fontId="55" fillId="0" borderId="11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1" fontId="0" fillId="0" borderId="0" xfId="0" applyNumberFormat="1" applyAlignment="1">
      <alignment horizontal="center" wrapText="1"/>
    </xf>
    <xf numFmtId="0" fontId="55" fillId="0" borderId="11" xfId="0" applyFont="1" applyBorder="1" applyAlignment="1">
      <alignment horizontal="center" wrapText="1"/>
    </xf>
    <xf numFmtId="0" fontId="14" fillId="6" borderId="0" xfId="0" applyFont="1" applyFill="1" applyAlignment="1">
      <alignment wrapText="1"/>
    </xf>
    <xf numFmtId="0" fontId="14" fillId="0" borderId="0" xfId="0" applyFont="1" applyAlignment="1">
      <alignment horizontal="center" wrapText="1"/>
    </xf>
    <xf numFmtId="0" fontId="56" fillId="0" borderId="0" xfId="0" applyFont="1" applyAlignment="1">
      <alignment wrapText="1"/>
    </xf>
    <xf numFmtId="0" fontId="14" fillId="0" borderId="0" xfId="0" applyFont="1" applyAlignment="1"/>
    <xf numFmtId="0" fontId="0" fillId="6" borderId="0" xfId="0" applyFont="1" applyFill="1" applyAlignment="1">
      <alignment wrapText="1"/>
    </xf>
    <xf numFmtId="0" fontId="57" fillId="0" borderId="0" xfId="0" applyFont="1" applyFill="1" applyAlignment="1"/>
    <xf numFmtId="0" fontId="57" fillId="0" borderId="0" xfId="0" applyFont="1" applyFill="1" applyAlignment="1">
      <alignment horizontal="center"/>
    </xf>
    <xf numFmtId="0" fontId="58" fillId="0" borderId="0" xfId="0" applyFont="1" applyFill="1" applyAlignment="1"/>
    <xf numFmtId="0" fontId="58" fillId="0" borderId="0" xfId="0" applyFont="1" applyFill="1" applyAlignment="1">
      <alignment horizontal="center"/>
    </xf>
    <xf numFmtId="0" fontId="59" fillId="0" borderId="0" xfId="0" applyFont="1" applyFill="1" applyAlignment="1">
      <alignment horizontal="center"/>
    </xf>
    <xf numFmtId="0" fontId="57" fillId="0" borderId="18" xfId="0" applyFont="1" applyFill="1" applyBorder="1" applyAlignment="1">
      <alignment horizontal="left" vertical="center"/>
    </xf>
    <xf numFmtId="0" fontId="60" fillId="0" borderId="11" xfId="0" applyFont="1" applyFill="1" applyBorder="1" applyAlignment="1">
      <alignment horizontal="center" wrapText="1"/>
    </xf>
    <xf numFmtId="0" fontId="60" fillId="0" borderId="13" xfId="0" applyFont="1" applyFill="1" applyBorder="1" applyAlignment="1">
      <alignment horizontal="center" vertical="center"/>
    </xf>
    <xf numFmtId="0" fontId="60" fillId="0" borderId="37" xfId="0" applyFont="1" applyFill="1" applyBorder="1" applyAlignment="1">
      <alignment horizontal="center" vertical="center"/>
    </xf>
    <xf numFmtId="0" fontId="57" fillId="0" borderId="11" xfId="0" applyFont="1" applyFill="1" applyBorder="1" applyAlignment="1">
      <alignment horizontal="center"/>
    </xf>
    <xf numFmtId="0" fontId="60" fillId="0" borderId="12" xfId="0" applyFont="1" applyFill="1" applyBorder="1" applyAlignment="1">
      <alignment horizontal="center" vertical="center" wrapText="1"/>
    </xf>
    <xf numFmtId="0" fontId="57" fillId="0" borderId="11" xfId="0" applyFont="1" applyFill="1" applyBorder="1" applyAlignment="1">
      <alignment horizontal="center" vertical="center"/>
    </xf>
    <xf numFmtId="0" fontId="57" fillId="0" borderId="11" xfId="0" applyFont="1" applyFill="1" applyBorder="1" applyAlignment="1">
      <alignment vertical="center"/>
    </xf>
    <xf numFmtId="0" fontId="57" fillId="0" borderId="12" xfId="0" applyFont="1" applyFill="1" applyBorder="1" applyAlignment="1">
      <alignment horizontal="center" vertical="center"/>
    </xf>
    <xf numFmtId="0" fontId="60" fillId="0" borderId="22" xfId="0" applyFont="1" applyFill="1" applyBorder="1" applyAlignment="1">
      <alignment horizontal="center" vertical="center" wrapText="1"/>
    </xf>
    <xf numFmtId="0" fontId="57" fillId="0" borderId="22" xfId="0" applyFont="1" applyFill="1" applyBorder="1" applyAlignment="1">
      <alignment horizontal="center" vertical="center"/>
    </xf>
    <xf numFmtId="0" fontId="60" fillId="0" borderId="25" xfId="0" applyFont="1" applyFill="1" applyBorder="1" applyAlignment="1">
      <alignment horizontal="center" vertical="center" wrapText="1"/>
    </xf>
    <xf numFmtId="0" fontId="57" fillId="0" borderId="25" xfId="0" applyFont="1" applyFill="1" applyBorder="1" applyAlignment="1">
      <alignment horizontal="center" vertical="center"/>
    </xf>
    <xf numFmtId="9" fontId="14" fillId="0" borderId="0" xfId="0" applyNumberFormat="1" applyFont="1" applyAlignment="1">
      <alignment wrapText="1"/>
    </xf>
  </cellXfs>
  <cellStyles count="57">
    <cellStyle name="Normal" xfId="0" builtinId="0"/>
    <cellStyle name="Normal 6 2" xfId="1"/>
    <cellStyle name="40% - Accent1" xfId="2" builtinId="31"/>
    <cellStyle name="Comma" xfId="3" builtinId="3"/>
    <cellStyle name="Comma [0]" xfId="4" builtinId="6"/>
    <cellStyle name="Currency [0]" xfId="5" builtinId="7"/>
    <cellStyle name="Currency" xfId="6" builtinId="4"/>
    <cellStyle name="Percent" xfId="7" builtinId="5"/>
    <cellStyle name="Check Cell" xfId="8" builtinId="23"/>
    <cellStyle name="Heading 2" xfId="9" builtinId="17"/>
    <cellStyle name="Note" xfId="10" builtinId="10"/>
    <cellStyle name="Hyperlink" xfId="11" builtinId="8"/>
    <cellStyle name="Normal 5" xfId="12"/>
    <cellStyle name="60% - Accent4" xfId="13" builtinId="44"/>
    <cellStyle name="Followed Hyperlink" xfId="14" builtinId="9"/>
    <cellStyle name="40% - Accent3" xfId="15" builtinId="39"/>
    <cellStyle name="Warning Text" xfId="16" builtinId="11"/>
    <cellStyle name="40% - Accent2" xfId="17" builtinId="35"/>
    <cellStyle name="Title" xfId="18" builtinId="15"/>
    <cellStyle name="CExplanatory Text" xfId="19" builtinId="53"/>
    <cellStyle name="Heading 1" xfId="20" builtinId="16"/>
    <cellStyle name="Heading 3" xfId="21" builtinId="18"/>
    <cellStyle name="Heading 4" xfId="22" builtinId="19"/>
    <cellStyle name="Input" xfId="23" builtinId="20"/>
    <cellStyle name="Normal 4" xfId="24"/>
    <cellStyle name="60% - Accent3" xfId="25" builtinId="40"/>
    <cellStyle name="Good" xfId="26" builtinId="26"/>
    <cellStyle name="Output" xfId="27" builtinId="21"/>
    <cellStyle name="20% - Accent1" xfId="28" builtinId="30"/>
    <cellStyle name="Calculation" xfId="29" builtinId="22"/>
    <cellStyle name="Linked Cell" xfId="30" builtinId="24"/>
    <cellStyle name="Total" xfId="31" builtinId="25"/>
    <cellStyle name="Bad" xfId="32" builtinId="27"/>
    <cellStyle name="Neutral" xfId="33" builtinId="28"/>
    <cellStyle name="Accent1" xfId="34" builtinId="29"/>
    <cellStyle name="Normal 2" xfId="35"/>
    <cellStyle name="20% - Accent5" xfId="36" builtinId="46"/>
    <cellStyle name="60% - Accent1" xfId="37" builtinId="32"/>
    <cellStyle name="Accent2" xfId="38" builtinId="33"/>
    <cellStyle name="20% - Accent2" xfId="39" builtinId="34"/>
    <cellStyle name="Normal 3" xfId="40"/>
    <cellStyle name="20% - Accent6" xfId="41" builtinId="50"/>
    <cellStyle name="60% - Accent2" xfId="42" builtinId="36"/>
    <cellStyle name="Accent3" xfId="43" builtinId="37"/>
    <cellStyle name="20% - Accent3" xfId="44" builtinId="38"/>
    <cellStyle name="Accent4" xfId="45" builtinId="41"/>
    <cellStyle name="20% - Accent4" xfId="46" builtinId="42"/>
    <cellStyle name="40% - Accent4" xfId="47" builtinId="43"/>
    <cellStyle name="Accent5" xfId="48" builtinId="45"/>
    <cellStyle name="40% - Accent5" xfId="49" builtinId="47"/>
    <cellStyle name="Normal 6" xfId="50"/>
    <cellStyle name="60% - Accent5" xfId="51" builtinId="48"/>
    <cellStyle name="Accent6" xfId="52" builtinId="49"/>
    <cellStyle name="40% - Accent6" xfId="53" builtinId="51"/>
    <cellStyle name="Normal 7" xfId="54"/>
    <cellStyle name="60% - Accent6" xfId="55" builtinId="52"/>
    <cellStyle name="Normal 3 2" xfId="56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en-US" sz="1400" b="0" i="0" u="none" strike="noStrike" kern="1200" baseline="0">
              <a:solidFill>
                <a:srgbClr val="333333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title>
    <c:autoTitleDeleted val="0"/>
    <c:plotArea>
      <c:layout>
        <c:manualLayout>
          <c:layoutTarget val="inner"/>
          <c:xMode val="edge"/>
          <c:yMode val="edge"/>
          <c:x val="0.0557940498780869"/>
          <c:y val="0.148026553547996"/>
          <c:w val="0.914164048002498"/>
          <c:h val="0.750001204643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'TEST -CO '!$O$137</c:f>
              <c:strCache>
                <c:ptCount val="1"/>
                <c:pt idx="0">
                  <c:v>IA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delete val="1"/>
          </c:dLbls>
          <c:cat>
            <c:strRef>
              <c:f>'TEST -CO '!$P$136:$T$136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'TEST -CO '!$P$137:$T$137</c:f>
              <c:numCache>
                <c:formatCode>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7958912"/>
        <c:axId val="177960448"/>
      </c:barChart>
      <c:catAx>
        <c:axId val="177958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0" spcFirstLastPara="0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77960448"/>
        <c:crosses val="autoZero"/>
        <c:auto val="1"/>
        <c:lblAlgn val="ctr"/>
        <c:lblOffset val="100"/>
        <c:noMultiLvlLbl val="0"/>
      </c:catAx>
      <c:valAx>
        <c:axId val="177960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779589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800" b="1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  <a:r>
              <a:rPr lang="en-US"/>
              <a:t>ASSIGNMEENT  MARKS CO ATTAINMENT</a:t>
            </a:r>
            <a:endParaRPr lang="en-US"/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0796586613027466"/>
          <c:y val="0.139534883720931"/>
          <c:w val="0.899004891845281"/>
          <c:h val="0.68604651162790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'Assignment CO '!$O$136</c:f>
              <c:strCache>
                <c:ptCount val="1"/>
                <c:pt idx="0">
                  <c:v>ASSIGNMEENT  MARKS ATTAINMENT</c:v>
                </c:pt>
              </c:strCache>
            </c:strRef>
          </c:tx>
          <c:invertIfNegative val="0"/>
          <c:dLbls>
            <c:delete val="1"/>
          </c:dLbls>
          <c:cat>
            <c:strRef>
              <c:f>'Assignment CO '!$P$135:$T$135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'Assignment CO '!$P$136:$T$136</c:f>
              <c:numCache>
                <c:formatCode>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8259456"/>
        <c:axId val="178261376"/>
      </c:barChart>
      <c:catAx>
        <c:axId val="178259456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COs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78261376"/>
        <c:crosses val="autoZero"/>
        <c:auto val="1"/>
        <c:lblAlgn val="ctr"/>
        <c:lblOffset val="100"/>
        <c:noMultiLvlLbl val="0"/>
      </c:catAx>
      <c:valAx>
        <c:axId val="178261376"/>
        <c:scaling>
          <c:orientation val="minMax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% attainment</a:t>
                </a:r>
                <a:endParaRPr lang="en-US"/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78259456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en-US" sz="1400" b="0" i="0" u="none" strike="noStrike" kern="1200" baseline="0">
              <a:solidFill>
                <a:srgbClr val="333333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title>
    <c:autoTitleDeleted val="0"/>
    <c:plotArea>
      <c:layout>
        <c:manualLayout>
          <c:layoutTarget val="inner"/>
          <c:xMode val="edge"/>
          <c:yMode val="edge"/>
          <c:x val="0.0554371579294771"/>
          <c:y val="0.148515330146872"/>
          <c:w val="0.91258090745447"/>
          <c:h val="0.7491773320742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'SEE-final exam CO'!$O$133</c:f>
              <c:strCache>
                <c:ptCount val="1"/>
                <c:pt idx="0">
                  <c:v>EXAMINATION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delete val="1"/>
          </c:dLbls>
          <c:cat>
            <c:strRef>
              <c:f>'SEE-final exam CO'!$P$132:$T$132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'SEE-final exam CO'!$P$133:$T$133</c:f>
              <c:numCache>
                <c:formatCode>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8487296"/>
        <c:axId val="178488832"/>
      </c:barChart>
      <c:catAx>
        <c:axId val="178487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0" spcFirstLastPara="0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78488832"/>
        <c:crosses val="autoZero"/>
        <c:auto val="1"/>
        <c:lblAlgn val="ctr"/>
        <c:lblOffset val="100"/>
        <c:noMultiLvlLbl val="0"/>
      </c:catAx>
      <c:valAx>
        <c:axId val="1784888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784872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3806228373703"/>
          <c:y val="0.138983280891289"/>
          <c:w val="0.852941176470592"/>
          <c:h val="0.6338993543090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'TOTAL CO '!$D$15</c:f>
              <c:strCache>
                <c:ptCount val="1"/>
                <c:pt idx="0">
                  <c:v>ATTAINMENT of COs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'TOTAL CO '!$E$14:$J$14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'TOTAL CO '!$E$15:$J$15</c:f>
              <c:numCache>
                <c:formatCode>0</c:formatCode>
                <c:ptCount val="6"/>
                <c:pt idx="0">
                  <c:v>72.6666666666667</c:v>
                </c:pt>
                <c:pt idx="1">
                  <c:v>68</c:v>
                </c:pt>
                <c:pt idx="2">
                  <c:v>71</c:v>
                </c:pt>
                <c:pt idx="3">
                  <c:v>65.3333333333333</c:v>
                </c:pt>
                <c:pt idx="4">
                  <c:v>64.6666666666667</c:v>
                </c:pt>
                <c:pt idx="5">
                  <c:v>61.6666666666667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0"/>
        <c:axId val="178359680"/>
        <c:axId val="178382336"/>
      </c:barChart>
      <c:catAx>
        <c:axId val="178359680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U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COS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78382336"/>
        <c:crosses val="autoZero"/>
        <c:auto val="1"/>
        <c:lblAlgn val="ctr"/>
        <c:lblOffset val="100"/>
        <c:noMultiLvlLbl val="0"/>
      </c:catAx>
      <c:valAx>
        <c:axId val="178382336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U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% Attainment</a:t>
                </a:r>
                <a:endParaRPr lang="en-US"/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7835968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51557093425606"/>
          <c:y val="0.0169491525423729"/>
          <c:w val="0.278546712802768"/>
          <c:h val="0.0813559322033899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920" b="0" i="0" u="none" strike="noStrike" kern="1200" baseline="0">
              <a:solidFill>
                <a:srgbClr val="000000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legend>
    <c:plotVisOnly val="1"/>
    <c:dispBlanksAs val="gap"/>
    <c:showDLblsOverMax val="0"/>
  </c:chart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 ATTAINMENT CHART 2017-2018 ME -15ME33</a:t>
            </a:r>
            <a:endParaRPr lang="en-US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'COURSE FINAL  ATTAINMENT '!$C$27</c:f>
              <c:strCache>
                <c:ptCount val="1"/>
                <c:pt idx="0">
                  <c:v>CO ATTAINMENT CHART 2016-2017 CE -15ME33</c:v>
                </c:pt>
              </c:strCache>
            </c:strRef>
          </c:tx>
          <c:invertIfNegative val="0"/>
          <c:dLbls>
            <c:numFmt formatCode="0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'COURSE FINAL  ATTAINMENT '!$D$26:$I$26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'COURSE FINAL  ATTAINMENT '!$D$27:$I$27</c:f>
              <c:numCache>
                <c:formatCode>General</c:formatCode>
                <c:ptCount val="6"/>
                <c:pt idx="0">
                  <c:v>76.6449612403101</c:v>
                </c:pt>
                <c:pt idx="1">
                  <c:v>70.4</c:v>
                </c:pt>
                <c:pt idx="2">
                  <c:v>75.5906976744186</c:v>
                </c:pt>
                <c:pt idx="3">
                  <c:v>70.7782945736434</c:v>
                </c:pt>
                <c:pt idx="4">
                  <c:v>68.5705426356589</c:v>
                </c:pt>
                <c:pt idx="5">
                  <c:v>65.3333333333333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0540160"/>
        <c:axId val="180541696"/>
      </c:barChart>
      <c:catAx>
        <c:axId val="180540160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80541696"/>
        <c:crosses val="autoZero"/>
        <c:auto val="1"/>
        <c:lblAlgn val="ctr"/>
        <c:lblOffset val="100"/>
        <c:noMultiLvlLbl val="0"/>
      </c:catAx>
      <c:valAx>
        <c:axId val="180541696"/>
        <c:scaling>
          <c:orientation val="minMax"/>
          <c:min val="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80540160"/>
        <c:crosses val="autoZero"/>
        <c:crossBetween val="between"/>
        <c:majorUnit val="10"/>
      </c:valAx>
    </c:plotArea>
    <c:plotVisOnly val="1"/>
    <c:dispBlanksAs val="gap"/>
    <c:showDLblsOverMax val="0"/>
  </c:chart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9</xdr:col>
      <xdr:colOff>19050</xdr:colOff>
      <xdr:row>129</xdr:row>
      <xdr:rowOff>180975</xdr:rowOff>
    </xdr:from>
    <xdr:to>
      <xdr:col>12</xdr:col>
      <xdr:colOff>1028700</xdr:colOff>
      <xdr:row>143</xdr:row>
      <xdr:rowOff>9525</xdr:rowOff>
    </xdr:to>
    <xdr:graphicFrame>
      <xdr:nvGraphicFramePr>
        <xdr:cNvPr id="110642" name="Chart 1"/>
        <xdr:cNvGraphicFramePr/>
      </xdr:nvGraphicFramePr>
      <xdr:xfrm>
        <a:off x="8705850" y="26459180"/>
        <a:ext cx="4438650" cy="28860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266700</xdr:colOff>
      <xdr:row>130</xdr:row>
      <xdr:rowOff>57150</xdr:rowOff>
    </xdr:from>
    <xdr:to>
      <xdr:col>13</xdr:col>
      <xdr:colOff>714375</xdr:colOff>
      <xdr:row>144</xdr:row>
      <xdr:rowOff>47625</xdr:rowOff>
    </xdr:to>
    <xdr:graphicFrame>
      <xdr:nvGraphicFramePr>
        <xdr:cNvPr id="112710" name="Chart 1"/>
        <xdr:cNvGraphicFramePr/>
      </xdr:nvGraphicFramePr>
      <xdr:xfrm>
        <a:off x="6934200" y="26793825"/>
        <a:ext cx="6696075" cy="32766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8</xdr:col>
      <xdr:colOff>28575</xdr:colOff>
      <xdr:row>126</xdr:row>
      <xdr:rowOff>19050</xdr:rowOff>
    </xdr:from>
    <xdr:to>
      <xdr:col>12</xdr:col>
      <xdr:colOff>457200</xdr:colOff>
      <xdr:row>138</xdr:row>
      <xdr:rowOff>76200</xdr:rowOff>
    </xdr:to>
    <xdr:graphicFrame>
      <xdr:nvGraphicFramePr>
        <xdr:cNvPr id="119874" name="Chart 1"/>
        <xdr:cNvGraphicFramePr/>
      </xdr:nvGraphicFramePr>
      <xdr:xfrm>
        <a:off x="7572375" y="25479375"/>
        <a:ext cx="4467225" cy="28860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371475</xdr:colOff>
      <xdr:row>16</xdr:row>
      <xdr:rowOff>0</xdr:rowOff>
    </xdr:from>
    <xdr:to>
      <xdr:col>10</xdr:col>
      <xdr:colOff>276225</xdr:colOff>
      <xdr:row>33</xdr:row>
      <xdr:rowOff>57150</xdr:rowOff>
    </xdr:to>
    <xdr:graphicFrame>
      <xdr:nvGraphicFramePr>
        <xdr:cNvPr id="116805" name="Chart 1"/>
        <xdr:cNvGraphicFramePr/>
      </xdr:nvGraphicFramePr>
      <xdr:xfrm>
        <a:off x="4219575" y="3867150"/>
        <a:ext cx="5505450" cy="28098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361950</xdr:colOff>
      <xdr:row>28</xdr:row>
      <xdr:rowOff>76200</xdr:rowOff>
    </xdr:from>
    <xdr:to>
      <xdr:col>16</xdr:col>
      <xdr:colOff>66675</xdr:colOff>
      <xdr:row>44</xdr:row>
      <xdr:rowOff>66675</xdr:rowOff>
    </xdr:to>
    <xdr:graphicFrame>
      <xdr:nvGraphicFramePr>
        <xdr:cNvPr id="4" name="Chart 3"/>
        <xdr:cNvGraphicFramePr/>
      </xdr:nvGraphicFramePr>
      <xdr:xfrm>
        <a:off x="6067425" y="995172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chethan.rh/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I34"/>
  <sheetViews>
    <sheetView tabSelected="1" topLeftCell="A16" workbookViewId="0">
      <selection activeCell="J29" sqref="J29"/>
    </sheetView>
  </sheetViews>
  <sheetFormatPr defaultColWidth="9" defaultRowHeight="12.75"/>
  <cols>
    <col min="6" max="6" width="95.8571428571429" customWidth="1"/>
  </cols>
  <sheetData>
    <row r="1" spans="3:5">
      <c r="C1" s="234"/>
      <c r="D1" s="234"/>
      <c r="E1" s="234"/>
    </row>
    <row r="2" spans="3:5">
      <c r="C2" s="234"/>
      <c r="D2" s="234"/>
      <c r="E2" s="234"/>
    </row>
    <row r="5" ht="15" spans="6:6">
      <c r="F5" s="389" t="s">
        <v>0</v>
      </c>
    </row>
    <row r="7" ht="15.75" spans="5:9">
      <c r="E7" s="390"/>
      <c r="F7" s="391"/>
      <c r="G7" s="253"/>
      <c r="H7" s="253"/>
      <c r="I7" s="253"/>
    </row>
    <row r="8" ht="15.75" spans="5:9">
      <c r="E8" s="390">
        <v>1</v>
      </c>
      <c r="F8" s="391" t="s">
        <v>1</v>
      </c>
      <c r="G8" s="253"/>
      <c r="H8" s="253"/>
      <c r="I8" s="253"/>
    </row>
    <row r="9" ht="14.25" customHeight="1" spans="5:9">
      <c r="E9" s="390">
        <v>2</v>
      </c>
      <c r="F9" s="391" t="s">
        <v>2</v>
      </c>
      <c r="G9" s="253"/>
      <c r="H9" s="253"/>
      <c r="I9" s="253"/>
    </row>
    <row r="10" ht="15.75" spans="5:9">
      <c r="E10" s="390">
        <v>3</v>
      </c>
      <c r="F10" s="391" t="s">
        <v>3</v>
      </c>
      <c r="G10" s="253"/>
      <c r="H10" s="253"/>
      <c r="I10" s="253"/>
    </row>
    <row r="11" ht="15.75" spans="5:9">
      <c r="E11" s="390">
        <v>4</v>
      </c>
      <c r="F11" s="391" t="s">
        <v>4</v>
      </c>
      <c r="G11" s="253"/>
      <c r="H11" s="253"/>
      <c r="I11" s="253"/>
    </row>
    <row r="12" ht="13.5" customHeight="1" spans="5:9">
      <c r="E12" s="390">
        <v>5</v>
      </c>
      <c r="F12" s="391" t="s">
        <v>5</v>
      </c>
      <c r="G12" s="392" t="s">
        <v>6</v>
      </c>
      <c r="H12" s="253"/>
      <c r="I12" s="412">
        <v>0.6</v>
      </c>
    </row>
    <row r="13" ht="15.75" spans="5:9">
      <c r="E13" s="390">
        <v>6</v>
      </c>
      <c r="F13" s="391" t="s">
        <v>7</v>
      </c>
      <c r="G13" s="392" t="s">
        <v>8</v>
      </c>
      <c r="H13" s="253"/>
      <c r="I13" s="412">
        <v>0.7</v>
      </c>
    </row>
    <row r="14" ht="15.75" spans="5:6">
      <c r="E14" s="390">
        <v>7</v>
      </c>
      <c r="F14" s="391" t="s">
        <v>9</v>
      </c>
    </row>
    <row r="17" spans="6:6">
      <c r="F17" s="393" t="s">
        <v>10</v>
      </c>
    </row>
    <row r="19" ht="15" spans="4:7">
      <c r="D19" s="394"/>
      <c r="E19" s="395"/>
      <c r="F19" s="394"/>
      <c r="G19" s="394"/>
    </row>
    <row r="20" ht="18.75" spans="4:7">
      <c r="D20" s="396"/>
      <c r="E20" s="397"/>
      <c r="F20" s="396"/>
      <c r="G20" s="394"/>
    </row>
    <row r="21" ht="18.75" spans="4:7">
      <c r="D21" s="398" t="s">
        <v>11</v>
      </c>
      <c r="E21" s="398"/>
      <c r="F21" s="398"/>
      <c r="G21" s="398"/>
    </row>
    <row r="22" ht="15" spans="4:7">
      <c r="D22" s="399" t="s">
        <v>12</v>
      </c>
      <c r="E22" s="399"/>
      <c r="F22" s="399"/>
      <c r="G22" s="399"/>
    </row>
    <row r="23" ht="45" spans="4:7">
      <c r="D23" s="400" t="s">
        <v>13</v>
      </c>
      <c r="E23" s="401" t="s">
        <v>14</v>
      </c>
      <c r="F23" s="402"/>
      <c r="G23" s="403" t="s">
        <v>15</v>
      </c>
    </row>
    <row r="24" ht="15" spans="4:7">
      <c r="D24" s="404" t="s">
        <v>16</v>
      </c>
      <c r="E24" s="405" t="s">
        <v>17</v>
      </c>
      <c r="F24" s="406" t="s">
        <v>18</v>
      </c>
      <c r="G24" s="407" t="s">
        <v>17</v>
      </c>
    </row>
    <row r="25" ht="15" spans="4:7">
      <c r="D25" s="408"/>
      <c r="E25" s="405" t="s">
        <v>19</v>
      </c>
      <c r="F25" s="406" t="s">
        <v>20</v>
      </c>
      <c r="G25" s="409"/>
    </row>
    <row r="26" ht="15" spans="4:7">
      <c r="D26" s="410"/>
      <c r="E26" s="405" t="s">
        <v>21</v>
      </c>
      <c r="F26" s="406" t="s">
        <v>22</v>
      </c>
      <c r="G26" s="411"/>
    </row>
    <row r="27" ht="15" spans="4:7">
      <c r="D27" s="394"/>
      <c r="E27" s="395"/>
      <c r="F27" s="394"/>
      <c r="G27" s="395"/>
    </row>
    <row r="28" ht="15" spans="4:7">
      <c r="D28" s="394"/>
      <c r="E28" s="395"/>
      <c r="F28" s="394"/>
      <c r="G28" s="395"/>
    </row>
    <row r="29" ht="45" spans="4:7">
      <c r="D29" s="400" t="s">
        <v>13</v>
      </c>
      <c r="E29" s="401" t="s">
        <v>14</v>
      </c>
      <c r="F29" s="402"/>
      <c r="G29" s="403" t="s">
        <v>15</v>
      </c>
    </row>
    <row r="30" ht="15" spans="4:7">
      <c r="D30" s="404" t="s">
        <v>23</v>
      </c>
      <c r="E30" s="405" t="s">
        <v>17</v>
      </c>
      <c r="F30" s="406" t="s">
        <v>24</v>
      </c>
      <c r="G30" s="407" t="s">
        <v>25</v>
      </c>
    </row>
    <row r="31" ht="15" spans="4:7">
      <c r="D31" s="408"/>
      <c r="E31" s="405" t="s">
        <v>19</v>
      </c>
      <c r="F31" s="406" t="s">
        <v>26</v>
      </c>
      <c r="G31" s="409"/>
    </row>
    <row r="32" ht="15" spans="4:7">
      <c r="D32" s="410"/>
      <c r="E32" s="405" t="s">
        <v>21</v>
      </c>
      <c r="F32" s="406" t="s">
        <v>27</v>
      </c>
      <c r="G32" s="411"/>
    </row>
    <row r="33" ht="15" spans="4:7">
      <c r="D33" s="394"/>
      <c r="E33" s="395"/>
      <c r="F33" s="394"/>
      <c r="G33" s="394"/>
    </row>
    <row r="34" ht="15" spans="4:7">
      <c r="D34" s="394"/>
      <c r="E34" s="395"/>
      <c r="F34" s="394"/>
      <c r="G34" s="394"/>
    </row>
  </sheetData>
  <mergeCells count="8">
    <mergeCell ref="D21:G21"/>
    <mergeCell ref="D22:G22"/>
    <mergeCell ref="E23:F23"/>
    <mergeCell ref="E29:F29"/>
    <mergeCell ref="D24:D26"/>
    <mergeCell ref="D30:D32"/>
    <mergeCell ref="G24:G26"/>
    <mergeCell ref="G30:G3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P1984"/>
  <sheetViews>
    <sheetView zoomScale="85" zoomScaleNormal="85" workbookViewId="0">
      <pane xSplit="2" ySplit="8" topLeftCell="D9" activePane="bottomRight" state="frozen"/>
      <selection/>
      <selection pane="topRight"/>
      <selection pane="bottomLeft"/>
      <selection pane="bottomRight" activeCell="A3" sqref="A3:I3"/>
    </sheetView>
  </sheetViews>
  <sheetFormatPr defaultColWidth="9" defaultRowHeight="15.75"/>
  <cols>
    <col min="1" max="1" width="7.71428571428571" style="64" customWidth="1"/>
    <col min="2" max="2" width="34.2857142857143" style="65" customWidth="1"/>
    <col min="3" max="3" width="18" style="231" customWidth="1"/>
    <col min="4" max="4" width="10.1428571428571" style="64" customWidth="1"/>
    <col min="5" max="5" width="11.1428571428571" style="64" customWidth="1"/>
    <col min="6" max="6" width="12.2857142857143" style="231" customWidth="1"/>
    <col min="7" max="7" width="12" style="64" customWidth="1"/>
    <col min="8" max="8" width="13.1428571428571" style="231" customWidth="1"/>
    <col min="9" max="9" width="12.4285714285714" style="64" customWidth="1"/>
    <col min="10" max="10" width="13.1428571428571" style="231" customWidth="1"/>
    <col min="11" max="11" width="12.4285714285714" style="64" customWidth="1"/>
    <col min="12" max="12" width="13.1428571428571" style="231" customWidth="1"/>
    <col min="13" max="13" width="12.4285714285714" style="64" customWidth="1"/>
    <col min="14" max="14" width="13.1428571428571" style="231" customWidth="1"/>
    <col min="15" max="15" width="12.4285714285714" style="64" customWidth="1"/>
    <col min="16" max="16" width="30.7142857142857" style="64" customWidth="1"/>
    <col min="17" max="16384" width="9.14285714285714" style="65"/>
  </cols>
  <sheetData>
    <row r="1" ht="30" customHeight="1" spans="1:15">
      <c r="A1" s="328" t="s">
        <v>28</v>
      </c>
      <c r="B1" s="328"/>
      <c r="C1" s="328"/>
      <c r="D1" s="328"/>
      <c r="E1" s="328"/>
      <c r="F1" s="328"/>
      <c r="G1" s="328"/>
      <c r="H1" s="328"/>
      <c r="I1" s="328"/>
      <c r="J1" s="65"/>
      <c r="K1" s="65"/>
      <c r="L1" s="65"/>
      <c r="M1" s="65"/>
      <c r="N1" s="65"/>
      <c r="O1" s="65"/>
    </row>
    <row r="2" ht="20.45" customHeight="1" spans="1:15">
      <c r="A2" s="329" t="s">
        <v>29</v>
      </c>
      <c r="B2" s="329"/>
      <c r="C2" s="329"/>
      <c r="D2" s="329"/>
      <c r="E2" s="329"/>
      <c r="F2" s="329"/>
      <c r="G2" s="329"/>
      <c r="H2" s="329"/>
      <c r="I2" s="329"/>
      <c r="J2" s="65"/>
      <c r="K2" s="65"/>
      <c r="L2" s="65"/>
      <c r="M2" s="65"/>
      <c r="N2" s="65"/>
      <c r="O2" s="65"/>
    </row>
    <row r="3" ht="24.6" customHeight="1" spans="1:15">
      <c r="A3" s="330" t="s">
        <v>12</v>
      </c>
      <c r="B3" s="331"/>
      <c r="C3" s="331"/>
      <c r="D3" s="331"/>
      <c r="E3" s="331"/>
      <c r="F3" s="331"/>
      <c r="G3" s="331"/>
      <c r="H3" s="331"/>
      <c r="I3" s="357"/>
      <c r="J3" s="65"/>
      <c r="K3" s="65"/>
      <c r="L3" s="65"/>
      <c r="M3" s="65"/>
      <c r="N3" s="65"/>
      <c r="O3" s="65"/>
    </row>
    <row r="4" ht="17.45" customHeight="1" spans="1:15">
      <c r="A4" s="332" t="s">
        <v>30</v>
      </c>
      <c r="B4" s="332"/>
      <c r="C4" s="333" t="s">
        <v>31</v>
      </c>
      <c r="D4" s="334" t="s">
        <v>32</v>
      </c>
      <c r="E4" s="334"/>
      <c r="F4" s="334"/>
      <c r="G4" s="334" t="s">
        <v>33</v>
      </c>
      <c r="H4" s="334"/>
      <c r="I4" s="334"/>
      <c r="J4" s="358"/>
      <c r="K4" s="65"/>
      <c r="L4" s="65"/>
      <c r="M4" s="65"/>
      <c r="N4" s="65"/>
      <c r="O4" s="65"/>
    </row>
    <row r="5" customHeight="1" spans="1:16">
      <c r="A5" s="335" t="s">
        <v>34</v>
      </c>
      <c r="B5" s="336" t="s">
        <v>35</v>
      </c>
      <c r="C5" s="337" t="s">
        <v>36</v>
      </c>
      <c r="D5" s="338" t="s">
        <v>37</v>
      </c>
      <c r="E5" s="339"/>
      <c r="F5" s="340" t="s">
        <v>38</v>
      </c>
      <c r="G5" s="339"/>
      <c r="H5" s="340" t="s">
        <v>39</v>
      </c>
      <c r="I5" s="359"/>
      <c r="J5" s="360" t="s">
        <v>40</v>
      </c>
      <c r="K5" s="361"/>
      <c r="L5" s="361"/>
      <c r="M5" s="361"/>
      <c r="N5" s="361"/>
      <c r="O5" s="362"/>
      <c r="P5" s="363" t="s">
        <v>41</v>
      </c>
    </row>
    <row r="6" customHeight="1" spans="1:16">
      <c r="A6" s="335"/>
      <c r="B6" s="336"/>
      <c r="C6" s="337"/>
      <c r="D6" s="341"/>
      <c r="E6" s="75"/>
      <c r="F6" s="74"/>
      <c r="G6" s="75"/>
      <c r="H6" s="74"/>
      <c r="I6" s="364"/>
      <c r="J6" s="365"/>
      <c r="K6" s="366"/>
      <c r="L6" s="366"/>
      <c r="M6" s="366"/>
      <c r="N6" s="366"/>
      <c r="O6" s="367"/>
      <c r="P6" s="368"/>
    </row>
    <row r="7" customHeight="1" spans="1:16">
      <c r="A7" s="335"/>
      <c r="B7" s="336"/>
      <c r="C7" s="337"/>
      <c r="D7" s="288" t="s">
        <v>42</v>
      </c>
      <c r="E7" s="289" t="s">
        <v>43</v>
      </c>
      <c r="F7" s="290" t="s">
        <v>42</v>
      </c>
      <c r="G7" s="291" t="s">
        <v>43</v>
      </c>
      <c r="H7" s="292" t="s">
        <v>42</v>
      </c>
      <c r="I7" s="304" t="s">
        <v>43</v>
      </c>
      <c r="J7" s="288"/>
      <c r="K7" s="289"/>
      <c r="L7" s="290"/>
      <c r="M7" s="291"/>
      <c r="N7" s="292"/>
      <c r="O7" s="304"/>
      <c r="P7" s="369"/>
    </row>
    <row r="8" ht="16.5" spans="1:16">
      <c r="A8" s="342"/>
      <c r="B8" s="343"/>
      <c r="C8" s="344"/>
      <c r="D8" s="293" t="s">
        <v>44</v>
      </c>
      <c r="E8" s="294" t="s">
        <v>45</v>
      </c>
      <c r="F8" s="295" t="s">
        <v>46</v>
      </c>
      <c r="G8" s="296" t="s">
        <v>47</v>
      </c>
      <c r="H8" s="297" t="s">
        <v>48</v>
      </c>
      <c r="I8" s="305" t="s">
        <v>49</v>
      </c>
      <c r="J8" s="225" t="s">
        <v>44</v>
      </c>
      <c r="K8" s="226" t="s">
        <v>45</v>
      </c>
      <c r="L8" s="227" t="s">
        <v>48</v>
      </c>
      <c r="M8" s="228" t="s">
        <v>49</v>
      </c>
      <c r="N8" s="242" t="s">
        <v>47</v>
      </c>
      <c r="O8" s="243" t="s">
        <v>46</v>
      </c>
      <c r="P8" s="370" t="s">
        <v>50</v>
      </c>
    </row>
    <row r="9" s="327" customFormat="1" ht="30.6" customHeight="1" spans="1:16">
      <c r="A9" s="345"/>
      <c r="B9" s="346"/>
      <c r="C9" s="347"/>
      <c r="D9" s="348">
        <v>15</v>
      </c>
      <c r="E9" s="349">
        <v>15</v>
      </c>
      <c r="F9" s="349">
        <v>15</v>
      </c>
      <c r="G9" s="349">
        <v>15</v>
      </c>
      <c r="H9" s="349">
        <v>15</v>
      </c>
      <c r="I9" s="349">
        <v>15</v>
      </c>
      <c r="J9" s="371">
        <v>5</v>
      </c>
      <c r="K9" s="371">
        <v>5</v>
      </c>
      <c r="L9" s="371">
        <v>5</v>
      </c>
      <c r="M9" s="371">
        <v>5</v>
      </c>
      <c r="N9" s="371">
        <v>5</v>
      </c>
      <c r="O9" s="371">
        <v>5</v>
      </c>
      <c r="P9" s="372"/>
    </row>
    <row r="10" ht="18" spans="1:16">
      <c r="A10" s="80">
        <v>1</v>
      </c>
      <c r="B10" s="350" t="s">
        <v>51</v>
      </c>
      <c r="C10" s="351" t="s">
        <v>52</v>
      </c>
      <c r="D10" s="352">
        <v>7</v>
      </c>
      <c r="E10" s="353">
        <v>5</v>
      </c>
      <c r="F10" s="352">
        <v>0</v>
      </c>
      <c r="G10" s="353">
        <v>0</v>
      </c>
      <c r="H10" s="354">
        <v>6</v>
      </c>
      <c r="I10" s="353">
        <v>6</v>
      </c>
      <c r="J10" s="278">
        <v>4</v>
      </c>
      <c r="K10" s="317">
        <v>4</v>
      </c>
      <c r="L10" s="272">
        <v>4</v>
      </c>
      <c r="M10" s="272">
        <v>4</v>
      </c>
      <c r="N10" s="373">
        <v>4</v>
      </c>
      <c r="O10" s="373">
        <v>4</v>
      </c>
      <c r="P10" s="374">
        <v>3</v>
      </c>
    </row>
    <row r="11" ht="16.5" customHeight="1" spans="1:16">
      <c r="A11" s="80">
        <v>2</v>
      </c>
      <c r="B11" s="350" t="s">
        <v>53</v>
      </c>
      <c r="C11" s="351" t="s">
        <v>54</v>
      </c>
      <c r="D11" s="352">
        <v>0</v>
      </c>
      <c r="E11" s="353">
        <v>0</v>
      </c>
      <c r="F11" s="352">
        <v>5</v>
      </c>
      <c r="G11" s="353">
        <v>7</v>
      </c>
      <c r="H11" s="354">
        <v>7</v>
      </c>
      <c r="I11" s="353">
        <v>5</v>
      </c>
      <c r="J11" s="278">
        <v>5</v>
      </c>
      <c r="K11" s="317">
        <v>5</v>
      </c>
      <c r="L11" s="272">
        <v>5</v>
      </c>
      <c r="M11" s="272">
        <v>5</v>
      </c>
      <c r="N11" s="373">
        <v>5</v>
      </c>
      <c r="O11" s="373">
        <v>5</v>
      </c>
      <c r="P11" s="374">
        <v>3</v>
      </c>
    </row>
    <row r="12" ht="18" spans="1:16">
      <c r="A12" s="80">
        <v>3</v>
      </c>
      <c r="B12" s="350" t="s">
        <v>55</v>
      </c>
      <c r="C12" s="351" t="s">
        <v>56</v>
      </c>
      <c r="D12" s="352">
        <v>8</v>
      </c>
      <c r="E12" s="353">
        <v>6</v>
      </c>
      <c r="F12" s="352">
        <v>0</v>
      </c>
      <c r="G12" s="353">
        <v>0</v>
      </c>
      <c r="H12" s="354">
        <v>7</v>
      </c>
      <c r="I12" s="353">
        <v>6</v>
      </c>
      <c r="J12" s="278">
        <v>5</v>
      </c>
      <c r="K12" s="317">
        <v>5</v>
      </c>
      <c r="L12" s="272">
        <v>5</v>
      </c>
      <c r="M12" s="272">
        <v>5</v>
      </c>
      <c r="N12" s="373">
        <v>5</v>
      </c>
      <c r="O12" s="373">
        <v>5</v>
      </c>
      <c r="P12" s="374">
        <v>0</v>
      </c>
    </row>
    <row r="13" ht="18" spans="1:16">
      <c r="A13" s="80">
        <v>4</v>
      </c>
      <c r="B13" s="350" t="s">
        <v>57</v>
      </c>
      <c r="C13" s="351" t="s">
        <v>58</v>
      </c>
      <c r="D13" s="352">
        <v>6</v>
      </c>
      <c r="E13" s="353">
        <v>6</v>
      </c>
      <c r="F13" s="352">
        <v>5</v>
      </c>
      <c r="G13" s="353">
        <v>7</v>
      </c>
      <c r="H13" s="354">
        <v>5</v>
      </c>
      <c r="I13" s="353">
        <v>6</v>
      </c>
      <c r="J13" s="278">
        <v>5</v>
      </c>
      <c r="K13" s="317">
        <v>5</v>
      </c>
      <c r="L13" s="272">
        <v>5</v>
      </c>
      <c r="M13" s="272">
        <v>5</v>
      </c>
      <c r="N13" s="373">
        <v>5</v>
      </c>
      <c r="O13" s="373">
        <v>5</v>
      </c>
      <c r="P13" s="374">
        <v>0</v>
      </c>
    </row>
    <row r="14" ht="18" spans="1:16">
      <c r="A14" s="80">
        <v>5</v>
      </c>
      <c r="B14" s="350" t="s">
        <v>59</v>
      </c>
      <c r="C14" s="351" t="s">
        <v>60</v>
      </c>
      <c r="D14" s="352">
        <v>10</v>
      </c>
      <c r="E14" s="353">
        <v>9</v>
      </c>
      <c r="F14" s="352">
        <v>9</v>
      </c>
      <c r="G14" s="355">
        <v>6</v>
      </c>
      <c r="H14" s="354">
        <v>10</v>
      </c>
      <c r="I14" s="353">
        <v>9</v>
      </c>
      <c r="J14" s="278">
        <v>4</v>
      </c>
      <c r="K14" s="317">
        <v>4</v>
      </c>
      <c r="L14" s="272">
        <v>4</v>
      </c>
      <c r="M14" s="272">
        <v>4</v>
      </c>
      <c r="N14" s="373">
        <v>4</v>
      </c>
      <c r="O14" s="373">
        <v>4</v>
      </c>
      <c r="P14" s="374">
        <v>0</v>
      </c>
    </row>
    <row r="15" ht="18" spans="1:16">
      <c r="A15" s="80">
        <v>6</v>
      </c>
      <c r="B15" s="350" t="s">
        <v>61</v>
      </c>
      <c r="C15" s="351" t="s">
        <v>62</v>
      </c>
      <c r="D15" s="352">
        <v>9</v>
      </c>
      <c r="E15" s="353">
        <v>7</v>
      </c>
      <c r="F15" s="352">
        <v>9</v>
      </c>
      <c r="G15" s="353">
        <v>8</v>
      </c>
      <c r="H15" s="356">
        <v>0</v>
      </c>
      <c r="I15" s="353">
        <v>0</v>
      </c>
      <c r="J15" s="278">
        <v>4</v>
      </c>
      <c r="K15" s="317">
        <v>4</v>
      </c>
      <c r="L15" s="272">
        <v>4</v>
      </c>
      <c r="M15" s="272">
        <v>4</v>
      </c>
      <c r="N15" s="373">
        <v>4</v>
      </c>
      <c r="O15" s="373">
        <v>4</v>
      </c>
      <c r="P15" s="374">
        <v>4</v>
      </c>
    </row>
    <row r="16" ht="18" spans="1:16">
      <c r="A16" s="80">
        <v>7</v>
      </c>
      <c r="B16" s="350" t="s">
        <v>63</v>
      </c>
      <c r="C16" s="351" t="s">
        <v>64</v>
      </c>
      <c r="D16" s="352">
        <v>10</v>
      </c>
      <c r="E16" s="353">
        <v>6</v>
      </c>
      <c r="F16" s="352">
        <v>7</v>
      </c>
      <c r="G16" s="353">
        <v>6</v>
      </c>
      <c r="H16" s="354">
        <v>6</v>
      </c>
      <c r="I16" s="353">
        <v>5</v>
      </c>
      <c r="J16" s="278">
        <v>5</v>
      </c>
      <c r="K16" s="317">
        <v>5</v>
      </c>
      <c r="L16" s="272">
        <v>5</v>
      </c>
      <c r="M16" s="272">
        <v>5</v>
      </c>
      <c r="N16" s="373">
        <v>5</v>
      </c>
      <c r="O16" s="373">
        <v>5</v>
      </c>
      <c r="P16" s="374">
        <v>0</v>
      </c>
    </row>
    <row r="17" ht="18" spans="1:16">
      <c r="A17" s="80">
        <v>8</v>
      </c>
      <c r="B17" s="350" t="s">
        <v>65</v>
      </c>
      <c r="C17" s="351" t="s">
        <v>66</v>
      </c>
      <c r="D17" s="352">
        <v>0</v>
      </c>
      <c r="E17" s="353">
        <v>0</v>
      </c>
      <c r="F17" s="352">
        <v>6</v>
      </c>
      <c r="G17" s="353">
        <v>4</v>
      </c>
      <c r="H17" s="354">
        <v>8</v>
      </c>
      <c r="I17" s="353">
        <v>6</v>
      </c>
      <c r="J17" s="278">
        <v>4</v>
      </c>
      <c r="K17" s="317">
        <v>4</v>
      </c>
      <c r="L17" s="272">
        <v>4</v>
      </c>
      <c r="M17" s="272">
        <v>4</v>
      </c>
      <c r="N17" s="373">
        <v>4</v>
      </c>
      <c r="O17" s="373">
        <v>4</v>
      </c>
      <c r="P17" s="374">
        <v>4</v>
      </c>
    </row>
    <row r="18" ht="18" spans="1:16">
      <c r="A18" s="80">
        <v>9</v>
      </c>
      <c r="B18" s="350" t="s">
        <v>67</v>
      </c>
      <c r="C18" s="351" t="s">
        <v>68</v>
      </c>
      <c r="D18" s="352">
        <v>9</v>
      </c>
      <c r="E18" s="353">
        <v>6</v>
      </c>
      <c r="F18" s="352">
        <v>10</v>
      </c>
      <c r="G18" s="353">
        <v>7</v>
      </c>
      <c r="H18" s="356">
        <v>0</v>
      </c>
      <c r="I18" s="353">
        <v>0</v>
      </c>
      <c r="J18" s="278">
        <v>5</v>
      </c>
      <c r="K18" s="317">
        <v>5</v>
      </c>
      <c r="L18" s="272">
        <v>5</v>
      </c>
      <c r="M18" s="272">
        <v>5</v>
      </c>
      <c r="N18" s="373">
        <v>5</v>
      </c>
      <c r="O18" s="373">
        <v>5</v>
      </c>
      <c r="P18" s="374">
        <v>0</v>
      </c>
    </row>
    <row r="19" ht="18" spans="1:16">
      <c r="A19" s="80">
        <v>10</v>
      </c>
      <c r="B19" s="350" t="s">
        <v>69</v>
      </c>
      <c r="C19" s="351" t="s">
        <v>70</v>
      </c>
      <c r="D19" s="352">
        <v>7</v>
      </c>
      <c r="E19" s="353">
        <v>6</v>
      </c>
      <c r="F19" s="352">
        <v>10</v>
      </c>
      <c r="G19" s="353">
        <v>7</v>
      </c>
      <c r="H19" s="356">
        <v>0</v>
      </c>
      <c r="I19" s="353">
        <v>0</v>
      </c>
      <c r="J19" s="278">
        <v>5</v>
      </c>
      <c r="K19" s="317">
        <v>5</v>
      </c>
      <c r="L19" s="272">
        <v>5</v>
      </c>
      <c r="M19" s="272">
        <v>5</v>
      </c>
      <c r="N19" s="373">
        <v>5</v>
      </c>
      <c r="O19" s="373">
        <v>5</v>
      </c>
      <c r="P19" s="374">
        <v>8</v>
      </c>
    </row>
    <row r="20" ht="18" spans="1:16">
      <c r="A20" s="80">
        <v>11</v>
      </c>
      <c r="B20" s="350" t="s">
        <v>71</v>
      </c>
      <c r="C20" s="351" t="s">
        <v>72</v>
      </c>
      <c r="D20" s="352">
        <v>8</v>
      </c>
      <c r="E20" s="353">
        <v>6</v>
      </c>
      <c r="F20" s="352">
        <v>7</v>
      </c>
      <c r="G20" s="353">
        <v>5</v>
      </c>
      <c r="H20" s="354">
        <v>5</v>
      </c>
      <c r="I20" s="353">
        <v>7</v>
      </c>
      <c r="J20" s="278">
        <v>4</v>
      </c>
      <c r="K20" s="317">
        <v>4</v>
      </c>
      <c r="L20" s="272">
        <v>4</v>
      </c>
      <c r="M20" s="272">
        <v>4</v>
      </c>
      <c r="N20" s="373">
        <v>4</v>
      </c>
      <c r="O20" s="373">
        <v>4</v>
      </c>
      <c r="P20" s="374">
        <v>8</v>
      </c>
    </row>
    <row r="21" ht="18" spans="1:16">
      <c r="A21" s="80">
        <v>12</v>
      </c>
      <c r="B21" s="350" t="s">
        <v>73</v>
      </c>
      <c r="C21" s="351" t="s">
        <v>74</v>
      </c>
      <c r="D21" s="352">
        <v>9</v>
      </c>
      <c r="E21" s="353">
        <v>8</v>
      </c>
      <c r="F21" s="352">
        <v>7</v>
      </c>
      <c r="G21" s="355">
        <v>7</v>
      </c>
      <c r="H21" s="354">
        <v>8</v>
      </c>
      <c r="I21" s="353">
        <v>7</v>
      </c>
      <c r="J21" s="278">
        <v>4</v>
      </c>
      <c r="K21" s="317">
        <v>4</v>
      </c>
      <c r="L21" s="272">
        <v>4</v>
      </c>
      <c r="M21" s="272">
        <v>4</v>
      </c>
      <c r="N21" s="373">
        <v>4</v>
      </c>
      <c r="O21" s="373">
        <v>4</v>
      </c>
      <c r="P21" s="374">
        <v>6</v>
      </c>
    </row>
    <row r="22" ht="18" spans="1:16">
      <c r="A22" s="80">
        <v>13</v>
      </c>
      <c r="B22" s="350" t="s">
        <v>75</v>
      </c>
      <c r="C22" s="351" t="s">
        <v>76</v>
      </c>
      <c r="D22" s="352">
        <v>10</v>
      </c>
      <c r="E22" s="353">
        <v>7</v>
      </c>
      <c r="F22" s="352">
        <v>7</v>
      </c>
      <c r="G22" s="355">
        <v>5</v>
      </c>
      <c r="H22" s="354">
        <v>8</v>
      </c>
      <c r="I22" s="353">
        <v>6</v>
      </c>
      <c r="J22" s="278">
        <v>4</v>
      </c>
      <c r="K22" s="317">
        <v>4</v>
      </c>
      <c r="L22" s="272">
        <v>4</v>
      </c>
      <c r="M22" s="272">
        <v>4</v>
      </c>
      <c r="N22" s="373">
        <v>4</v>
      </c>
      <c r="O22" s="373">
        <v>4</v>
      </c>
      <c r="P22" s="374">
        <v>5</v>
      </c>
    </row>
    <row r="23" ht="18" spans="1:16">
      <c r="A23" s="80">
        <v>14</v>
      </c>
      <c r="B23" s="350" t="s">
        <v>77</v>
      </c>
      <c r="C23" s="351" t="s">
        <v>78</v>
      </c>
      <c r="D23" s="352">
        <v>9</v>
      </c>
      <c r="E23" s="353">
        <v>9</v>
      </c>
      <c r="F23" s="352">
        <v>10</v>
      </c>
      <c r="G23" s="353">
        <v>9</v>
      </c>
      <c r="H23" s="356">
        <v>0</v>
      </c>
      <c r="I23" s="353">
        <v>0</v>
      </c>
      <c r="J23" s="278">
        <v>4</v>
      </c>
      <c r="K23" s="317">
        <v>4</v>
      </c>
      <c r="L23" s="272">
        <v>4</v>
      </c>
      <c r="M23" s="272">
        <v>4</v>
      </c>
      <c r="N23" s="373">
        <v>4</v>
      </c>
      <c r="O23" s="373">
        <v>4</v>
      </c>
      <c r="P23" s="374">
        <v>4</v>
      </c>
    </row>
    <row r="24" ht="18" spans="1:16">
      <c r="A24" s="80">
        <v>15</v>
      </c>
      <c r="B24" s="350" t="s">
        <v>79</v>
      </c>
      <c r="C24" s="351" t="s">
        <v>80</v>
      </c>
      <c r="D24" s="352">
        <v>7</v>
      </c>
      <c r="E24" s="353">
        <v>5</v>
      </c>
      <c r="F24" s="352">
        <v>5</v>
      </c>
      <c r="G24" s="353">
        <v>7</v>
      </c>
      <c r="H24" s="356">
        <v>0</v>
      </c>
      <c r="I24" s="355">
        <v>0</v>
      </c>
      <c r="J24" s="278">
        <v>4</v>
      </c>
      <c r="K24" s="317">
        <v>4</v>
      </c>
      <c r="L24" s="272">
        <v>4</v>
      </c>
      <c r="M24" s="272">
        <v>4</v>
      </c>
      <c r="N24" s="373">
        <v>4</v>
      </c>
      <c r="O24" s="373">
        <v>4</v>
      </c>
      <c r="P24" s="374">
        <v>7</v>
      </c>
    </row>
    <row r="25" ht="18" spans="1:16">
      <c r="A25" s="80">
        <v>16</v>
      </c>
      <c r="B25" s="350" t="s">
        <v>81</v>
      </c>
      <c r="C25" s="351" t="s">
        <v>82</v>
      </c>
      <c r="D25" s="352">
        <v>10</v>
      </c>
      <c r="E25" s="353">
        <v>8</v>
      </c>
      <c r="F25" s="352">
        <v>7</v>
      </c>
      <c r="G25" s="355">
        <v>7</v>
      </c>
      <c r="H25" s="354">
        <v>9</v>
      </c>
      <c r="I25" s="353">
        <v>7</v>
      </c>
      <c r="J25" s="278">
        <v>5</v>
      </c>
      <c r="K25" s="317">
        <v>5</v>
      </c>
      <c r="L25" s="272">
        <v>5</v>
      </c>
      <c r="M25" s="272">
        <v>5</v>
      </c>
      <c r="N25" s="373">
        <v>5</v>
      </c>
      <c r="O25" s="373">
        <v>5</v>
      </c>
      <c r="P25" s="374">
        <v>0</v>
      </c>
    </row>
    <row r="26" ht="18" spans="1:16">
      <c r="A26" s="80">
        <v>17</v>
      </c>
      <c r="B26" s="350" t="s">
        <v>83</v>
      </c>
      <c r="C26" s="351" t="s">
        <v>84</v>
      </c>
      <c r="D26" s="352">
        <v>6</v>
      </c>
      <c r="E26" s="353">
        <v>6</v>
      </c>
      <c r="F26" s="352">
        <v>0</v>
      </c>
      <c r="G26" s="353">
        <v>0</v>
      </c>
      <c r="H26" s="354">
        <v>9</v>
      </c>
      <c r="I26" s="355">
        <v>7</v>
      </c>
      <c r="J26" s="278">
        <v>4</v>
      </c>
      <c r="K26" s="317">
        <v>4</v>
      </c>
      <c r="L26" s="272">
        <v>4</v>
      </c>
      <c r="M26" s="272">
        <v>4</v>
      </c>
      <c r="N26" s="373">
        <v>4</v>
      </c>
      <c r="O26" s="373">
        <v>4</v>
      </c>
      <c r="P26" s="374">
        <v>0</v>
      </c>
    </row>
    <row r="27" ht="18" spans="1:16">
      <c r="A27" s="80">
        <v>18</v>
      </c>
      <c r="B27" s="350" t="s">
        <v>85</v>
      </c>
      <c r="C27" s="351" t="s">
        <v>86</v>
      </c>
      <c r="D27" s="352">
        <v>0</v>
      </c>
      <c r="E27" s="353">
        <v>0</v>
      </c>
      <c r="F27" s="352">
        <v>7</v>
      </c>
      <c r="G27" s="353">
        <v>5</v>
      </c>
      <c r="H27" s="354">
        <v>5</v>
      </c>
      <c r="I27" s="353">
        <v>7</v>
      </c>
      <c r="J27" s="278">
        <v>4</v>
      </c>
      <c r="K27" s="317">
        <v>4</v>
      </c>
      <c r="L27" s="272">
        <v>4</v>
      </c>
      <c r="M27" s="272">
        <v>4</v>
      </c>
      <c r="N27" s="373">
        <v>4</v>
      </c>
      <c r="O27" s="373">
        <v>4</v>
      </c>
      <c r="P27" s="374">
        <v>5</v>
      </c>
    </row>
    <row r="28" ht="18" spans="1:16">
      <c r="A28" s="80">
        <v>19</v>
      </c>
      <c r="B28" s="350" t="s">
        <v>87</v>
      </c>
      <c r="C28" s="351" t="s">
        <v>88</v>
      </c>
      <c r="D28" s="352">
        <v>7</v>
      </c>
      <c r="E28" s="353">
        <v>5</v>
      </c>
      <c r="F28" s="352">
        <v>9</v>
      </c>
      <c r="G28" s="355">
        <v>6</v>
      </c>
      <c r="H28" s="354">
        <v>7</v>
      </c>
      <c r="I28" s="353">
        <v>6</v>
      </c>
      <c r="J28" s="278">
        <v>5</v>
      </c>
      <c r="K28" s="317">
        <v>5</v>
      </c>
      <c r="L28" s="272">
        <v>5</v>
      </c>
      <c r="M28" s="272">
        <v>5</v>
      </c>
      <c r="N28" s="373">
        <v>5</v>
      </c>
      <c r="O28" s="373">
        <v>5</v>
      </c>
      <c r="P28" s="374">
        <v>0</v>
      </c>
    </row>
    <row r="29" ht="18" spans="1:16">
      <c r="A29" s="80">
        <v>20</v>
      </c>
      <c r="B29" s="350" t="s">
        <v>89</v>
      </c>
      <c r="C29" s="351" t="s">
        <v>90</v>
      </c>
      <c r="D29" s="352">
        <v>8</v>
      </c>
      <c r="E29" s="353">
        <v>6</v>
      </c>
      <c r="F29" s="352">
        <v>9</v>
      </c>
      <c r="G29" s="353">
        <v>7</v>
      </c>
      <c r="H29" s="356">
        <v>0</v>
      </c>
      <c r="I29" s="353">
        <v>0</v>
      </c>
      <c r="J29" s="278">
        <v>4</v>
      </c>
      <c r="K29" s="317">
        <v>4</v>
      </c>
      <c r="L29" s="272">
        <v>4</v>
      </c>
      <c r="M29" s="272">
        <v>4</v>
      </c>
      <c r="N29" s="373">
        <v>4</v>
      </c>
      <c r="O29" s="373">
        <v>4</v>
      </c>
      <c r="P29" s="374">
        <v>7</v>
      </c>
    </row>
    <row r="30" ht="18" spans="1:16">
      <c r="A30" s="80">
        <v>21</v>
      </c>
      <c r="B30" s="350" t="s">
        <v>91</v>
      </c>
      <c r="C30" s="351" t="s">
        <v>92</v>
      </c>
      <c r="D30" s="352">
        <v>10</v>
      </c>
      <c r="E30" s="353">
        <v>7</v>
      </c>
      <c r="F30" s="352">
        <v>9</v>
      </c>
      <c r="G30" s="353">
        <v>9</v>
      </c>
      <c r="H30" s="356">
        <v>0</v>
      </c>
      <c r="I30" s="353">
        <v>0</v>
      </c>
      <c r="J30" s="278">
        <v>4</v>
      </c>
      <c r="K30" s="317">
        <v>4</v>
      </c>
      <c r="L30" s="272">
        <v>4</v>
      </c>
      <c r="M30" s="272">
        <v>4</v>
      </c>
      <c r="N30" s="373">
        <v>4</v>
      </c>
      <c r="O30" s="373">
        <v>4</v>
      </c>
      <c r="P30" s="374">
        <v>0</v>
      </c>
    </row>
    <row r="31" ht="18" spans="1:16">
      <c r="A31" s="80">
        <v>22</v>
      </c>
      <c r="B31" s="350" t="s">
        <v>93</v>
      </c>
      <c r="C31" s="351" t="s">
        <v>94</v>
      </c>
      <c r="D31" s="352">
        <v>10</v>
      </c>
      <c r="E31" s="353">
        <v>8</v>
      </c>
      <c r="F31" s="352">
        <v>0</v>
      </c>
      <c r="G31" s="353">
        <v>0</v>
      </c>
      <c r="H31" s="354">
        <v>7</v>
      </c>
      <c r="I31" s="353">
        <v>5</v>
      </c>
      <c r="J31" s="278">
        <v>4</v>
      </c>
      <c r="K31" s="317">
        <v>4</v>
      </c>
      <c r="L31" s="272">
        <v>4</v>
      </c>
      <c r="M31" s="272">
        <v>4</v>
      </c>
      <c r="N31" s="373">
        <v>4</v>
      </c>
      <c r="O31" s="373">
        <v>4</v>
      </c>
      <c r="P31" s="374">
        <v>5</v>
      </c>
    </row>
    <row r="32" ht="18" spans="1:16">
      <c r="A32" s="80">
        <v>23</v>
      </c>
      <c r="B32" s="350" t="s">
        <v>95</v>
      </c>
      <c r="C32" s="351" t="s">
        <v>96</v>
      </c>
      <c r="D32" s="352">
        <v>9</v>
      </c>
      <c r="E32" s="353">
        <v>6</v>
      </c>
      <c r="F32" s="352">
        <v>8</v>
      </c>
      <c r="G32" s="353">
        <v>7</v>
      </c>
      <c r="H32" s="356">
        <v>0</v>
      </c>
      <c r="I32" s="355">
        <v>0</v>
      </c>
      <c r="J32" s="278">
        <v>4</v>
      </c>
      <c r="K32" s="317">
        <v>4</v>
      </c>
      <c r="L32" s="272">
        <v>4</v>
      </c>
      <c r="M32" s="272">
        <v>4</v>
      </c>
      <c r="N32" s="373">
        <v>4</v>
      </c>
      <c r="O32" s="373">
        <v>4</v>
      </c>
      <c r="P32" s="374">
        <v>0</v>
      </c>
    </row>
    <row r="33" ht="18" spans="1:16">
      <c r="A33" s="80">
        <v>24</v>
      </c>
      <c r="B33" s="350" t="s">
        <v>97</v>
      </c>
      <c r="C33" s="351" t="s">
        <v>98</v>
      </c>
      <c r="D33" s="352">
        <v>10</v>
      </c>
      <c r="E33" s="353">
        <v>8</v>
      </c>
      <c r="F33" s="352">
        <v>9</v>
      </c>
      <c r="G33" s="355">
        <v>7</v>
      </c>
      <c r="H33" s="356">
        <v>0</v>
      </c>
      <c r="I33" s="353">
        <v>0</v>
      </c>
      <c r="J33" s="278">
        <v>5</v>
      </c>
      <c r="K33" s="317">
        <v>5</v>
      </c>
      <c r="L33" s="272">
        <v>5</v>
      </c>
      <c r="M33" s="272">
        <v>5</v>
      </c>
      <c r="N33" s="373">
        <v>5</v>
      </c>
      <c r="O33" s="373">
        <v>5</v>
      </c>
      <c r="P33" s="374">
        <v>8</v>
      </c>
    </row>
    <row r="34" ht="18" spans="1:16">
      <c r="A34" s="80">
        <v>25</v>
      </c>
      <c r="B34" s="350" t="s">
        <v>99</v>
      </c>
      <c r="C34" s="351" t="s">
        <v>100</v>
      </c>
      <c r="D34" s="352">
        <v>9</v>
      </c>
      <c r="E34" s="353">
        <v>7</v>
      </c>
      <c r="F34" s="352">
        <v>3</v>
      </c>
      <c r="G34" s="353">
        <v>0</v>
      </c>
      <c r="H34" s="354">
        <v>8</v>
      </c>
      <c r="I34" s="355">
        <v>7</v>
      </c>
      <c r="J34" s="278">
        <v>4</v>
      </c>
      <c r="K34" s="317">
        <v>4</v>
      </c>
      <c r="L34" s="272">
        <v>4</v>
      </c>
      <c r="M34" s="272">
        <v>4</v>
      </c>
      <c r="N34" s="373">
        <v>4</v>
      </c>
      <c r="O34" s="373">
        <v>4</v>
      </c>
      <c r="P34" s="374">
        <v>6</v>
      </c>
    </row>
    <row r="35" ht="18" spans="1:16">
      <c r="A35" s="80">
        <v>26</v>
      </c>
      <c r="B35" s="350" t="s">
        <v>101</v>
      </c>
      <c r="C35" s="351" t="s">
        <v>102</v>
      </c>
      <c r="D35" s="352">
        <v>8</v>
      </c>
      <c r="E35" s="353">
        <v>7</v>
      </c>
      <c r="F35" s="352">
        <v>7</v>
      </c>
      <c r="G35" s="353">
        <v>7</v>
      </c>
      <c r="H35" s="356">
        <v>0</v>
      </c>
      <c r="I35" s="353">
        <v>0</v>
      </c>
      <c r="J35" s="278">
        <v>4</v>
      </c>
      <c r="K35" s="317">
        <v>4</v>
      </c>
      <c r="L35" s="272">
        <v>4</v>
      </c>
      <c r="M35" s="272">
        <v>4</v>
      </c>
      <c r="N35" s="373">
        <v>4</v>
      </c>
      <c r="O35" s="373">
        <v>4</v>
      </c>
      <c r="P35" s="374">
        <v>6</v>
      </c>
    </row>
    <row r="36" ht="18" spans="1:16">
      <c r="A36" s="80">
        <v>27</v>
      </c>
      <c r="B36" s="350" t="s">
        <v>103</v>
      </c>
      <c r="C36" s="351" t="s">
        <v>104</v>
      </c>
      <c r="D36" s="352">
        <v>9</v>
      </c>
      <c r="E36" s="353">
        <v>7</v>
      </c>
      <c r="F36" s="352">
        <v>7</v>
      </c>
      <c r="G36" s="353">
        <v>6</v>
      </c>
      <c r="H36" s="354">
        <v>8</v>
      </c>
      <c r="I36" s="355">
        <v>7</v>
      </c>
      <c r="J36" s="278">
        <v>5</v>
      </c>
      <c r="K36" s="317">
        <v>5</v>
      </c>
      <c r="L36" s="272">
        <v>5</v>
      </c>
      <c r="M36" s="272">
        <v>5</v>
      </c>
      <c r="N36" s="373">
        <v>5</v>
      </c>
      <c r="O36" s="373">
        <v>5</v>
      </c>
      <c r="P36" s="374">
        <v>0</v>
      </c>
    </row>
    <row r="37" ht="18" spans="1:16">
      <c r="A37" s="80">
        <v>28</v>
      </c>
      <c r="B37" s="350" t="s">
        <v>105</v>
      </c>
      <c r="C37" s="351" t="s">
        <v>106</v>
      </c>
      <c r="D37" s="352">
        <v>10</v>
      </c>
      <c r="E37" s="353">
        <v>9</v>
      </c>
      <c r="F37" s="352">
        <v>7</v>
      </c>
      <c r="G37" s="353">
        <v>7</v>
      </c>
      <c r="H37" s="354">
        <v>7</v>
      </c>
      <c r="I37" s="355">
        <v>6</v>
      </c>
      <c r="J37" s="278">
        <v>5</v>
      </c>
      <c r="K37" s="317">
        <v>5</v>
      </c>
      <c r="L37" s="272">
        <v>5</v>
      </c>
      <c r="M37" s="272">
        <v>5</v>
      </c>
      <c r="N37" s="373">
        <v>5</v>
      </c>
      <c r="O37" s="373">
        <v>5</v>
      </c>
      <c r="P37" s="374">
        <v>0</v>
      </c>
    </row>
    <row r="38" ht="18" spans="1:16">
      <c r="A38" s="80">
        <v>29</v>
      </c>
      <c r="B38" s="350" t="s">
        <v>107</v>
      </c>
      <c r="C38" s="351" t="s">
        <v>108</v>
      </c>
      <c r="D38" s="352">
        <v>0</v>
      </c>
      <c r="E38" s="353">
        <v>0</v>
      </c>
      <c r="F38" s="352">
        <v>7</v>
      </c>
      <c r="G38" s="353">
        <v>5</v>
      </c>
      <c r="H38" s="354">
        <v>7</v>
      </c>
      <c r="I38" s="353">
        <v>6</v>
      </c>
      <c r="J38" s="278">
        <v>4</v>
      </c>
      <c r="K38" s="317">
        <v>4</v>
      </c>
      <c r="L38" s="272">
        <v>4</v>
      </c>
      <c r="M38" s="272">
        <v>4</v>
      </c>
      <c r="N38" s="373">
        <v>4</v>
      </c>
      <c r="O38" s="373">
        <v>4</v>
      </c>
      <c r="P38" s="374">
        <v>5</v>
      </c>
    </row>
    <row r="39" ht="18" spans="1:16">
      <c r="A39" s="80">
        <v>30</v>
      </c>
      <c r="B39" s="350" t="s">
        <v>109</v>
      </c>
      <c r="C39" s="351" t="s">
        <v>110</v>
      </c>
      <c r="D39" s="352">
        <v>10</v>
      </c>
      <c r="E39" s="353">
        <v>7</v>
      </c>
      <c r="F39" s="352">
        <v>9</v>
      </c>
      <c r="G39" s="355">
        <v>7</v>
      </c>
      <c r="H39" s="354">
        <v>7</v>
      </c>
      <c r="I39" s="353">
        <v>5</v>
      </c>
      <c r="J39" s="278">
        <v>4</v>
      </c>
      <c r="K39" s="317">
        <v>4</v>
      </c>
      <c r="L39" s="272">
        <v>4</v>
      </c>
      <c r="M39" s="272">
        <v>4</v>
      </c>
      <c r="N39" s="373">
        <v>4</v>
      </c>
      <c r="O39" s="373">
        <v>4</v>
      </c>
      <c r="P39" s="374">
        <v>7</v>
      </c>
    </row>
    <row r="40" ht="18" spans="1:16">
      <c r="A40" s="80">
        <v>31</v>
      </c>
      <c r="B40" s="350" t="s">
        <v>111</v>
      </c>
      <c r="C40" s="351" t="s">
        <v>112</v>
      </c>
      <c r="D40" s="352">
        <v>0</v>
      </c>
      <c r="E40" s="353">
        <v>0</v>
      </c>
      <c r="F40" s="352">
        <v>7</v>
      </c>
      <c r="G40" s="353">
        <v>5</v>
      </c>
      <c r="H40" s="354">
        <v>9</v>
      </c>
      <c r="I40" s="353">
        <v>7</v>
      </c>
      <c r="J40" s="278">
        <v>5</v>
      </c>
      <c r="K40" s="317">
        <v>5</v>
      </c>
      <c r="L40" s="272">
        <v>5</v>
      </c>
      <c r="M40" s="272">
        <v>5</v>
      </c>
      <c r="N40" s="373">
        <v>5</v>
      </c>
      <c r="O40" s="373">
        <v>5</v>
      </c>
      <c r="P40" s="374">
        <v>6</v>
      </c>
    </row>
    <row r="41" ht="18" spans="1:16">
      <c r="A41" s="80">
        <v>32</v>
      </c>
      <c r="B41" s="350" t="s">
        <v>113</v>
      </c>
      <c r="C41" s="351" t="s">
        <v>114</v>
      </c>
      <c r="D41" s="352">
        <v>10</v>
      </c>
      <c r="E41" s="353">
        <v>8</v>
      </c>
      <c r="F41" s="352">
        <v>7</v>
      </c>
      <c r="G41" s="353">
        <v>5</v>
      </c>
      <c r="H41" s="356">
        <v>0</v>
      </c>
      <c r="I41" s="353">
        <v>0</v>
      </c>
      <c r="J41" s="278">
        <v>5</v>
      </c>
      <c r="K41" s="317">
        <v>5</v>
      </c>
      <c r="L41" s="272">
        <v>5</v>
      </c>
      <c r="M41" s="272">
        <v>5</v>
      </c>
      <c r="N41" s="373">
        <v>5</v>
      </c>
      <c r="O41" s="373">
        <v>5</v>
      </c>
      <c r="P41" s="374">
        <v>0</v>
      </c>
    </row>
    <row r="42" ht="18" spans="1:16">
      <c r="A42" s="80">
        <v>33</v>
      </c>
      <c r="B42" s="350" t="s">
        <v>115</v>
      </c>
      <c r="C42" s="351" t="s">
        <v>116</v>
      </c>
      <c r="D42" s="352">
        <v>8</v>
      </c>
      <c r="E42" s="353">
        <v>7</v>
      </c>
      <c r="F42" s="352">
        <v>7</v>
      </c>
      <c r="G42" s="353">
        <v>5</v>
      </c>
      <c r="H42" s="356">
        <v>0</v>
      </c>
      <c r="I42" s="355">
        <v>0</v>
      </c>
      <c r="J42" s="278">
        <v>4</v>
      </c>
      <c r="K42" s="317">
        <v>4</v>
      </c>
      <c r="L42" s="272">
        <v>4</v>
      </c>
      <c r="M42" s="272">
        <v>4</v>
      </c>
      <c r="N42" s="373">
        <v>4</v>
      </c>
      <c r="O42" s="373">
        <v>4</v>
      </c>
      <c r="P42" s="374">
        <v>0</v>
      </c>
    </row>
    <row r="43" ht="18" spans="1:16">
      <c r="A43" s="80">
        <v>34</v>
      </c>
      <c r="B43" s="350" t="s">
        <v>117</v>
      </c>
      <c r="C43" s="351" t="s">
        <v>118</v>
      </c>
      <c r="D43" s="352">
        <v>7</v>
      </c>
      <c r="E43" s="353">
        <v>5</v>
      </c>
      <c r="F43" s="352">
        <v>6</v>
      </c>
      <c r="G43" s="353">
        <v>6</v>
      </c>
      <c r="H43" s="354">
        <v>7</v>
      </c>
      <c r="I43" s="355">
        <v>5</v>
      </c>
      <c r="J43" s="278">
        <v>4</v>
      </c>
      <c r="K43" s="317">
        <v>4</v>
      </c>
      <c r="L43" s="272">
        <v>4</v>
      </c>
      <c r="M43" s="272">
        <v>4</v>
      </c>
      <c r="N43" s="373">
        <v>4</v>
      </c>
      <c r="O43" s="373">
        <v>4</v>
      </c>
      <c r="P43" s="374">
        <v>0</v>
      </c>
    </row>
    <row r="44" ht="18" spans="1:16">
      <c r="A44" s="80">
        <v>35</v>
      </c>
      <c r="B44" s="350" t="s">
        <v>119</v>
      </c>
      <c r="C44" s="351" t="s">
        <v>120</v>
      </c>
      <c r="D44" s="352">
        <v>10</v>
      </c>
      <c r="E44" s="353">
        <v>8</v>
      </c>
      <c r="F44" s="352">
        <v>9</v>
      </c>
      <c r="G44" s="353">
        <v>7</v>
      </c>
      <c r="H44" s="354">
        <v>8</v>
      </c>
      <c r="I44" s="353">
        <v>7</v>
      </c>
      <c r="J44" s="278">
        <v>5</v>
      </c>
      <c r="K44" s="317">
        <v>5</v>
      </c>
      <c r="L44" s="272">
        <v>5</v>
      </c>
      <c r="M44" s="272">
        <v>5</v>
      </c>
      <c r="N44" s="373">
        <v>5</v>
      </c>
      <c r="O44" s="373">
        <v>5</v>
      </c>
      <c r="P44" s="374">
        <v>5</v>
      </c>
    </row>
    <row r="45" ht="18" spans="1:16">
      <c r="A45" s="80">
        <v>36</v>
      </c>
      <c r="B45" s="350" t="s">
        <v>121</v>
      </c>
      <c r="C45" s="351" t="s">
        <v>122</v>
      </c>
      <c r="D45" s="352">
        <v>7</v>
      </c>
      <c r="E45" s="353">
        <v>6</v>
      </c>
      <c r="F45" s="352">
        <v>0</v>
      </c>
      <c r="G45" s="353">
        <v>0</v>
      </c>
      <c r="H45" s="354">
        <v>6</v>
      </c>
      <c r="I45" s="355">
        <v>4</v>
      </c>
      <c r="J45" s="278">
        <v>5</v>
      </c>
      <c r="K45" s="317">
        <v>5</v>
      </c>
      <c r="L45" s="272">
        <v>5</v>
      </c>
      <c r="M45" s="272">
        <v>5</v>
      </c>
      <c r="N45" s="373">
        <v>5</v>
      </c>
      <c r="O45" s="373">
        <v>5</v>
      </c>
      <c r="P45" s="374">
        <v>5</v>
      </c>
    </row>
    <row r="46" ht="18" spans="1:16">
      <c r="A46" s="80">
        <v>37</v>
      </c>
      <c r="B46" s="350" t="s">
        <v>123</v>
      </c>
      <c r="C46" s="351" t="s">
        <v>124</v>
      </c>
      <c r="D46" s="352">
        <v>8</v>
      </c>
      <c r="E46" s="353">
        <v>7</v>
      </c>
      <c r="F46" s="352">
        <v>7</v>
      </c>
      <c r="G46" s="355">
        <v>6</v>
      </c>
      <c r="H46" s="354">
        <v>7</v>
      </c>
      <c r="I46" s="353">
        <v>7</v>
      </c>
      <c r="J46" s="278">
        <v>5</v>
      </c>
      <c r="K46" s="317">
        <v>5</v>
      </c>
      <c r="L46" s="272">
        <v>5</v>
      </c>
      <c r="M46" s="272">
        <v>5</v>
      </c>
      <c r="N46" s="373">
        <v>5</v>
      </c>
      <c r="O46" s="373">
        <v>5</v>
      </c>
      <c r="P46" s="374">
        <v>6</v>
      </c>
    </row>
    <row r="47" ht="18" spans="1:16">
      <c r="A47" s="80">
        <v>38</v>
      </c>
      <c r="B47" s="350" t="s">
        <v>125</v>
      </c>
      <c r="C47" s="351" t="s">
        <v>126</v>
      </c>
      <c r="D47" s="352">
        <v>9</v>
      </c>
      <c r="E47" s="353">
        <v>8</v>
      </c>
      <c r="F47" s="352">
        <v>7</v>
      </c>
      <c r="G47" s="353">
        <v>7</v>
      </c>
      <c r="H47" s="354">
        <v>9</v>
      </c>
      <c r="I47" s="353">
        <v>7</v>
      </c>
      <c r="J47" s="278">
        <v>5</v>
      </c>
      <c r="K47" s="317">
        <v>5</v>
      </c>
      <c r="L47" s="272">
        <v>5</v>
      </c>
      <c r="M47" s="272">
        <v>5</v>
      </c>
      <c r="N47" s="373">
        <v>5</v>
      </c>
      <c r="O47" s="373">
        <v>5</v>
      </c>
      <c r="P47" s="374">
        <v>6</v>
      </c>
    </row>
    <row r="48" ht="18" spans="1:16">
      <c r="A48" s="80">
        <v>39</v>
      </c>
      <c r="B48" s="350" t="s">
        <v>127</v>
      </c>
      <c r="C48" s="351" t="s">
        <v>128</v>
      </c>
      <c r="D48" s="352">
        <v>7</v>
      </c>
      <c r="E48" s="353">
        <v>5</v>
      </c>
      <c r="F48" s="352">
        <v>5</v>
      </c>
      <c r="G48" s="353">
        <v>7</v>
      </c>
      <c r="H48" s="354">
        <v>4</v>
      </c>
      <c r="I48" s="355">
        <v>3</v>
      </c>
      <c r="J48" s="278">
        <v>4</v>
      </c>
      <c r="K48" s="317">
        <v>4</v>
      </c>
      <c r="L48" s="272">
        <v>4</v>
      </c>
      <c r="M48" s="272">
        <v>4</v>
      </c>
      <c r="N48" s="373">
        <v>4</v>
      </c>
      <c r="O48" s="373">
        <v>4</v>
      </c>
      <c r="P48" s="374">
        <v>0</v>
      </c>
    </row>
    <row r="49" ht="18" spans="1:16">
      <c r="A49" s="80">
        <v>40</v>
      </c>
      <c r="B49" s="350" t="s">
        <v>129</v>
      </c>
      <c r="C49" s="351" t="s">
        <v>130</v>
      </c>
      <c r="D49" s="352">
        <v>8</v>
      </c>
      <c r="E49" s="353">
        <v>6</v>
      </c>
      <c r="F49" s="352">
        <v>5</v>
      </c>
      <c r="G49" s="353">
        <v>3</v>
      </c>
      <c r="H49" s="354">
        <v>7</v>
      </c>
      <c r="I49" s="353">
        <v>5</v>
      </c>
      <c r="J49" s="278">
        <v>4</v>
      </c>
      <c r="K49" s="317">
        <v>4</v>
      </c>
      <c r="L49" s="272">
        <v>4</v>
      </c>
      <c r="M49" s="272">
        <v>4</v>
      </c>
      <c r="N49" s="373">
        <v>4</v>
      </c>
      <c r="O49" s="373">
        <v>4</v>
      </c>
      <c r="P49" s="374">
        <v>0</v>
      </c>
    </row>
    <row r="50" ht="18" spans="1:16">
      <c r="A50" s="80">
        <v>41</v>
      </c>
      <c r="B50" s="350" t="s">
        <v>131</v>
      </c>
      <c r="C50" s="351" t="s">
        <v>132</v>
      </c>
      <c r="D50" s="352">
        <v>10</v>
      </c>
      <c r="E50" s="353">
        <v>9</v>
      </c>
      <c r="F50" s="352">
        <v>9</v>
      </c>
      <c r="G50" s="353">
        <v>7</v>
      </c>
      <c r="H50" s="356">
        <v>0</v>
      </c>
      <c r="I50" s="353">
        <v>0</v>
      </c>
      <c r="J50" s="278">
        <v>4</v>
      </c>
      <c r="K50" s="317">
        <v>4</v>
      </c>
      <c r="L50" s="272">
        <v>4</v>
      </c>
      <c r="M50" s="272">
        <v>4</v>
      </c>
      <c r="N50" s="373">
        <v>4</v>
      </c>
      <c r="O50" s="373">
        <v>4</v>
      </c>
      <c r="P50" s="374">
        <v>5</v>
      </c>
    </row>
    <row r="51" ht="18" spans="1:16">
      <c r="A51" s="80">
        <v>42</v>
      </c>
      <c r="B51" s="350" t="s">
        <v>133</v>
      </c>
      <c r="C51" s="351" t="s">
        <v>134</v>
      </c>
      <c r="D51" s="352">
        <v>0</v>
      </c>
      <c r="E51" s="353">
        <v>0</v>
      </c>
      <c r="F51" s="352">
        <v>7</v>
      </c>
      <c r="G51" s="353">
        <v>7</v>
      </c>
      <c r="H51" s="354">
        <v>7</v>
      </c>
      <c r="I51" s="353">
        <v>6</v>
      </c>
      <c r="J51" s="278">
        <v>4</v>
      </c>
      <c r="K51" s="317">
        <v>4</v>
      </c>
      <c r="L51" s="272">
        <v>4</v>
      </c>
      <c r="M51" s="272">
        <v>4</v>
      </c>
      <c r="N51" s="373">
        <v>4</v>
      </c>
      <c r="O51" s="373">
        <v>4</v>
      </c>
      <c r="P51" s="374">
        <v>5</v>
      </c>
    </row>
    <row r="52" ht="18" spans="1:16">
      <c r="A52" s="80">
        <v>43</v>
      </c>
      <c r="B52" s="350" t="s">
        <v>135</v>
      </c>
      <c r="C52" s="351" t="s">
        <v>136</v>
      </c>
      <c r="D52" s="352">
        <v>0</v>
      </c>
      <c r="E52" s="353">
        <v>0</v>
      </c>
      <c r="F52" s="352">
        <v>7</v>
      </c>
      <c r="G52" s="355">
        <v>5</v>
      </c>
      <c r="H52" s="354">
        <v>8</v>
      </c>
      <c r="I52" s="353">
        <v>7</v>
      </c>
      <c r="J52" s="278">
        <v>5</v>
      </c>
      <c r="K52" s="317">
        <v>5</v>
      </c>
      <c r="L52" s="272">
        <v>5</v>
      </c>
      <c r="M52" s="272">
        <v>5</v>
      </c>
      <c r="N52" s="373">
        <v>5</v>
      </c>
      <c r="O52" s="373">
        <v>5</v>
      </c>
      <c r="P52" s="374">
        <v>0</v>
      </c>
    </row>
    <row r="53" ht="18" spans="1:16">
      <c r="A53" s="80">
        <v>44</v>
      </c>
      <c r="B53" s="350" t="s">
        <v>137</v>
      </c>
      <c r="C53" s="351" t="s">
        <v>138</v>
      </c>
      <c r="D53" s="352">
        <v>7</v>
      </c>
      <c r="E53" s="353">
        <v>6</v>
      </c>
      <c r="F53" s="352">
        <v>7</v>
      </c>
      <c r="G53" s="353">
        <v>7</v>
      </c>
      <c r="H53" s="354">
        <v>5</v>
      </c>
      <c r="I53" s="355">
        <v>7</v>
      </c>
      <c r="J53" s="278">
        <v>5</v>
      </c>
      <c r="K53" s="317">
        <v>5</v>
      </c>
      <c r="L53" s="272">
        <v>5</v>
      </c>
      <c r="M53" s="272">
        <v>5</v>
      </c>
      <c r="N53" s="373">
        <v>5</v>
      </c>
      <c r="O53" s="373">
        <v>5</v>
      </c>
      <c r="P53" s="374">
        <v>5</v>
      </c>
    </row>
    <row r="54" ht="18" spans="1:16">
      <c r="A54" s="80">
        <v>45</v>
      </c>
      <c r="B54" s="350" t="s">
        <v>139</v>
      </c>
      <c r="C54" s="351" t="s">
        <v>140</v>
      </c>
      <c r="D54" s="352">
        <v>9</v>
      </c>
      <c r="E54" s="353">
        <v>8</v>
      </c>
      <c r="F54" s="352">
        <v>7</v>
      </c>
      <c r="G54" s="353">
        <v>5</v>
      </c>
      <c r="H54" s="356">
        <v>0</v>
      </c>
      <c r="I54" s="353">
        <v>0</v>
      </c>
      <c r="J54" s="278">
        <v>5</v>
      </c>
      <c r="K54" s="317">
        <v>5</v>
      </c>
      <c r="L54" s="272">
        <v>5</v>
      </c>
      <c r="M54" s="272">
        <v>5</v>
      </c>
      <c r="N54" s="373">
        <v>5</v>
      </c>
      <c r="O54" s="373">
        <v>5</v>
      </c>
      <c r="P54" s="374">
        <v>0</v>
      </c>
    </row>
    <row r="55" ht="18" spans="1:16">
      <c r="A55" s="80">
        <v>46</v>
      </c>
      <c r="B55" s="350" t="s">
        <v>141</v>
      </c>
      <c r="C55" s="351" t="s">
        <v>142</v>
      </c>
      <c r="D55" s="352">
        <v>0</v>
      </c>
      <c r="E55" s="353">
        <v>0</v>
      </c>
      <c r="F55" s="352">
        <v>8</v>
      </c>
      <c r="G55" s="355">
        <v>7</v>
      </c>
      <c r="H55" s="354">
        <v>7</v>
      </c>
      <c r="I55" s="353">
        <v>6</v>
      </c>
      <c r="J55" s="278">
        <v>5</v>
      </c>
      <c r="K55" s="317">
        <v>5</v>
      </c>
      <c r="L55" s="272">
        <v>5</v>
      </c>
      <c r="M55" s="272">
        <v>5</v>
      </c>
      <c r="N55" s="373">
        <v>5</v>
      </c>
      <c r="O55" s="373">
        <v>5</v>
      </c>
      <c r="P55" s="374">
        <v>0</v>
      </c>
    </row>
    <row r="56" s="63" customFormat="1" ht="18" spans="1:16">
      <c r="A56" s="80">
        <v>47</v>
      </c>
      <c r="B56" s="350" t="s">
        <v>143</v>
      </c>
      <c r="C56" s="351" t="s">
        <v>144</v>
      </c>
      <c r="D56" s="352">
        <v>10</v>
      </c>
      <c r="E56" s="353">
        <v>8</v>
      </c>
      <c r="F56" s="352">
        <v>8</v>
      </c>
      <c r="G56" s="353">
        <v>7</v>
      </c>
      <c r="H56" s="356">
        <v>0</v>
      </c>
      <c r="I56" s="353">
        <v>0</v>
      </c>
      <c r="J56" s="375">
        <v>5</v>
      </c>
      <c r="K56" s="317">
        <v>5</v>
      </c>
      <c r="L56" s="272">
        <v>5</v>
      </c>
      <c r="M56" s="272">
        <v>5</v>
      </c>
      <c r="N56" s="373">
        <v>5</v>
      </c>
      <c r="O56" s="373">
        <v>5</v>
      </c>
      <c r="P56" s="374">
        <v>5</v>
      </c>
    </row>
    <row r="57" s="63" customFormat="1" ht="18" spans="1:16">
      <c r="A57" s="80">
        <v>48</v>
      </c>
      <c r="B57" s="350" t="s">
        <v>145</v>
      </c>
      <c r="C57" s="351" t="s">
        <v>146</v>
      </c>
      <c r="D57" s="352">
        <v>0</v>
      </c>
      <c r="E57" s="353">
        <v>0</v>
      </c>
      <c r="F57" s="352">
        <v>10</v>
      </c>
      <c r="G57" s="353">
        <v>8</v>
      </c>
      <c r="H57" s="354">
        <v>9</v>
      </c>
      <c r="I57" s="353">
        <v>7</v>
      </c>
      <c r="J57" s="278">
        <v>5</v>
      </c>
      <c r="K57" s="317">
        <v>5</v>
      </c>
      <c r="L57" s="272">
        <v>5</v>
      </c>
      <c r="M57" s="272">
        <v>5</v>
      </c>
      <c r="N57" s="373">
        <v>5</v>
      </c>
      <c r="O57" s="373">
        <v>5</v>
      </c>
      <c r="P57" s="374">
        <v>0</v>
      </c>
    </row>
    <row r="58" s="63" customFormat="1" ht="18" spans="1:16">
      <c r="A58" s="80">
        <v>49</v>
      </c>
      <c r="B58" s="350" t="s">
        <v>147</v>
      </c>
      <c r="C58" s="351" t="s">
        <v>148</v>
      </c>
      <c r="D58" s="352">
        <v>10</v>
      </c>
      <c r="E58" s="353">
        <v>9</v>
      </c>
      <c r="F58" s="352">
        <v>9</v>
      </c>
      <c r="G58" s="353">
        <v>7</v>
      </c>
      <c r="H58" s="354">
        <v>7</v>
      </c>
      <c r="I58" s="355">
        <v>5</v>
      </c>
      <c r="J58" s="278">
        <v>5</v>
      </c>
      <c r="K58" s="317">
        <v>5</v>
      </c>
      <c r="L58" s="272">
        <v>5</v>
      </c>
      <c r="M58" s="272">
        <v>5</v>
      </c>
      <c r="N58" s="373">
        <v>5</v>
      </c>
      <c r="O58" s="373">
        <v>5</v>
      </c>
      <c r="P58" s="374">
        <v>0</v>
      </c>
    </row>
    <row r="59" s="63" customFormat="1" ht="18" spans="1:16">
      <c r="A59" s="80">
        <v>50</v>
      </c>
      <c r="B59" s="350" t="s">
        <v>149</v>
      </c>
      <c r="C59" s="351" t="s">
        <v>150</v>
      </c>
      <c r="D59" s="352">
        <v>9</v>
      </c>
      <c r="E59" s="355">
        <v>7</v>
      </c>
      <c r="F59" s="352">
        <v>7</v>
      </c>
      <c r="G59" s="355">
        <v>6</v>
      </c>
      <c r="H59" s="354">
        <v>9</v>
      </c>
      <c r="I59" s="355">
        <v>8</v>
      </c>
      <c r="J59" s="278">
        <v>5</v>
      </c>
      <c r="K59" s="317">
        <v>5</v>
      </c>
      <c r="L59" s="272">
        <v>5</v>
      </c>
      <c r="M59" s="272">
        <v>5</v>
      </c>
      <c r="N59" s="373">
        <v>5</v>
      </c>
      <c r="O59" s="373">
        <v>5</v>
      </c>
      <c r="P59" s="374">
        <v>0</v>
      </c>
    </row>
    <row r="60" s="63" customFormat="1" ht="18" spans="1:16">
      <c r="A60" s="80">
        <v>51</v>
      </c>
      <c r="B60" s="350" t="s">
        <v>151</v>
      </c>
      <c r="C60" s="351" t="s">
        <v>152</v>
      </c>
      <c r="D60" s="352">
        <v>9</v>
      </c>
      <c r="E60" s="355">
        <v>7</v>
      </c>
      <c r="F60" s="352">
        <v>5</v>
      </c>
      <c r="G60" s="355">
        <v>3</v>
      </c>
      <c r="H60" s="354">
        <v>6</v>
      </c>
      <c r="I60" s="355">
        <v>4</v>
      </c>
      <c r="J60" s="278">
        <v>5</v>
      </c>
      <c r="K60" s="317">
        <v>5</v>
      </c>
      <c r="L60" s="272">
        <v>5</v>
      </c>
      <c r="M60" s="272">
        <v>5</v>
      </c>
      <c r="N60" s="373">
        <v>5</v>
      </c>
      <c r="O60" s="373">
        <v>5</v>
      </c>
      <c r="P60" s="374">
        <v>0</v>
      </c>
    </row>
    <row r="61" ht="18" spans="1:16">
      <c r="A61" s="80">
        <v>52</v>
      </c>
      <c r="B61" s="350" t="s">
        <v>153</v>
      </c>
      <c r="C61" s="351" t="s">
        <v>154</v>
      </c>
      <c r="D61" s="352">
        <v>10</v>
      </c>
      <c r="E61" s="355">
        <v>7</v>
      </c>
      <c r="F61" s="352">
        <v>7</v>
      </c>
      <c r="G61" s="355">
        <v>6</v>
      </c>
      <c r="H61" s="354">
        <v>6</v>
      </c>
      <c r="I61" s="355">
        <v>6</v>
      </c>
      <c r="J61" s="278">
        <v>5</v>
      </c>
      <c r="K61" s="317">
        <v>5</v>
      </c>
      <c r="L61" s="272">
        <v>5</v>
      </c>
      <c r="M61" s="272">
        <v>5</v>
      </c>
      <c r="N61" s="373">
        <v>5</v>
      </c>
      <c r="O61" s="373">
        <v>5</v>
      </c>
      <c r="P61" s="374">
        <v>6</v>
      </c>
    </row>
    <row r="62" ht="18" spans="1:16">
      <c r="A62" s="80">
        <v>53</v>
      </c>
      <c r="B62" s="350" t="s">
        <v>155</v>
      </c>
      <c r="C62" s="351" t="s">
        <v>156</v>
      </c>
      <c r="D62" s="352">
        <v>9</v>
      </c>
      <c r="E62" s="355">
        <v>8</v>
      </c>
      <c r="F62" s="352">
        <v>9</v>
      </c>
      <c r="G62" s="355">
        <v>7</v>
      </c>
      <c r="H62" s="354">
        <v>7</v>
      </c>
      <c r="I62" s="355">
        <v>6</v>
      </c>
      <c r="J62" s="278">
        <v>5</v>
      </c>
      <c r="K62" s="317">
        <v>5</v>
      </c>
      <c r="L62" s="272">
        <v>5</v>
      </c>
      <c r="M62" s="272">
        <v>5</v>
      </c>
      <c r="N62" s="373">
        <v>5</v>
      </c>
      <c r="O62" s="373">
        <v>5</v>
      </c>
      <c r="P62" s="374">
        <v>0</v>
      </c>
    </row>
    <row r="63" ht="18" spans="1:16">
      <c r="A63" s="80">
        <v>54</v>
      </c>
      <c r="B63" s="350" t="s">
        <v>157</v>
      </c>
      <c r="C63" s="351" t="s">
        <v>158</v>
      </c>
      <c r="D63" s="352">
        <v>7</v>
      </c>
      <c r="E63" s="355">
        <v>5</v>
      </c>
      <c r="F63" s="352">
        <v>6</v>
      </c>
      <c r="G63" s="355">
        <v>6</v>
      </c>
      <c r="H63" s="356">
        <v>0</v>
      </c>
      <c r="I63" s="355">
        <v>0</v>
      </c>
      <c r="J63" s="278">
        <v>5</v>
      </c>
      <c r="K63" s="317">
        <v>5</v>
      </c>
      <c r="L63" s="272">
        <v>5</v>
      </c>
      <c r="M63" s="272">
        <v>5</v>
      </c>
      <c r="N63" s="373">
        <v>5</v>
      </c>
      <c r="O63" s="373">
        <v>5</v>
      </c>
      <c r="P63" s="374">
        <v>0</v>
      </c>
    </row>
    <row r="64" ht="18" spans="1:16">
      <c r="A64" s="80">
        <v>55</v>
      </c>
      <c r="B64" s="350" t="s">
        <v>159</v>
      </c>
      <c r="C64" s="351" t="s">
        <v>160</v>
      </c>
      <c r="D64" s="352">
        <v>5</v>
      </c>
      <c r="E64" s="355">
        <v>0</v>
      </c>
      <c r="F64" s="352">
        <v>7</v>
      </c>
      <c r="G64" s="355">
        <v>5</v>
      </c>
      <c r="H64" s="354">
        <v>5</v>
      </c>
      <c r="I64" s="355">
        <v>7</v>
      </c>
      <c r="J64" s="278">
        <v>5</v>
      </c>
      <c r="K64" s="317">
        <v>5</v>
      </c>
      <c r="L64" s="272">
        <v>5</v>
      </c>
      <c r="M64" s="272">
        <v>5</v>
      </c>
      <c r="N64" s="373">
        <v>5</v>
      </c>
      <c r="O64" s="373">
        <v>5</v>
      </c>
      <c r="P64" s="374">
        <v>4</v>
      </c>
    </row>
    <row r="65" ht="18" spans="1:16">
      <c r="A65" s="80">
        <v>56</v>
      </c>
      <c r="B65" s="376" t="s">
        <v>161</v>
      </c>
      <c r="C65" s="377" t="s">
        <v>162</v>
      </c>
      <c r="D65" s="352">
        <v>7</v>
      </c>
      <c r="E65" s="355">
        <v>5</v>
      </c>
      <c r="F65" s="352">
        <v>9</v>
      </c>
      <c r="G65" s="355">
        <v>7</v>
      </c>
      <c r="H65" s="354">
        <v>9</v>
      </c>
      <c r="I65" s="355">
        <v>6</v>
      </c>
      <c r="J65" s="278">
        <v>5</v>
      </c>
      <c r="K65" s="317">
        <v>5</v>
      </c>
      <c r="L65" s="272">
        <v>5</v>
      </c>
      <c r="M65" s="272">
        <v>5</v>
      </c>
      <c r="N65" s="373">
        <v>5</v>
      </c>
      <c r="O65" s="373">
        <v>5</v>
      </c>
      <c r="P65" s="374">
        <v>6</v>
      </c>
    </row>
    <row r="66" ht="18" spans="1:16">
      <c r="A66" s="80">
        <v>57</v>
      </c>
      <c r="B66" s="378" t="s">
        <v>163</v>
      </c>
      <c r="C66" s="379" t="s">
        <v>164</v>
      </c>
      <c r="D66" s="352">
        <v>7</v>
      </c>
      <c r="E66" s="380">
        <v>5</v>
      </c>
      <c r="F66" s="352">
        <v>9</v>
      </c>
      <c r="G66" s="381">
        <v>7</v>
      </c>
      <c r="H66" s="354">
        <v>6</v>
      </c>
      <c r="I66" s="351">
        <v>5</v>
      </c>
      <c r="J66" s="278">
        <v>5</v>
      </c>
      <c r="K66" s="317">
        <v>5</v>
      </c>
      <c r="L66" s="272">
        <v>5</v>
      </c>
      <c r="M66" s="272">
        <v>5</v>
      </c>
      <c r="N66" s="373">
        <v>5</v>
      </c>
      <c r="O66" s="373">
        <v>5</v>
      </c>
      <c r="P66" s="374">
        <v>6</v>
      </c>
    </row>
    <row r="67" ht="18" spans="1:16">
      <c r="A67" s="80">
        <v>58</v>
      </c>
      <c r="B67" s="378" t="s">
        <v>165</v>
      </c>
      <c r="C67" s="379" t="s">
        <v>166</v>
      </c>
      <c r="D67" s="352">
        <v>7</v>
      </c>
      <c r="E67" s="382">
        <v>7</v>
      </c>
      <c r="F67" s="352">
        <v>9</v>
      </c>
      <c r="G67" s="381">
        <v>7</v>
      </c>
      <c r="H67" s="356">
        <v>0</v>
      </c>
      <c r="I67" s="351">
        <v>0</v>
      </c>
      <c r="J67" s="278">
        <v>5</v>
      </c>
      <c r="K67" s="317">
        <v>5</v>
      </c>
      <c r="L67" s="272">
        <v>5</v>
      </c>
      <c r="M67" s="272">
        <v>5</v>
      </c>
      <c r="N67" s="373">
        <v>5</v>
      </c>
      <c r="O67" s="373">
        <v>5</v>
      </c>
      <c r="P67" s="374">
        <v>7</v>
      </c>
    </row>
    <row r="68" ht="18" spans="1:16">
      <c r="A68" s="80">
        <v>59</v>
      </c>
      <c r="B68" s="378" t="s">
        <v>167</v>
      </c>
      <c r="C68" s="379" t="s">
        <v>168</v>
      </c>
      <c r="D68" s="352">
        <v>7</v>
      </c>
      <c r="E68" s="382">
        <v>5</v>
      </c>
      <c r="F68" s="352">
        <v>7</v>
      </c>
      <c r="G68" s="381">
        <v>6</v>
      </c>
      <c r="H68" s="356">
        <v>0</v>
      </c>
      <c r="I68" s="351">
        <v>0</v>
      </c>
      <c r="J68" s="278">
        <v>5</v>
      </c>
      <c r="K68" s="317">
        <v>5</v>
      </c>
      <c r="L68" s="272">
        <v>5</v>
      </c>
      <c r="M68" s="272">
        <v>5</v>
      </c>
      <c r="N68" s="373">
        <v>5</v>
      </c>
      <c r="O68" s="373">
        <v>5</v>
      </c>
      <c r="P68" s="374">
        <v>6</v>
      </c>
    </row>
    <row r="69" ht="18" spans="1:16">
      <c r="A69" s="80">
        <v>60</v>
      </c>
      <c r="B69" s="378" t="s">
        <v>169</v>
      </c>
      <c r="C69" s="379" t="s">
        <v>170</v>
      </c>
      <c r="D69" s="352">
        <v>5</v>
      </c>
      <c r="E69" s="382">
        <v>7</v>
      </c>
      <c r="F69" s="352">
        <v>6</v>
      </c>
      <c r="G69" s="381">
        <v>7</v>
      </c>
      <c r="H69" s="356">
        <v>0</v>
      </c>
      <c r="I69" s="351">
        <v>0</v>
      </c>
      <c r="J69" s="278">
        <v>5</v>
      </c>
      <c r="K69" s="317">
        <v>5</v>
      </c>
      <c r="L69" s="272">
        <v>5</v>
      </c>
      <c r="M69" s="272">
        <v>5</v>
      </c>
      <c r="N69" s="373">
        <v>5</v>
      </c>
      <c r="O69" s="373">
        <v>5</v>
      </c>
      <c r="P69" s="374">
        <v>7</v>
      </c>
    </row>
    <row r="70" ht="18" spans="1:16">
      <c r="A70" s="80">
        <v>61</v>
      </c>
      <c r="B70" s="378" t="s">
        <v>171</v>
      </c>
      <c r="C70" s="379" t="s">
        <v>172</v>
      </c>
      <c r="D70" s="352">
        <v>9</v>
      </c>
      <c r="E70" s="382">
        <v>8</v>
      </c>
      <c r="F70" s="352">
        <v>7</v>
      </c>
      <c r="G70" s="381">
        <v>5</v>
      </c>
      <c r="H70" s="356">
        <v>0</v>
      </c>
      <c r="I70" s="351">
        <v>0</v>
      </c>
      <c r="J70" s="278">
        <v>5</v>
      </c>
      <c r="K70" s="317">
        <v>5</v>
      </c>
      <c r="L70" s="272">
        <v>5</v>
      </c>
      <c r="M70" s="272">
        <v>5</v>
      </c>
      <c r="N70" s="373">
        <v>5</v>
      </c>
      <c r="O70" s="373">
        <v>5</v>
      </c>
      <c r="P70" s="374">
        <v>7</v>
      </c>
    </row>
    <row r="71" ht="18" spans="1:16">
      <c r="A71" s="80">
        <v>62</v>
      </c>
      <c r="B71" s="378" t="s">
        <v>173</v>
      </c>
      <c r="C71" s="379" t="s">
        <v>174</v>
      </c>
      <c r="D71" s="352">
        <v>8</v>
      </c>
      <c r="E71" s="276">
        <v>6</v>
      </c>
      <c r="F71" s="352">
        <v>8</v>
      </c>
      <c r="G71" s="381">
        <v>7</v>
      </c>
      <c r="H71" s="354">
        <v>7</v>
      </c>
      <c r="I71" s="351">
        <v>7</v>
      </c>
      <c r="J71" s="278">
        <v>5</v>
      </c>
      <c r="K71" s="317">
        <v>5</v>
      </c>
      <c r="L71" s="272">
        <v>5</v>
      </c>
      <c r="M71" s="272">
        <v>5</v>
      </c>
      <c r="N71" s="373">
        <v>5</v>
      </c>
      <c r="O71" s="373">
        <v>5</v>
      </c>
      <c r="P71" s="374">
        <v>7</v>
      </c>
    </row>
    <row r="72" ht="18" spans="1:16">
      <c r="A72" s="80">
        <v>63</v>
      </c>
      <c r="B72" s="378" t="s">
        <v>175</v>
      </c>
      <c r="C72" s="379" t="s">
        <v>176</v>
      </c>
      <c r="D72" s="352">
        <v>0</v>
      </c>
      <c r="E72" s="276">
        <v>0</v>
      </c>
      <c r="F72" s="352">
        <v>6</v>
      </c>
      <c r="G72" s="381">
        <v>4</v>
      </c>
      <c r="H72" s="354">
        <v>7</v>
      </c>
      <c r="I72" s="351">
        <v>6</v>
      </c>
      <c r="J72" s="278">
        <v>5</v>
      </c>
      <c r="K72" s="317">
        <v>5</v>
      </c>
      <c r="L72" s="272">
        <v>5</v>
      </c>
      <c r="M72" s="272">
        <v>5</v>
      </c>
      <c r="N72" s="373">
        <v>5</v>
      </c>
      <c r="O72" s="373">
        <v>5</v>
      </c>
      <c r="P72" s="374">
        <v>4</v>
      </c>
    </row>
    <row r="73" ht="18" spans="1:16">
      <c r="A73" s="80">
        <v>64</v>
      </c>
      <c r="B73" s="378" t="s">
        <v>177</v>
      </c>
      <c r="C73" s="379" t="s">
        <v>178</v>
      </c>
      <c r="D73" s="352">
        <v>7</v>
      </c>
      <c r="E73" s="276">
        <v>5</v>
      </c>
      <c r="F73" s="352">
        <v>6</v>
      </c>
      <c r="G73" s="381">
        <v>6</v>
      </c>
      <c r="H73" s="354">
        <v>9</v>
      </c>
      <c r="I73" s="351">
        <v>7</v>
      </c>
      <c r="J73" s="278">
        <v>5</v>
      </c>
      <c r="K73" s="317">
        <v>5</v>
      </c>
      <c r="L73" s="272">
        <v>5</v>
      </c>
      <c r="M73" s="272">
        <v>5</v>
      </c>
      <c r="N73" s="373">
        <v>5</v>
      </c>
      <c r="O73" s="373">
        <v>5</v>
      </c>
      <c r="P73" s="374">
        <v>7</v>
      </c>
    </row>
    <row r="74" ht="18" spans="1:16">
      <c r="A74" s="80">
        <v>65</v>
      </c>
      <c r="B74" s="378" t="s">
        <v>179</v>
      </c>
      <c r="C74" s="379" t="s">
        <v>180</v>
      </c>
      <c r="D74" s="352">
        <v>9</v>
      </c>
      <c r="E74" s="276">
        <v>8</v>
      </c>
      <c r="F74" s="352">
        <v>7</v>
      </c>
      <c r="G74" s="381">
        <v>7</v>
      </c>
      <c r="H74" s="354">
        <v>9</v>
      </c>
      <c r="I74" s="351">
        <v>8</v>
      </c>
      <c r="J74" s="278">
        <v>5</v>
      </c>
      <c r="K74" s="317">
        <v>5</v>
      </c>
      <c r="L74" s="272">
        <v>5</v>
      </c>
      <c r="M74" s="272">
        <v>5</v>
      </c>
      <c r="N74" s="373">
        <v>5</v>
      </c>
      <c r="O74" s="373">
        <v>5</v>
      </c>
      <c r="P74" s="374">
        <v>5</v>
      </c>
    </row>
    <row r="75" ht="18" spans="1:16">
      <c r="A75" s="80">
        <v>66</v>
      </c>
      <c r="B75" s="378" t="s">
        <v>181</v>
      </c>
      <c r="C75" s="379" t="s">
        <v>182</v>
      </c>
      <c r="D75" s="352">
        <v>0</v>
      </c>
      <c r="E75" s="276">
        <v>0</v>
      </c>
      <c r="F75" s="383">
        <v>7</v>
      </c>
      <c r="G75" s="381">
        <v>5</v>
      </c>
      <c r="H75" s="383">
        <v>7</v>
      </c>
      <c r="I75" s="351">
        <v>7</v>
      </c>
      <c r="J75" s="278">
        <v>5</v>
      </c>
      <c r="K75" s="317">
        <v>5</v>
      </c>
      <c r="L75" s="272">
        <v>5</v>
      </c>
      <c r="M75" s="272">
        <v>5</v>
      </c>
      <c r="N75" s="373">
        <v>5</v>
      </c>
      <c r="O75" s="373">
        <v>5</v>
      </c>
      <c r="P75" s="374">
        <v>7</v>
      </c>
    </row>
    <row r="76" ht="18" spans="1:16">
      <c r="A76" s="80">
        <v>67</v>
      </c>
      <c r="B76" s="378" t="s">
        <v>183</v>
      </c>
      <c r="C76" s="379" t="s">
        <v>184</v>
      </c>
      <c r="D76" s="352">
        <v>6</v>
      </c>
      <c r="E76" s="276">
        <v>4</v>
      </c>
      <c r="F76" s="383">
        <v>7</v>
      </c>
      <c r="G76" s="381">
        <v>7</v>
      </c>
      <c r="H76" s="383">
        <v>7</v>
      </c>
      <c r="I76" s="351">
        <v>6</v>
      </c>
      <c r="J76" s="278">
        <v>5</v>
      </c>
      <c r="K76" s="317">
        <v>5</v>
      </c>
      <c r="L76" s="272">
        <v>5</v>
      </c>
      <c r="M76" s="272">
        <v>5</v>
      </c>
      <c r="N76" s="373">
        <v>5</v>
      </c>
      <c r="O76" s="373">
        <v>5</v>
      </c>
      <c r="P76" s="374">
        <v>0</v>
      </c>
    </row>
    <row r="77" ht="18" spans="1:16">
      <c r="A77" s="80">
        <v>68</v>
      </c>
      <c r="B77" s="378" t="s">
        <v>185</v>
      </c>
      <c r="C77" s="379" t="s">
        <v>186</v>
      </c>
      <c r="D77" s="352">
        <v>0</v>
      </c>
      <c r="E77" s="276">
        <v>0</v>
      </c>
      <c r="F77" s="383">
        <v>8</v>
      </c>
      <c r="G77" s="381">
        <v>7</v>
      </c>
      <c r="H77" s="383">
        <v>6</v>
      </c>
      <c r="I77" s="351">
        <v>5</v>
      </c>
      <c r="J77" s="278">
        <v>4</v>
      </c>
      <c r="K77" s="317">
        <v>4</v>
      </c>
      <c r="L77" s="272">
        <v>4</v>
      </c>
      <c r="M77" s="272">
        <v>4</v>
      </c>
      <c r="N77" s="373">
        <v>4</v>
      </c>
      <c r="O77" s="373">
        <v>4</v>
      </c>
      <c r="P77" s="374">
        <v>7</v>
      </c>
    </row>
    <row r="78" ht="18" spans="1:16">
      <c r="A78" s="80">
        <v>69</v>
      </c>
      <c r="B78" s="378" t="s">
        <v>187</v>
      </c>
      <c r="C78" s="379" t="s">
        <v>188</v>
      </c>
      <c r="D78" s="352">
        <v>7</v>
      </c>
      <c r="E78" s="276">
        <v>7</v>
      </c>
      <c r="F78" s="383">
        <v>9</v>
      </c>
      <c r="G78" s="381">
        <v>5</v>
      </c>
      <c r="H78" s="383">
        <v>6</v>
      </c>
      <c r="I78" s="351">
        <v>6</v>
      </c>
      <c r="J78" s="278">
        <v>5</v>
      </c>
      <c r="K78" s="317">
        <v>5</v>
      </c>
      <c r="L78" s="272">
        <v>5</v>
      </c>
      <c r="M78" s="272">
        <v>5</v>
      </c>
      <c r="N78" s="373">
        <v>5</v>
      </c>
      <c r="O78" s="373">
        <v>5</v>
      </c>
      <c r="P78" s="374">
        <v>6</v>
      </c>
    </row>
    <row r="79" ht="18" spans="1:16">
      <c r="A79" s="80">
        <v>70</v>
      </c>
      <c r="B79" s="378" t="s">
        <v>189</v>
      </c>
      <c r="C79" s="379" t="s">
        <v>190</v>
      </c>
      <c r="D79" s="352">
        <v>10</v>
      </c>
      <c r="E79" s="276">
        <v>7</v>
      </c>
      <c r="F79" s="383">
        <v>9</v>
      </c>
      <c r="G79" s="381">
        <v>9</v>
      </c>
      <c r="H79" s="383">
        <v>0</v>
      </c>
      <c r="I79" s="351">
        <v>0</v>
      </c>
      <c r="J79" s="278">
        <v>5</v>
      </c>
      <c r="K79" s="317">
        <v>5</v>
      </c>
      <c r="L79" s="272">
        <v>5</v>
      </c>
      <c r="M79" s="272">
        <v>5</v>
      </c>
      <c r="N79" s="373">
        <v>5</v>
      </c>
      <c r="O79" s="373">
        <v>5</v>
      </c>
      <c r="P79" s="374">
        <v>6</v>
      </c>
    </row>
    <row r="80" ht="18" spans="1:16">
      <c r="A80" s="80">
        <v>71</v>
      </c>
      <c r="B80" s="378" t="s">
        <v>191</v>
      </c>
      <c r="C80" s="379" t="s">
        <v>192</v>
      </c>
      <c r="D80" s="384">
        <v>8</v>
      </c>
      <c r="E80" s="385">
        <v>6</v>
      </c>
      <c r="F80" s="384">
        <v>6</v>
      </c>
      <c r="G80" s="38">
        <v>6</v>
      </c>
      <c r="H80" s="384">
        <v>4</v>
      </c>
      <c r="I80" s="385">
        <v>4</v>
      </c>
      <c r="J80" s="278">
        <v>5</v>
      </c>
      <c r="K80" s="317">
        <v>5</v>
      </c>
      <c r="L80" s="272">
        <v>5</v>
      </c>
      <c r="M80" s="272">
        <v>5</v>
      </c>
      <c r="N80" s="373">
        <v>5</v>
      </c>
      <c r="O80" s="373">
        <v>5</v>
      </c>
      <c r="P80" s="374">
        <v>5</v>
      </c>
    </row>
    <row r="81" ht="18" spans="1:16">
      <c r="A81" s="80">
        <v>72</v>
      </c>
      <c r="B81" s="378" t="s">
        <v>193</v>
      </c>
      <c r="C81" s="379" t="s">
        <v>194</v>
      </c>
      <c r="D81" s="384">
        <v>6</v>
      </c>
      <c r="E81" s="385">
        <v>4</v>
      </c>
      <c r="F81" s="384">
        <v>6</v>
      </c>
      <c r="G81" s="38">
        <v>5</v>
      </c>
      <c r="H81" s="384">
        <v>5</v>
      </c>
      <c r="I81" s="385">
        <v>5</v>
      </c>
      <c r="J81" s="278">
        <v>4</v>
      </c>
      <c r="K81" s="317">
        <v>4</v>
      </c>
      <c r="L81" s="272">
        <v>4</v>
      </c>
      <c r="M81" s="272">
        <v>4</v>
      </c>
      <c r="N81" s="373">
        <v>4</v>
      </c>
      <c r="O81" s="373">
        <v>4</v>
      </c>
      <c r="P81" s="374">
        <v>7</v>
      </c>
    </row>
    <row r="82" ht="18" spans="1:16">
      <c r="A82" s="80">
        <v>73</v>
      </c>
      <c r="B82" s="378" t="s">
        <v>195</v>
      </c>
      <c r="C82" s="379" t="s">
        <v>196</v>
      </c>
      <c r="D82" s="384">
        <v>8</v>
      </c>
      <c r="E82" s="385">
        <v>7</v>
      </c>
      <c r="F82" s="384">
        <v>4</v>
      </c>
      <c r="G82" s="38">
        <v>3</v>
      </c>
      <c r="H82" s="384">
        <v>5</v>
      </c>
      <c r="I82" s="385">
        <v>4</v>
      </c>
      <c r="J82" s="278">
        <v>4</v>
      </c>
      <c r="K82" s="317">
        <v>4</v>
      </c>
      <c r="L82" s="272">
        <v>4</v>
      </c>
      <c r="M82" s="272">
        <v>4</v>
      </c>
      <c r="N82" s="373">
        <v>4</v>
      </c>
      <c r="O82" s="373">
        <v>4</v>
      </c>
      <c r="P82" s="374">
        <v>7</v>
      </c>
    </row>
    <row r="83" ht="18" spans="1:16">
      <c r="A83" s="80">
        <v>74</v>
      </c>
      <c r="B83" s="378" t="s">
        <v>197</v>
      </c>
      <c r="C83" s="379" t="s">
        <v>198</v>
      </c>
      <c r="D83" s="384">
        <v>6</v>
      </c>
      <c r="E83" s="385">
        <v>7</v>
      </c>
      <c r="F83" s="384">
        <v>6</v>
      </c>
      <c r="G83" s="38">
        <v>5</v>
      </c>
      <c r="H83" s="384" t="s">
        <v>199</v>
      </c>
      <c r="I83" s="385" t="s">
        <v>199</v>
      </c>
      <c r="J83" s="278">
        <v>5</v>
      </c>
      <c r="K83" s="317">
        <v>5</v>
      </c>
      <c r="L83" s="272">
        <v>5</v>
      </c>
      <c r="M83" s="272">
        <v>5</v>
      </c>
      <c r="N83" s="373">
        <v>5</v>
      </c>
      <c r="O83" s="373">
        <v>5</v>
      </c>
      <c r="P83" s="374">
        <v>6</v>
      </c>
    </row>
    <row r="84" ht="18" spans="1:16">
      <c r="A84" s="80">
        <v>75</v>
      </c>
      <c r="B84" s="378" t="s">
        <v>200</v>
      </c>
      <c r="C84" s="379" t="s">
        <v>201</v>
      </c>
      <c r="D84" s="384">
        <v>5</v>
      </c>
      <c r="E84" s="385">
        <v>3</v>
      </c>
      <c r="F84" s="384">
        <v>5</v>
      </c>
      <c r="G84" s="38">
        <v>4</v>
      </c>
      <c r="H84" s="384">
        <v>6</v>
      </c>
      <c r="I84" s="385">
        <v>5</v>
      </c>
      <c r="J84" s="278">
        <v>4</v>
      </c>
      <c r="K84" s="317">
        <v>4</v>
      </c>
      <c r="L84" s="272">
        <v>4</v>
      </c>
      <c r="M84" s="272">
        <v>4</v>
      </c>
      <c r="N84" s="373">
        <v>4</v>
      </c>
      <c r="O84" s="373">
        <v>74</v>
      </c>
      <c r="P84" s="374">
        <v>4</v>
      </c>
    </row>
    <row r="85" ht="18" spans="1:16">
      <c r="A85" s="80">
        <v>76</v>
      </c>
      <c r="B85" s="378" t="s">
        <v>202</v>
      </c>
      <c r="C85" s="379" t="s">
        <v>203</v>
      </c>
      <c r="D85" s="384">
        <v>4</v>
      </c>
      <c r="E85" s="385">
        <v>3</v>
      </c>
      <c r="F85" s="384">
        <v>5</v>
      </c>
      <c r="G85" s="38">
        <v>5</v>
      </c>
      <c r="H85" s="384">
        <v>7</v>
      </c>
      <c r="I85" s="385">
        <v>6</v>
      </c>
      <c r="J85" s="278">
        <v>5</v>
      </c>
      <c r="K85" s="317">
        <v>5</v>
      </c>
      <c r="L85" s="272">
        <v>5</v>
      </c>
      <c r="M85" s="272">
        <v>5</v>
      </c>
      <c r="N85" s="373">
        <v>5</v>
      </c>
      <c r="O85" s="373">
        <v>5</v>
      </c>
      <c r="P85" s="374">
        <v>6</v>
      </c>
    </row>
    <row r="86" ht="18" spans="1:16">
      <c r="A86" s="80">
        <v>77</v>
      </c>
      <c r="B86" s="378" t="s">
        <v>204</v>
      </c>
      <c r="C86" s="379" t="s">
        <v>205</v>
      </c>
      <c r="D86" s="384">
        <v>8</v>
      </c>
      <c r="E86" s="385">
        <v>7</v>
      </c>
      <c r="F86" s="384">
        <v>6</v>
      </c>
      <c r="G86" s="38">
        <v>5</v>
      </c>
      <c r="H86" s="384">
        <v>5</v>
      </c>
      <c r="I86" s="385">
        <v>4</v>
      </c>
      <c r="J86" s="278">
        <v>5</v>
      </c>
      <c r="K86" s="317">
        <v>5</v>
      </c>
      <c r="L86" s="272">
        <v>5</v>
      </c>
      <c r="M86" s="272">
        <v>5</v>
      </c>
      <c r="N86" s="373">
        <v>5</v>
      </c>
      <c r="O86" s="373">
        <v>5</v>
      </c>
      <c r="P86" s="374">
        <v>6</v>
      </c>
    </row>
    <row r="87" ht="18" spans="1:16">
      <c r="A87" s="80">
        <v>78</v>
      </c>
      <c r="B87" s="378" t="s">
        <v>206</v>
      </c>
      <c r="C87" s="379" t="s">
        <v>207</v>
      </c>
      <c r="D87" s="384">
        <v>4</v>
      </c>
      <c r="E87" s="385">
        <v>3</v>
      </c>
      <c r="F87" s="384">
        <v>3</v>
      </c>
      <c r="G87" s="38">
        <v>3</v>
      </c>
      <c r="H87" s="384">
        <v>3</v>
      </c>
      <c r="I87" s="385">
        <v>0</v>
      </c>
      <c r="J87" s="278">
        <v>4</v>
      </c>
      <c r="K87" s="317">
        <v>4</v>
      </c>
      <c r="L87" s="272">
        <v>4</v>
      </c>
      <c r="M87" s="272">
        <v>4</v>
      </c>
      <c r="N87" s="373">
        <v>4</v>
      </c>
      <c r="O87" s="373">
        <v>4</v>
      </c>
      <c r="P87" s="374">
        <v>5</v>
      </c>
    </row>
    <row r="88" ht="18" spans="1:16">
      <c r="A88" s="80">
        <v>79</v>
      </c>
      <c r="B88" s="378" t="s">
        <v>208</v>
      </c>
      <c r="C88" s="379" t="s">
        <v>209</v>
      </c>
      <c r="D88" s="384">
        <v>6</v>
      </c>
      <c r="E88" s="385">
        <v>7</v>
      </c>
      <c r="F88" s="384">
        <v>5</v>
      </c>
      <c r="G88" s="38">
        <v>5</v>
      </c>
      <c r="H88" s="384">
        <v>4</v>
      </c>
      <c r="I88" s="385">
        <v>3</v>
      </c>
      <c r="J88" s="278">
        <v>4</v>
      </c>
      <c r="K88" s="317">
        <v>4</v>
      </c>
      <c r="L88" s="272">
        <v>4</v>
      </c>
      <c r="M88" s="272">
        <v>4</v>
      </c>
      <c r="N88" s="373">
        <v>4</v>
      </c>
      <c r="O88" s="373">
        <v>4</v>
      </c>
      <c r="P88" s="374">
        <v>0</v>
      </c>
    </row>
    <row r="89" ht="18" spans="1:16">
      <c r="A89" s="80">
        <v>80</v>
      </c>
      <c r="B89" s="378" t="s">
        <v>210</v>
      </c>
      <c r="C89" s="379" t="s">
        <v>211</v>
      </c>
      <c r="D89" s="384">
        <v>7</v>
      </c>
      <c r="E89" s="385">
        <v>5</v>
      </c>
      <c r="F89" s="384">
        <v>3</v>
      </c>
      <c r="G89" s="38">
        <v>3</v>
      </c>
      <c r="H89" s="384">
        <v>4</v>
      </c>
      <c r="I89" s="385">
        <v>4</v>
      </c>
      <c r="J89" s="278">
        <v>4</v>
      </c>
      <c r="K89" s="317">
        <v>4</v>
      </c>
      <c r="L89" s="272">
        <v>4</v>
      </c>
      <c r="M89" s="272">
        <v>4</v>
      </c>
      <c r="N89" s="373">
        <v>4</v>
      </c>
      <c r="O89" s="373">
        <v>4</v>
      </c>
      <c r="P89" s="374">
        <v>5</v>
      </c>
    </row>
    <row r="90" ht="18" spans="1:16">
      <c r="A90" s="80">
        <v>81</v>
      </c>
      <c r="B90" s="378" t="s">
        <v>212</v>
      </c>
      <c r="C90" s="379" t="s">
        <v>213</v>
      </c>
      <c r="D90" s="384">
        <v>6</v>
      </c>
      <c r="E90" s="385">
        <v>4</v>
      </c>
      <c r="F90" s="384">
        <v>5</v>
      </c>
      <c r="G90" s="38">
        <v>3</v>
      </c>
      <c r="H90" s="384">
        <v>4</v>
      </c>
      <c r="I90" s="385">
        <v>3</v>
      </c>
      <c r="J90" s="278">
        <v>4</v>
      </c>
      <c r="K90" s="317">
        <v>4</v>
      </c>
      <c r="L90" s="272">
        <v>4</v>
      </c>
      <c r="M90" s="272">
        <v>4</v>
      </c>
      <c r="N90" s="373">
        <v>4</v>
      </c>
      <c r="O90" s="373">
        <v>4</v>
      </c>
      <c r="P90" s="374">
        <v>6</v>
      </c>
    </row>
    <row r="91" ht="18" spans="1:16">
      <c r="A91" s="80">
        <v>82</v>
      </c>
      <c r="B91" s="378" t="s">
        <v>214</v>
      </c>
      <c r="C91" s="379" t="s">
        <v>215</v>
      </c>
      <c r="D91" s="384">
        <v>7</v>
      </c>
      <c r="E91" s="385">
        <v>6</v>
      </c>
      <c r="F91" s="384" t="s">
        <v>199</v>
      </c>
      <c r="G91" s="386" t="s">
        <v>199</v>
      </c>
      <c r="H91" s="384">
        <v>3</v>
      </c>
      <c r="I91" s="385">
        <v>3</v>
      </c>
      <c r="J91" s="278">
        <v>4</v>
      </c>
      <c r="K91" s="317">
        <v>4</v>
      </c>
      <c r="L91" s="272">
        <v>4</v>
      </c>
      <c r="M91" s="272">
        <v>4</v>
      </c>
      <c r="N91" s="373">
        <v>4</v>
      </c>
      <c r="O91" s="373">
        <v>4</v>
      </c>
      <c r="P91" s="374">
        <v>4</v>
      </c>
    </row>
    <row r="92" ht="18" spans="1:16">
      <c r="A92" s="80">
        <v>83</v>
      </c>
      <c r="B92" s="378" t="s">
        <v>216</v>
      </c>
      <c r="C92" s="379" t="s">
        <v>217</v>
      </c>
      <c r="D92" s="384">
        <v>5</v>
      </c>
      <c r="E92" s="385">
        <v>5</v>
      </c>
      <c r="F92" s="384">
        <v>6</v>
      </c>
      <c r="G92" s="38">
        <v>6</v>
      </c>
      <c r="H92" s="384">
        <v>7</v>
      </c>
      <c r="I92" s="385">
        <v>6</v>
      </c>
      <c r="J92" s="278">
        <v>5</v>
      </c>
      <c r="K92" s="317">
        <v>5</v>
      </c>
      <c r="L92" s="272">
        <v>5</v>
      </c>
      <c r="M92" s="272">
        <v>5</v>
      </c>
      <c r="N92" s="373">
        <v>5</v>
      </c>
      <c r="O92" s="373">
        <v>5</v>
      </c>
      <c r="P92" s="374">
        <v>5</v>
      </c>
    </row>
    <row r="93" ht="18" spans="1:16">
      <c r="A93" s="80">
        <v>84</v>
      </c>
      <c r="B93" s="378" t="s">
        <v>218</v>
      </c>
      <c r="C93" s="379" t="s">
        <v>219</v>
      </c>
      <c r="D93" s="384">
        <v>3</v>
      </c>
      <c r="E93" s="385">
        <v>2</v>
      </c>
      <c r="F93" s="384">
        <v>0</v>
      </c>
      <c r="G93" s="38">
        <v>0</v>
      </c>
      <c r="H93" s="384">
        <v>6</v>
      </c>
      <c r="I93" s="385">
        <v>5</v>
      </c>
      <c r="J93" s="278">
        <v>4</v>
      </c>
      <c r="K93" s="317">
        <v>4</v>
      </c>
      <c r="L93" s="272">
        <v>4</v>
      </c>
      <c r="M93" s="272">
        <v>4</v>
      </c>
      <c r="N93" s="373">
        <v>4</v>
      </c>
      <c r="O93" s="373">
        <v>4</v>
      </c>
      <c r="P93" s="374">
        <v>6</v>
      </c>
    </row>
    <row r="94" ht="18" spans="1:16">
      <c r="A94" s="80">
        <v>85</v>
      </c>
      <c r="B94" s="378" t="s">
        <v>220</v>
      </c>
      <c r="C94" s="379" t="s">
        <v>221</v>
      </c>
      <c r="D94" s="384" t="s">
        <v>199</v>
      </c>
      <c r="E94" s="385" t="s">
        <v>199</v>
      </c>
      <c r="F94" s="384">
        <v>4</v>
      </c>
      <c r="G94" s="38">
        <v>3</v>
      </c>
      <c r="H94" s="384">
        <v>9</v>
      </c>
      <c r="I94" s="385">
        <v>4</v>
      </c>
      <c r="J94" s="278">
        <v>4</v>
      </c>
      <c r="K94" s="317">
        <v>4</v>
      </c>
      <c r="L94" s="272">
        <v>4</v>
      </c>
      <c r="M94" s="272">
        <v>4</v>
      </c>
      <c r="N94" s="373">
        <v>4</v>
      </c>
      <c r="O94" s="373">
        <v>4</v>
      </c>
      <c r="P94" s="374">
        <v>5</v>
      </c>
    </row>
    <row r="95" ht="18" spans="1:16">
      <c r="A95" s="80">
        <v>86</v>
      </c>
      <c r="B95" s="378" t="s">
        <v>222</v>
      </c>
      <c r="C95" s="379" t="s">
        <v>223</v>
      </c>
      <c r="D95" s="384">
        <v>6</v>
      </c>
      <c r="E95" s="385">
        <v>6</v>
      </c>
      <c r="F95" s="384">
        <v>5</v>
      </c>
      <c r="G95" s="38">
        <v>5</v>
      </c>
      <c r="H95" s="384">
        <v>5</v>
      </c>
      <c r="I95" s="385">
        <v>5</v>
      </c>
      <c r="J95" s="278">
        <v>5</v>
      </c>
      <c r="K95" s="317">
        <v>5</v>
      </c>
      <c r="L95" s="272">
        <v>5</v>
      </c>
      <c r="M95" s="272">
        <v>5</v>
      </c>
      <c r="N95" s="373">
        <v>5</v>
      </c>
      <c r="O95" s="373">
        <v>5</v>
      </c>
      <c r="P95" s="374">
        <v>0</v>
      </c>
    </row>
    <row r="96" ht="18" spans="1:16">
      <c r="A96" s="80">
        <v>87</v>
      </c>
      <c r="B96" s="378" t="s">
        <v>224</v>
      </c>
      <c r="C96" s="379" t="s">
        <v>225</v>
      </c>
      <c r="D96" s="384">
        <v>5</v>
      </c>
      <c r="E96" s="385">
        <v>3</v>
      </c>
      <c r="F96" s="384">
        <v>5</v>
      </c>
      <c r="G96" s="38">
        <v>3</v>
      </c>
      <c r="H96" s="384">
        <v>3</v>
      </c>
      <c r="I96" s="385">
        <v>1</v>
      </c>
      <c r="J96" s="278">
        <v>4</v>
      </c>
      <c r="K96" s="317">
        <v>4</v>
      </c>
      <c r="L96" s="272">
        <v>4</v>
      </c>
      <c r="M96" s="272">
        <v>4</v>
      </c>
      <c r="N96" s="373">
        <v>4</v>
      </c>
      <c r="O96" s="373">
        <v>4</v>
      </c>
      <c r="P96" s="374">
        <v>4</v>
      </c>
    </row>
    <row r="97" ht="18" spans="1:16">
      <c r="A97" s="80">
        <v>88</v>
      </c>
      <c r="B97" s="378" t="s">
        <v>226</v>
      </c>
      <c r="C97" s="379" t="s">
        <v>227</v>
      </c>
      <c r="D97" s="384" t="s">
        <v>199</v>
      </c>
      <c r="E97" s="385" t="s">
        <v>199</v>
      </c>
      <c r="F97" s="384">
        <v>6</v>
      </c>
      <c r="G97" s="38">
        <v>4</v>
      </c>
      <c r="H97" s="384">
        <v>4</v>
      </c>
      <c r="I97" s="385">
        <v>4</v>
      </c>
      <c r="J97" s="278">
        <v>4</v>
      </c>
      <c r="K97" s="317">
        <v>4</v>
      </c>
      <c r="L97" s="272">
        <v>4</v>
      </c>
      <c r="M97" s="272">
        <v>4</v>
      </c>
      <c r="N97" s="373">
        <v>4</v>
      </c>
      <c r="O97" s="373">
        <v>4</v>
      </c>
      <c r="P97" s="374">
        <v>0</v>
      </c>
    </row>
    <row r="98" ht="18" spans="1:16">
      <c r="A98" s="80">
        <v>89</v>
      </c>
      <c r="B98" s="378" t="s">
        <v>228</v>
      </c>
      <c r="C98" s="379" t="s">
        <v>229</v>
      </c>
      <c r="D98" s="384">
        <v>3</v>
      </c>
      <c r="E98" s="385">
        <v>3</v>
      </c>
      <c r="F98" s="384">
        <v>3</v>
      </c>
      <c r="G98" s="38">
        <v>3</v>
      </c>
      <c r="H98" s="384">
        <v>4</v>
      </c>
      <c r="I98" s="385">
        <v>3</v>
      </c>
      <c r="J98" s="278">
        <v>4</v>
      </c>
      <c r="K98" s="317">
        <v>4</v>
      </c>
      <c r="L98" s="272">
        <v>4</v>
      </c>
      <c r="M98" s="272">
        <v>4</v>
      </c>
      <c r="N98" s="373">
        <v>4</v>
      </c>
      <c r="O98" s="373">
        <v>4</v>
      </c>
      <c r="P98" s="374">
        <v>0</v>
      </c>
    </row>
    <row r="99" ht="18" spans="1:16">
      <c r="A99" s="80">
        <v>90</v>
      </c>
      <c r="B99" s="378" t="s">
        <v>230</v>
      </c>
      <c r="C99" s="379" t="s">
        <v>231</v>
      </c>
      <c r="D99" s="384">
        <v>5</v>
      </c>
      <c r="E99" s="385">
        <v>5</v>
      </c>
      <c r="F99" s="384">
        <v>5</v>
      </c>
      <c r="G99" s="38">
        <v>3</v>
      </c>
      <c r="H99" s="384">
        <v>2</v>
      </c>
      <c r="I99" s="385">
        <v>2</v>
      </c>
      <c r="J99" s="278">
        <v>4</v>
      </c>
      <c r="K99" s="317">
        <v>4</v>
      </c>
      <c r="L99" s="272">
        <v>4</v>
      </c>
      <c r="M99" s="272">
        <v>4</v>
      </c>
      <c r="N99" s="373">
        <v>4</v>
      </c>
      <c r="O99" s="373">
        <v>4</v>
      </c>
      <c r="P99" s="374">
        <v>6</v>
      </c>
    </row>
    <row r="100" ht="18" spans="1:16">
      <c r="A100" s="80">
        <v>91</v>
      </c>
      <c r="B100" s="378" t="s">
        <v>232</v>
      </c>
      <c r="C100" s="379" t="s">
        <v>233</v>
      </c>
      <c r="D100" s="384">
        <v>4</v>
      </c>
      <c r="E100" s="385">
        <v>4</v>
      </c>
      <c r="F100" s="384">
        <v>3</v>
      </c>
      <c r="G100" s="38">
        <v>5</v>
      </c>
      <c r="H100" s="384">
        <v>3</v>
      </c>
      <c r="I100" s="388">
        <v>3</v>
      </c>
      <c r="J100" s="278">
        <v>3</v>
      </c>
      <c r="K100" s="317">
        <v>1</v>
      </c>
      <c r="L100" s="272">
        <v>5</v>
      </c>
      <c r="M100" s="272">
        <v>5</v>
      </c>
      <c r="N100" s="373">
        <v>5</v>
      </c>
      <c r="O100" s="373">
        <v>5</v>
      </c>
      <c r="P100" s="374">
        <v>0</v>
      </c>
    </row>
    <row r="101" ht="18" spans="1:16">
      <c r="A101" s="80">
        <v>92</v>
      </c>
      <c r="B101" s="378" t="s">
        <v>234</v>
      </c>
      <c r="C101" s="379" t="s">
        <v>235</v>
      </c>
      <c r="D101" s="384">
        <v>5</v>
      </c>
      <c r="E101" s="385">
        <v>5</v>
      </c>
      <c r="F101" s="384">
        <v>3</v>
      </c>
      <c r="G101" s="38">
        <v>2</v>
      </c>
      <c r="H101" s="384">
        <v>3</v>
      </c>
      <c r="I101" s="385">
        <v>3</v>
      </c>
      <c r="J101" s="278">
        <v>4</v>
      </c>
      <c r="K101" s="317">
        <v>4</v>
      </c>
      <c r="L101" s="272">
        <v>4</v>
      </c>
      <c r="M101" s="272">
        <v>4</v>
      </c>
      <c r="N101" s="373">
        <v>4</v>
      </c>
      <c r="O101" s="373">
        <v>4</v>
      </c>
      <c r="P101" s="374">
        <v>5</v>
      </c>
    </row>
    <row r="102" ht="18" spans="1:16">
      <c r="A102" s="80">
        <v>93</v>
      </c>
      <c r="B102" s="378" t="s">
        <v>236</v>
      </c>
      <c r="C102" s="379" t="s">
        <v>237</v>
      </c>
      <c r="D102" s="384">
        <v>4</v>
      </c>
      <c r="E102" s="385">
        <v>4</v>
      </c>
      <c r="F102" s="384">
        <v>3</v>
      </c>
      <c r="G102" s="38">
        <v>2</v>
      </c>
      <c r="H102" s="384">
        <v>5</v>
      </c>
      <c r="I102" s="385">
        <v>4</v>
      </c>
      <c r="J102" s="278">
        <v>3</v>
      </c>
      <c r="K102" s="317">
        <v>3</v>
      </c>
      <c r="L102" s="272">
        <v>4</v>
      </c>
      <c r="M102" s="272">
        <v>4</v>
      </c>
      <c r="N102" s="373">
        <v>4</v>
      </c>
      <c r="O102" s="373">
        <v>4</v>
      </c>
      <c r="P102" s="374">
        <v>6</v>
      </c>
    </row>
    <row r="103" ht="18" spans="1:16">
      <c r="A103" s="80">
        <v>94</v>
      </c>
      <c r="B103" s="378" t="s">
        <v>238</v>
      </c>
      <c r="C103" s="379" t="s">
        <v>239</v>
      </c>
      <c r="D103" s="384">
        <v>6</v>
      </c>
      <c r="E103" s="385">
        <v>4</v>
      </c>
      <c r="F103" s="384">
        <v>6</v>
      </c>
      <c r="G103" s="38">
        <v>6</v>
      </c>
      <c r="H103" s="384">
        <v>4</v>
      </c>
      <c r="I103" s="385">
        <v>4</v>
      </c>
      <c r="J103" s="278">
        <v>5</v>
      </c>
      <c r="K103" s="317">
        <v>5</v>
      </c>
      <c r="L103" s="272">
        <v>5</v>
      </c>
      <c r="M103" s="272">
        <v>5</v>
      </c>
      <c r="N103" s="373">
        <v>5</v>
      </c>
      <c r="O103" s="373">
        <v>5</v>
      </c>
      <c r="P103" s="374">
        <v>0</v>
      </c>
    </row>
    <row r="104" ht="18" spans="1:16">
      <c r="A104" s="80">
        <v>95</v>
      </c>
      <c r="B104" s="378" t="s">
        <v>240</v>
      </c>
      <c r="C104" s="379" t="s">
        <v>241</v>
      </c>
      <c r="D104" s="384">
        <v>7</v>
      </c>
      <c r="E104" s="385">
        <v>6</v>
      </c>
      <c r="F104" s="384">
        <v>5</v>
      </c>
      <c r="G104" s="38">
        <v>3</v>
      </c>
      <c r="H104" s="384">
        <v>2</v>
      </c>
      <c r="I104" s="388">
        <v>0</v>
      </c>
      <c r="J104" s="278">
        <v>5</v>
      </c>
      <c r="K104" s="317">
        <v>5</v>
      </c>
      <c r="L104" s="272">
        <v>5</v>
      </c>
      <c r="M104" s="272">
        <v>5</v>
      </c>
      <c r="N104" s="373">
        <v>5</v>
      </c>
      <c r="O104" s="373">
        <v>5</v>
      </c>
      <c r="P104" s="374">
        <v>0</v>
      </c>
    </row>
    <row r="105" ht="18" spans="1:16">
      <c r="A105" s="80">
        <v>96</v>
      </c>
      <c r="B105" s="378" t="s">
        <v>242</v>
      </c>
      <c r="C105" s="379" t="s">
        <v>243</v>
      </c>
      <c r="D105" s="384">
        <v>5</v>
      </c>
      <c r="E105" s="385">
        <v>4</v>
      </c>
      <c r="F105" s="384" t="s">
        <v>199</v>
      </c>
      <c r="G105" s="386" t="s">
        <v>199</v>
      </c>
      <c r="H105" s="384">
        <v>5</v>
      </c>
      <c r="I105" s="388">
        <v>4</v>
      </c>
      <c r="J105" s="278">
        <v>4</v>
      </c>
      <c r="K105" s="317">
        <v>4</v>
      </c>
      <c r="L105" s="272">
        <v>4</v>
      </c>
      <c r="M105" s="272">
        <v>4</v>
      </c>
      <c r="N105" s="373">
        <v>4</v>
      </c>
      <c r="O105" s="373">
        <v>4</v>
      </c>
      <c r="P105" s="374">
        <v>0</v>
      </c>
    </row>
    <row r="106" ht="18" spans="1:16">
      <c r="A106" s="80">
        <v>97</v>
      </c>
      <c r="B106" s="378" t="s">
        <v>244</v>
      </c>
      <c r="C106" s="379" t="s">
        <v>245</v>
      </c>
      <c r="D106" s="384">
        <v>5</v>
      </c>
      <c r="E106" s="385">
        <v>5</v>
      </c>
      <c r="F106" s="384" t="s">
        <v>199</v>
      </c>
      <c r="G106" s="386" t="s">
        <v>199</v>
      </c>
      <c r="H106" s="384">
        <v>5</v>
      </c>
      <c r="I106" s="385">
        <v>3</v>
      </c>
      <c r="J106" s="278">
        <v>4</v>
      </c>
      <c r="K106" s="317">
        <v>4</v>
      </c>
      <c r="L106" s="272">
        <v>4</v>
      </c>
      <c r="M106" s="272">
        <v>4</v>
      </c>
      <c r="N106" s="373">
        <v>4</v>
      </c>
      <c r="O106" s="373">
        <v>4</v>
      </c>
      <c r="P106" s="374">
        <v>5</v>
      </c>
    </row>
    <row r="107" ht="18" spans="1:16">
      <c r="A107" s="80">
        <v>98</v>
      </c>
      <c r="B107" s="378" t="s">
        <v>246</v>
      </c>
      <c r="C107" s="379" t="s">
        <v>247</v>
      </c>
      <c r="D107" s="384" t="s">
        <v>199</v>
      </c>
      <c r="E107" s="385" t="s">
        <v>199</v>
      </c>
      <c r="F107" s="384">
        <v>6</v>
      </c>
      <c r="G107" s="38">
        <v>5</v>
      </c>
      <c r="H107" s="384">
        <v>5</v>
      </c>
      <c r="I107" s="385">
        <v>3</v>
      </c>
      <c r="J107" s="278">
        <v>5</v>
      </c>
      <c r="K107" s="317">
        <v>5</v>
      </c>
      <c r="L107" s="272">
        <v>5</v>
      </c>
      <c r="M107" s="272">
        <v>5</v>
      </c>
      <c r="N107" s="373">
        <v>5</v>
      </c>
      <c r="O107" s="373">
        <v>5</v>
      </c>
      <c r="P107" s="374">
        <v>4</v>
      </c>
    </row>
    <row r="108" ht="16.5" customHeight="1" spans="1:16">
      <c r="A108" s="80">
        <v>99</v>
      </c>
      <c r="B108" s="378" t="s">
        <v>248</v>
      </c>
      <c r="C108" s="379" t="s">
        <v>249</v>
      </c>
      <c r="D108" s="384" t="s">
        <v>199</v>
      </c>
      <c r="E108" s="385" t="s">
        <v>199</v>
      </c>
      <c r="F108" s="384">
        <v>5</v>
      </c>
      <c r="G108" s="38">
        <v>4</v>
      </c>
      <c r="H108" s="384">
        <v>3</v>
      </c>
      <c r="I108" s="385">
        <v>2</v>
      </c>
      <c r="J108" s="278">
        <v>5</v>
      </c>
      <c r="K108" s="317">
        <v>5</v>
      </c>
      <c r="L108" s="272">
        <v>5</v>
      </c>
      <c r="M108" s="272">
        <v>5</v>
      </c>
      <c r="N108" s="373">
        <v>5</v>
      </c>
      <c r="O108" s="373">
        <v>5</v>
      </c>
      <c r="P108" s="374">
        <v>0</v>
      </c>
    </row>
    <row r="109" ht="18" spans="1:16">
      <c r="A109" s="80">
        <v>100</v>
      </c>
      <c r="B109" s="378" t="s">
        <v>250</v>
      </c>
      <c r="C109" s="379" t="s">
        <v>251</v>
      </c>
      <c r="D109" s="384">
        <v>8</v>
      </c>
      <c r="E109" s="385">
        <v>7</v>
      </c>
      <c r="F109" s="384">
        <v>7</v>
      </c>
      <c r="G109" s="38">
        <v>6</v>
      </c>
      <c r="H109" s="384">
        <v>4</v>
      </c>
      <c r="I109" s="385">
        <v>4</v>
      </c>
      <c r="J109" s="278">
        <v>4</v>
      </c>
      <c r="K109" s="317">
        <v>4</v>
      </c>
      <c r="L109" s="272">
        <v>4</v>
      </c>
      <c r="M109" s="272">
        <v>4</v>
      </c>
      <c r="N109" s="373">
        <v>4</v>
      </c>
      <c r="O109" s="373">
        <v>4</v>
      </c>
      <c r="P109" s="374">
        <v>5</v>
      </c>
    </row>
    <row r="110" ht="18" spans="1:16">
      <c r="A110" s="80">
        <v>101</v>
      </c>
      <c r="B110" s="378" t="s">
        <v>252</v>
      </c>
      <c r="C110" s="379" t="s">
        <v>253</v>
      </c>
      <c r="D110" s="384">
        <v>5</v>
      </c>
      <c r="E110" s="385">
        <v>4</v>
      </c>
      <c r="F110" s="384">
        <v>5</v>
      </c>
      <c r="G110" s="38">
        <v>3</v>
      </c>
      <c r="H110" s="384">
        <v>3</v>
      </c>
      <c r="I110" s="385">
        <v>2</v>
      </c>
      <c r="J110" s="278">
        <v>4</v>
      </c>
      <c r="K110" s="317">
        <v>4</v>
      </c>
      <c r="L110" s="272">
        <v>4</v>
      </c>
      <c r="M110" s="272">
        <v>4</v>
      </c>
      <c r="N110" s="373">
        <v>4</v>
      </c>
      <c r="O110" s="373">
        <v>4</v>
      </c>
      <c r="P110" s="374">
        <v>0</v>
      </c>
    </row>
    <row r="111" ht="18" spans="1:16">
      <c r="A111" s="80">
        <v>102</v>
      </c>
      <c r="B111" s="378" t="s">
        <v>254</v>
      </c>
      <c r="C111" s="379" t="s">
        <v>255</v>
      </c>
      <c r="D111" s="384">
        <v>5</v>
      </c>
      <c r="E111" s="385">
        <v>5</v>
      </c>
      <c r="F111" s="384">
        <v>3</v>
      </c>
      <c r="G111" s="38">
        <v>1</v>
      </c>
      <c r="H111" s="384" t="s">
        <v>199</v>
      </c>
      <c r="I111" s="385" t="s">
        <v>199</v>
      </c>
      <c r="J111" s="278">
        <v>5</v>
      </c>
      <c r="K111" s="317">
        <v>5</v>
      </c>
      <c r="L111" s="272">
        <v>5</v>
      </c>
      <c r="M111" s="272">
        <v>5</v>
      </c>
      <c r="N111" s="373">
        <v>5</v>
      </c>
      <c r="O111" s="373">
        <v>5</v>
      </c>
      <c r="P111" s="374">
        <v>0</v>
      </c>
    </row>
    <row r="112" ht="18" spans="1:16">
      <c r="A112" s="80">
        <v>103</v>
      </c>
      <c r="B112" s="378" t="s">
        <v>256</v>
      </c>
      <c r="C112" s="379" t="s">
        <v>257</v>
      </c>
      <c r="D112" s="384">
        <v>6</v>
      </c>
      <c r="E112" s="385">
        <v>6</v>
      </c>
      <c r="F112" s="384">
        <v>6</v>
      </c>
      <c r="G112" s="38">
        <v>4</v>
      </c>
      <c r="H112" s="384" t="s">
        <v>199</v>
      </c>
      <c r="I112" s="385"/>
      <c r="J112" s="278">
        <v>5</v>
      </c>
      <c r="K112" s="317">
        <v>5</v>
      </c>
      <c r="L112" s="272">
        <v>5</v>
      </c>
      <c r="M112" s="272">
        <v>5</v>
      </c>
      <c r="N112" s="373">
        <v>5</v>
      </c>
      <c r="O112" s="373">
        <v>5</v>
      </c>
      <c r="P112" s="374">
        <v>5</v>
      </c>
    </row>
    <row r="113" ht="18" spans="1:16">
      <c r="A113" s="80">
        <v>104</v>
      </c>
      <c r="B113" s="378" t="s">
        <v>258</v>
      </c>
      <c r="C113" s="379" t="s">
        <v>259</v>
      </c>
      <c r="D113" s="384">
        <v>4</v>
      </c>
      <c r="E113" s="385">
        <v>3</v>
      </c>
      <c r="F113" s="384">
        <v>5</v>
      </c>
      <c r="G113" s="38">
        <v>3</v>
      </c>
      <c r="H113" s="384">
        <v>4</v>
      </c>
      <c r="I113" s="388">
        <v>3</v>
      </c>
      <c r="J113" s="278">
        <v>5</v>
      </c>
      <c r="K113" s="317">
        <v>5</v>
      </c>
      <c r="L113" s="272">
        <v>5</v>
      </c>
      <c r="M113" s="272">
        <v>5</v>
      </c>
      <c r="N113" s="373">
        <v>5</v>
      </c>
      <c r="O113" s="373">
        <v>5</v>
      </c>
      <c r="P113" s="374">
        <v>0</v>
      </c>
    </row>
    <row r="114" ht="18" spans="1:16">
      <c r="A114" s="80">
        <v>105</v>
      </c>
      <c r="B114" s="378" t="s">
        <v>260</v>
      </c>
      <c r="C114" s="379" t="s">
        <v>261</v>
      </c>
      <c r="D114" s="384">
        <v>6</v>
      </c>
      <c r="E114" s="385">
        <v>5</v>
      </c>
      <c r="F114" s="384">
        <v>5</v>
      </c>
      <c r="G114" s="38">
        <v>4</v>
      </c>
      <c r="H114" s="384">
        <v>5</v>
      </c>
      <c r="I114" s="388">
        <v>5</v>
      </c>
      <c r="J114" s="278">
        <v>5</v>
      </c>
      <c r="K114" s="317">
        <v>5</v>
      </c>
      <c r="L114" s="272">
        <v>5</v>
      </c>
      <c r="M114" s="272">
        <v>5</v>
      </c>
      <c r="N114" s="373">
        <v>5</v>
      </c>
      <c r="O114" s="373">
        <v>5</v>
      </c>
      <c r="P114" s="374">
        <v>0</v>
      </c>
    </row>
    <row r="115" ht="18" spans="1:16">
      <c r="A115" s="80">
        <v>106</v>
      </c>
      <c r="B115" s="378" t="s">
        <v>262</v>
      </c>
      <c r="C115" s="379" t="s">
        <v>263</v>
      </c>
      <c r="D115" s="384">
        <v>7</v>
      </c>
      <c r="E115" s="385">
        <v>6</v>
      </c>
      <c r="F115" s="384">
        <v>3</v>
      </c>
      <c r="G115" s="38">
        <v>0</v>
      </c>
      <c r="H115" s="384">
        <v>3</v>
      </c>
      <c r="I115" s="385">
        <v>3</v>
      </c>
      <c r="J115" s="278">
        <v>4</v>
      </c>
      <c r="K115" s="317">
        <v>4</v>
      </c>
      <c r="L115" s="272">
        <v>4</v>
      </c>
      <c r="M115" s="272">
        <v>4</v>
      </c>
      <c r="N115" s="373">
        <v>4</v>
      </c>
      <c r="O115" s="373">
        <v>4</v>
      </c>
      <c r="P115" s="374">
        <v>4</v>
      </c>
    </row>
    <row r="116" ht="18" spans="1:16">
      <c r="A116" s="80">
        <v>107</v>
      </c>
      <c r="B116" s="378" t="s">
        <v>264</v>
      </c>
      <c r="C116" s="379" t="s">
        <v>265</v>
      </c>
      <c r="D116" s="384">
        <v>8</v>
      </c>
      <c r="E116" s="385">
        <v>7</v>
      </c>
      <c r="F116" s="384">
        <v>2</v>
      </c>
      <c r="G116" s="38">
        <v>0</v>
      </c>
      <c r="H116" s="384">
        <v>3</v>
      </c>
      <c r="I116" s="385">
        <v>2</v>
      </c>
      <c r="J116" s="278">
        <v>4</v>
      </c>
      <c r="K116" s="317">
        <v>4</v>
      </c>
      <c r="L116" s="272">
        <v>4</v>
      </c>
      <c r="M116" s="272">
        <v>4</v>
      </c>
      <c r="N116" s="373">
        <v>4</v>
      </c>
      <c r="O116" s="373">
        <v>4</v>
      </c>
      <c r="P116" s="374">
        <v>0</v>
      </c>
    </row>
    <row r="117" ht="18" spans="1:16">
      <c r="A117" s="80">
        <v>108</v>
      </c>
      <c r="B117" s="378" t="s">
        <v>266</v>
      </c>
      <c r="C117" s="379" t="s">
        <v>267</v>
      </c>
      <c r="D117" s="384">
        <v>6</v>
      </c>
      <c r="E117" s="385">
        <v>6</v>
      </c>
      <c r="F117" s="384">
        <v>6</v>
      </c>
      <c r="G117" s="38">
        <v>5</v>
      </c>
      <c r="H117" s="384">
        <v>3</v>
      </c>
      <c r="I117" s="388">
        <v>3</v>
      </c>
      <c r="J117" s="278">
        <v>4</v>
      </c>
      <c r="K117" s="317">
        <v>4</v>
      </c>
      <c r="L117" s="272">
        <v>4</v>
      </c>
      <c r="M117" s="272">
        <v>4</v>
      </c>
      <c r="N117" s="373">
        <v>4</v>
      </c>
      <c r="O117" s="373">
        <v>4</v>
      </c>
      <c r="P117" s="374">
        <v>0</v>
      </c>
    </row>
    <row r="118" ht="18" spans="1:16">
      <c r="A118" s="80">
        <v>109</v>
      </c>
      <c r="B118" s="378" t="s">
        <v>268</v>
      </c>
      <c r="C118" s="379" t="s">
        <v>269</v>
      </c>
      <c r="D118" s="384">
        <v>5</v>
      </c>
      <c r="E118" s="385">
        <v>5</v>
      </c>
      <c r="F118" s="384">
        <v>6</v>
      </c>
      <c r="G118" s="38">
        <v>5</v>
      </c>
      <c r="H118" s="384">
        <v>6</v>
      </c>
      <c r="I118" s="385">
        <v>5</v>
      </c>
      <c r="J118" s="278">
        <v>4</v>
      </c>
      <c r="K118" s="317">
        <v>4</v>
      </c>
      <c r="L118" s="272">
        <v>4</v>
      </c>
      <c r="M118" s="272">
        <v>4</v>
      </c>
      <c r="N118" s="373">
        <v>4</v>
      </c>
      <c r="O118" s="373">
        <v>4</v>
      </c>
      <c r="P118" s="374">
        <v>6</v>
      </c>
    </row>
    <row r="119" ht="18" spans="1:16">
      <c r="A119" s="80">
        <v>110</v>
      </c>
      <c r="B119" s="378" t="s">
        <v>270</v>
      </c>
      <c r="C119" s="379" t="s">
        <v>271</v>
      </c>
      <c r="D119" s="384">
        <v>5</v>
      </c>
      <c r="E119" s="385">
        <v>5</v>
      </c>
      <c r="F119" s="384">
        <v>3</v>
      </c>
      <c r="G119" s="38">
        <v>2</v>
      </c>
      <c r="H119" s="384">
        <v>2</v>
      </c>
      <c r="I119" s="385">
        <v>2</v>
      </c>
      <c r="J119" s="278">
        <v>5</v>
      </c>
      <c r="K119" s="317">
        <v>5</v>
      </c>
      <c r="L119" s="272">
        <v>5</v>
      </c>
      <c r="M119" s="272">
        <v>5</v>
      </c>
      <c r="N119" s="373">
        <v>5</v>
      </c>
      <c r="O119" s="373">
        <v>5</v>
      </c>
      <c r="P119" s="374">
        <v>4</v>
      </c>
    </row>
    <row r="120" ht="18" spans="1:16">
      <c r="A120" s="80">
        <v>111</v>
      </c>
      <c r="B120" s="378" t="s">
        <v>272</v>
      </c>
      <c r="C120" s="379" t="s">
        <v>273</v>
      </c>
      <c r="D120" s="384">
        <v>6</v>
      </c>
      <c r="E120" s="385">
        <v>6</v>
      </c>
      <c r="F120" s="384">
        <v>5</v>
      </c>
      <c r="G120" s="38">
        <v>4</v>
      </c>
      <c r="H120" s="384">
        <v>3</v>
      </c>
      <c r="I120" s="385">
        <v>2</v>
      </c>
      <c r="J120" s="278">
        <v>5</v>
      </c>
      <c r="K120" s="317">
        <v>5</v>
      </c>
      <c r="L120" s="272">
        <v>5</v>
      </c>
      <c r="M120" s="272">
        <v>5</v>
      </c>
      <c r="N120" s="373">
        <v>5</v>
      </c>
      <c r="O120" s="373">
        <v>5</v>
      </c>
      <c r="P120" s="374">
        <v>5</v>
      </c>
    </row>
    <row r="121" spans="4:16">
      <c r="D121" s="230">
        <f>COUNTIF(D10:D120,"&gt;5")</f>
        <v>75</v>
      </c>
      <c r="E121" s="230">
        <f t="shared" ref="E121:I121" si="0">COUNTIF(E10:E120,"&gt;5")</f>
        <v>60</v>
      </c>
      <c r="F121" s="230">
        <f t="shared" si="0"/>
        <v>70</v>
      </c>
      <c r="G121" s="230">
        <f t="shared" si="0"/>
        <v>51</v>
      </c>
      <c r="H121" s="230">
        <f t="shared" si="0"/>
        <v>49</v>
      </c>
      <c r="I121" s="230">
        <f t="shared" si="0"/>
        <v>39</v>
      </c>
      <c r="J121" s="231">
        <f>COUNTIF(J10:J120,"&gt;2")</f>
        <v>111</v>
      </c>
      <c r="K121" s="231">
        <f t="shared" ref="K121:O121" si="1">COUNTIF(K10:K120,"&gt;2")</f>
        <v>110</v>
      </c>
      <c r="L121" s="231">
        <f t="shared" si="1"/>
        <v>111</v>
      </c>
      <c r="M121" s="231">
        <f t="shared" si="1"/>
        <v>111</v>
      </c>
      <c r="N121" s="231">
        <f t="shared" si="1"/>
        <v>111</v>
      </c>
      <c r="O121" s="231">
        <f t="shared" si="1"/>
        <v>111</v>
      </c>
      <c r="P121" s="64">
        <f>COUNTIF(P10:P120,"&gt;4")</f>
        <v>56</v>
      </c>
    </row>
    <row r="122" spans="4:16">
      <c r="D122" s="387">
        <f>D121/1.11</f>
        <v>67.5675675675676</v>
      </c>
      <c r="E122" s="387">
        <f t="shared" ref="E122:I122" si="2">E121/1.11</f>
        <v>54.054054054054</v>
      </c>
      <c r="F122" s="387">
        <f t="shared" si="2"/>
        <v>63.0630630630631</v>
      </c>
      <c r="G122" s="387">
        <f t="shared" si="2"/>
        <v>45.9459459459459</v>
      </c>
      <c r="H122" s="387">
        <f t="shared" si="2"/>
        <v>44.1441441441441</v>
      </c>
      <c r="I122" s="387">
        <f t="shared" si="2"/>
        <v>35.1351351351351</v>
      </c>
      <c r="J122" s="387">
        <f t="shared" ref="J122" si="3">J121/1.11</f>
        <v>100</v>
      </c>
      <c r="K122" s="387">
        <f t="shared" ref="K122" si="4">K121/1.11</f>
        <v>99.0990990990991</v>
      </c>
      <c r="L122" s="387">
        <f t="shared" ref="L122" si="5">L121/1.11</f>
        <v>100</v>
      </c>
      <c r="M122" s="387">
        <f t="shared" ref="M122" si="6">M121/1.11</f>
        <v>100</v>
      </c>
      <c r="N122" s="387">
        <f t="shared" ref="N122" si="7">N121/1.11</f>
        <v>100</v>
      </c>
      <c r="O122" s="387">
        <f t="shared" ref="O122:P122" si="8">O121/1.11</f>
        <v>100</v>
      </c>
      <c r="P122" s="387">
        <f t="shared" si="8"/>
        <v>50.4504504504504</v>
      </c>
    </row>
    <row r="123" spans="4:4">
      <c r="D123" s="230"/>
    </row>
    <row r="124" spans="4:16">
      <c r="D124" s="230">
        <v>68</v>
      </c>
      <c r="E124" s="64">
        <v>54</v>
      </c>
      <c r="F124" s="231">
        <v>63</v>
      </c>
      <c r="G124" s="64">
        <v>46</v>
      </c>
      <c r="H124" s="231">
        <v>44</v>
      </c>
      <c r="I124" s="64">
        <v>35</v>
      </c>
      <c r="J124" s="231">
        <v>100</v>
      </c>
      <c r="K124" s="64">
        <v>100</v>
      </c>
      <c r="L124" s="231">
        <v>100</v>
      </c>
      <c r="M124" s="64">
        <v>100</v>
      </c>
      <c r="N124" s="231">
        <v>100</v>
      </c>
      <c r="O124" s="64">
        <v>100</v>
      </c>
      <c r="P124" s="64">
        <v>50</v>
      </c>
    </row>
    <row r="125" spans="4:4">
      <c r="D125" s="230"/>
    </row>
    <row r="126" spans="4:4">
      <c r="D126" s="230"/>
    </row>
    <row r="127" spans="4:4">
      <c r="D127" s="230"/>
    </row>
    <row r="128" spans="4:4">
      <c r="D128" s="230"/>
    </row>
    <row r="129" spans="4:4">
      <c r="D129" s="230"/>
    </row>
    <row r="130" spans="4:4">
      <c r="D130" s="230"/>
    </row>
    <row r="131" spans="4:4">
      <c r="D131" s="230"/>
    </row>
    <row r="132" spans="4:4">
      <c r="D132" s="230"/>
    </row>
    <row r="133" spans="4:4">
      <c r="D133" s="230"/>
    </row>
    <row r="134" spans="4:4">
      <c r="D134" s="230"/>
    </row>
    <row r="135" spans="4:4">
      <c r="D135" s="230"/>
    </row>
    <row r="136" spans="4:4">
      <c r="D136" s="230"/>
    </row>
    <row r="137" spans="4:4">
      <c r="D137" s="230"/>
    </row>
    <row r="138" spans="4:4">
      <c r="D138" s="230"/>
    </row>
    <row r="139" spans="4:4">
      <c r="D139" s="230"/>
    </row>
    <row r="140" spans="4:4">
      <c r="D140" s="230"/>
    </row>
    <row r="141" spans="4:4">
      <c r="D141" s="230"/>
    </row>
    <row r="142" spans="4:4">
      <c r="D142" s="230"/>
    </row>
    <row r="143" spans="4:4">
      <c r="D143" s="230"/>
    </row>
    <row r="144" spans="4:4">
      <c r="D144" s="230"/>
    </row>
    <row r="145" spans="4:4">
      <c r="D145" s="230"/>
    </row>
    <row r="146" spans="4:4">
      <c r="D146" s="230"/>
    </row>
    <row r="147" spans="4:4">
      <c r="D147" s="230"/>
    </row>
    <row r="148" spans="4:4">
      <c r="D148" s="230"/>
    </row>
    <row r="149" spans="4:4">
      <c r="D149" s="230"/>
    </row>
    <row r="150" spans="4:4">
      <c r="D150" s="230"/>
    </row>
    <row r="151" spans="4:4">
      <c r="D151" s="230"/>
    </row>
    <row r="152" spans="4:4">
      <c r="D152" s="230"/>
    </row>
    <row r="153" spans="4:4">
      <c r="D153" s="230"/>
    </row>
    <row r="154" spans="4:4">
      <c r="D154" s="230"/>
    </row>
    <row r="155" spans="4:4">
      <c r="D155" s="230"/>
    </row>
    <row r="156" spans="4:4">
      <c r="D156" s="230"/>
    </row>
    <row r="157" spans="4:4">
      <c r="D157" s="230"/>
    </row>
    <row r="158" spans="4:4">
      <c r="D158" s="230"/>
    </row>
    <row r="159" spans="4:4">
      <c r="D159" s="230"/>
    </row>
    <row r="160" spans="4:4">
      <c r="D160" s="230"/>
    </row>
    <row r="161" spans="4:4">
      <c r="D161" s="230"/>
    </row>
    <row r="162" spans="4:4">
      <c r="D162" s="230"/>
    </row>
    <row r="163" spans="4:4">
      <c r="D163" s="230"/>
    </row>
    <row r="164" spans="4:4">
      <c r="D164" s="230"/>
    </row>
    <row r="165" spans="4:4">
      <c r="D165" s="230"/>
    </row>
    <row r="166" spans="4:4">
      <c r="D166" s="230"/>
    </row>
    <row r="167" spans="4:4">
      <c r="D167" s="230"/>
    </row>
    <row r="168" spans="4:4">
      <c r="D168" s="230"/>
    </row>
    <row r="169" spans="4:4">
      <c r="D169" s="230"/>
    </row>
    <row r="170" spans="4:4">
      <c r="D170" s="230"/>
    </row>
    <row r="171" spans="4:4">
      <c r="D171" s="230"/>
    </row>
    <row r="172" spans="4:4">
      <c r="D172" s="230"/>
    </row>
    <row r="173" spans="4:4">
      <c r="D173" s="230"/>
    </row>
    <row r="174" spans="4:4">
      <c r="D174" s="230"/>
    </row>
    <row r="175" spans="4:4">
      <c r="D175" s="230"/>
    </row>
    <row r="176" spans="4:4">
      <c r="D176" s="230"/>
    </row>
    <row r="177" spans="4:4">
      <c r="D177" s="230"/>
    </row>
    <row r="178" spans="4:4">
      <c r="D178" s="230"/>
    </row>
    <row r="179" spans="4:4">
      <c r="D179" s="230"/>
    </row>
    <row r="180" spans="4:4">
      <c r="D180" s="230"/>
    </row>
    <row r="181" spans="4:4">
      <c r="D181" s="230"/>
    </row>
    <row r="182" spans="4:4">
      <c r="D182" s="230"/>
    </row>
    <row r="183" spans="4:4">
      <c r="D183" s="230"/>
    </row>
    <row r="184" spans="4:4">
      <c r="D184" s="230"/>
    </row>
    <row r="185" spans="4:4">
      <c r="D185" s="230"/>
    </row>
    <row r="186" spans="4:4">
      <c r="D186" s="230"/>
    </row>
    <row r="187" spans="4:4">
      <c r="D187" s="230"/>
    </row>
    <row r="188" spans="4:4">
      <c r="D188" s="230"/>
    </row>
    <row r="189" spans="4:4">
      <c r="D189" s="230"/>
    </row>
    <row r="190" spans="4:4">
      <c r="D190" s="230"/>
    </row>
    <row r="191" spans="4:4">
      <c r="D191" s="230"/>
    </row>
    <row r="192" spans="4:4">
      <c r="D192" s="230"/>
    </row>
    <row r="193" spans="4:4">
      <c r="D193" s="230"/>
    </row>
    <row r="194" spans="4:4">
      <c r="D194" s="230"/>
    </row>
    <row r="195" spans="4:4">
      <c r="D195" s="230"/>
    </row>
    <row r="196" spans="4:4">
      <c r="D196" s="230"/>
    </row>
    <row r="197" spans="4:4">
      <c r="D197" s="230"/>
    </row>
    <row r="198" spans="4:4">
      <c r="D198" s="230"/>
    </row>
    <row r="199" spans="4:4">
      <c r="D199" s="230"/>
    </row>
    <row r="200" spans="4:4">
      <c r="D200" s="230"/>
    </row>
    <row r="201" spans="4:4">
      <c r="D201" s="230"/>
    </row>
    <row r="202" spans="4:4">
      <c r="D202" s="230"/>
    </row>
    <row r="203" spans="4:4">
      <c r="D203" s="230"/>
    </row>
    <row r="204" spans="4:4">
      <c r="D204" s="230"/>
    </row>
    <row r="205" spans="4:4">
      <c r="D205" s="230"/>
    </row>
    <row r="206" spans="4:4">
      <c r="D206" s="230"/>
    </row>
    <row r="207" spans="4:4">
      <c r="D207" s="230"/>
    </row>
    <row r="208" spans="4:4">
      <c r="D208" s="230"/>
    </row>
    <row r="209" spans="4:4">
      <c r="D209" s="230"/>
    </row>
    <row r="210" spans="4:4">
      <c r="D210" s="230"/>
    </row>
    <row r="211" spans="4:4">
      <c r="D211" s="230"/>
    </row>
    <row r="212" spans="4:4">
      <c r="D212" s="230"/>
    </row>
    <row r="213" spans="4:4">
      <c r="D213" s="230"/>
    </row>
    <row r="214" spans="4:4">
      <c r="D214" s="230"/>
    </row>
    <row r="215" spans="4:4">
      <c r="D215" s="230"/>
    </row>
    <row r="216" spans="4:4">
      <c r="D216" s="230"/>
    </row>
    <row r="217" spans="4:4">
      <c r="D217" s="230"/>
    </row>
    <row r="218" spans="4:4">
      <c r="D218" s="230"/>
    </row>
    <row r="219" spans="4:4">
      <c r="D219" s="230"/>
    </row>
    <row r="220" spans="4:4">
      <c r="D220" s="230"/>
    </row>
    <row r="221" spans="4:4">
      <c r="D221" s="230"/>
    </row>
    <row r="222" spans="4:4">
      <c r="D222" s="230"/>
    </row>
    <row r="223" spans="4:4">
      <c r="D223" s="230"/>
    </row>
    <row r="224" spans="4:4">
      <c r="D224" s="230"/>
    </row>
    <row r="225" spans="4:4">
      <c r="D225" s="230"/>
    </row>
    <row r="226" spans="4:4">
      <c r="D226" s="230"/>
    </row>
    <row r="227" spans="4:4">
      <c r="D227" s="230"/>
    </row>
    <row r="228" spans="4:4">
      <c r="D228" s="230"/>
    </row>
    <row r="229" spans="4:4">
      <c r="D229" s="230"/>
    </row>
    <row r="230" spans="4:4">
      <c r="D230" s="230"/>
    </row>
    <row r="231" spans="4:4">
      <c r="D231" s="230"/>
    </row>
    <row r="232" spans="4:4">
      <c r="D232" s="230"/>
    </row>
    <row r="233" spans="4:4">
      <c r="D233" s="230"/>
    </row>
    <row r="234" spans="4:4">
      <c r="D234" s="230"/>
    </row>
    <row r="235" spans="4:4">
      <c r="D235" s="230"/>
    </row>
    <row r="236" spans="4:4">
      <c r="D236" s="230"/>
    </row>
    <row r="237" spans="4:4">
      <c r="D237" s="230"/>
    </row>
    <row r="238" spans="4:4">
      <c r="D238" s="230"/>
    </row>
    <row r="239" spans="4:4">
      <c r="D239" s="230"/>
    </row>
    <row r="240" spans="4:4">
      <c r="D240" s="230"/>
    </row>
    <row r="241" spans="4:4">
      <c r="D241" s="230"/>
    </row>
    <row r="242" spans="4:4">
      <c r="D242" s="230"/>
    </row>
    <row r="243" spans="4:4">
      <c r="D243" s="230"/>
    </row>
    <row r="244" spans="4:4">
      <c r="D244" s="230"/>
    </row>
    <row r="245" spans="4:4">
      <c r="D245" s="230"/>
    </row>
    <row r="246" spans="4:4">
      <c r="D246" s="230"/>
    </row>
    <row r="247" spans="4:4">
      <c r="D247" s="230"/>
    </row>
    <row r="248" spans="4:4">
      <c r="D248" s="230"/>
    </row>
    <row r="249" spans="4:4">
      <c r="D249" s="230"/>
    </row>
    <row r="250" spans="4:4">
      <c r="D250" s="230"/>
    </row>
    <row r="251" spans="4:4">
      <c r="D251" s="230"/>
    </row>
    <row r="252" spans="4:4">
      <c r="D252" s="230"/>
    </row>
    <row r="253" spans="4:4">
      <c r="D253" s="230"/>
    </row>
    <row r="254" spans="4:4">
      <c r="D254" s="230"/>
    </row>
    <row r="255" spans="4:4">
      <c r="D255" s="230"/>
    </row>
    <row r="256" spans="4:4">
      <c r="D256" s="230"/>
    </row>
    <row r="257" spans="4:4">
      <c r="D257" s="230"/>
    </row>
    <row r="258" spans="4:4">
      <c r="D258" s="230"/>
    </row>
    <row r="259" spans="4:4">
      <c r="D259" s="230"/>
    </row>
    <row r="260" spans="4:4">
      <c r="D260" s="230"/>
    </row>
    <row r="261" spans="4:4">
      <c r="D261" s="230"/>
    </row>
    <row r="262" spans="4:4">
      <c r="D262" s="230"/>
    </row>
    <row r="263" spans="4:4">
      <c r="D263" s="230"/>
    </row>
    <row r="264" spans="4:4">
      <c r="D264" s="230"/>
    </row>
    <row r="265" spans="4:4">
      <c r="D265" s="230"/>
    </row>
    <row r="266" spans="4:4">
      <c r="D266" s="230"/>
    </row>
    <row r="267" spans="4:4">
      <c r="D267" s="230"/>
    </row>
    <row r="268" spans="4:4">
      <c r="D268" s="230"/>
    </row>
    <row r="269" spans="4:4">
      <c r="D269" s="230"/>
    </row>
    <row r="270" spans="4:4">
      <c r="D270" s="230"/>
    </row>
    <row r="271" spans="4:4">
      <c r="D271" s="230"/>
    </row>
    <row r="272" spans="4:4">
      <c r="D272" s="230"/>
    </row>
    <row r="273" spans="4:4">
      <c r="D273" s="230"/>
    </row>
    <row r="274" spans="4:4">
      <c r="D274" s="230"/>
    </row>
    <row r="275" spans="4:4">
      <c r="D275" s="230"/>
    </row>
    <row r="276" spans="4:4">
      <c r="D276" s="230"/>
    </row>
    <row r="277" spans="4:4">
      <c r="D277" s="230"/>
    </row>
    <row r="278" spans="4:4">
      <c r="D278" s="230"/>
    </row>
    <row r="279" spans="4:4">
      <c r="D279" s="230"/>
    </row>
    <row r="280" spans="4:4">
      <c r="D280" s="230"/>
    </row>
    <row r="281" spans="4:4">
      <c r="D281" s="230"/>
    </row>
    <row r="282" spans="4:4">
      <c r="D282" s="230"/>
    </row>
    <row r="283" spans="4:4">
      <c r="D283" s="230"/>
    </row>
    <row r="284" spans="4:4">
      <c r="D284" s="230"/>
    </row>
    <row r="285" spans="4:4">
      <c r="D285" s="230"/>
    </row>
    <row r="286" spans="4:4">
      <c r="D286" s="230"/>
    </row>
    <row r="287" spans="4:4">
      <c r="D287" s="230"/>
    </row>
    <row r="288" spans="4:4">
      <c r="D288" s="230"/>
    </row>
    <row r="289" spans="4:4">
      <c r="D289" s="230"/>
    </row>
    <row r="290" spans="4:4">
      <c r="D290" s="230"/>
    </row>
    <row r="291" spans="4:4">
      <c r="D291" s="230"/>
    </row>
    <row r="292" spans="4:4">
      <c r="D292" s="230"/>
    </row>
    <row r="293" spans="4:4">
      <c r="D293" s="230"/>
    </row>
    <row r="294" spans="4:4">
      <c r="D294" s="230"/>
    </row>
    <row r="295" spans="4:4">
      <c r="D295" s="230"/>
    </row>
    <row r="296" spans="4:4">
      <c r="D296" s="230"/>
    </row>
    <row r="297" spans="4:4">
      <c r="D297" s="230"/>
    </row>
    <row r="298" spans="4:4">
      <c r="D298" s="230"/>
    </row>
    <row r="299" spans="4:4">
      <c r="D299" s="230"/>
    </row>
    <row r="300" spans="4:4">
      <c r="D300" s="230"/>
    </row>
    <row r="301" spans="4:4">
      <c r="D301" s="230"/>
    </row>
    <row r="302" spans="4:4">
      <c r="D302" s="230"/>
    </row>
    <row r="303" spans="4:4">
      <c r="D303" s="230"/>
    </row>
    <row r="304" spans="4:4">
      <c r="D304" s="230"/>
    </row>
    <row r="305" spans="4:4">
      <c r="D305" s="230"/>
    </row>
    <row r="306" spans="4:4">
      <c r="D306" s="230"/>
    </row>
    <row r="307" spans="4:4">
      <c r="D307" s="230"/>
    </row>
    <row r="308" spans="4:4">
      <c r="D308" s="230"/>
    </row>
    <row r="309" spans="4:4">
      <c r="D309" s="230"/>
    </row>
    <row r="310" spans="4:4">
      <c r="D310" s="230"/>
    </row>
    <row r="311" spans="4:4">
      <c r="D311" s="230"/>
    </row>
    <row r="312" spans="4:4">
      <c r="D312" s="230"/>
    </row>
    <row r="313" spans="4:4">
      <c r="D313" s="230"/>
    </row>
    <row r="314" spans="4:4">
      <c r="D314" s="230"/>
    </row>
    <row r="315" spans="4:4">
      <c r="D315" s="230"/>
    </row>
    <row r="316" spans="4:4">
      <c r="D316" s="230"/>
    </row>
    <row r="317" spans="4:4">
      <c r="D317" s="230"/>
    </row>
    <row r="318" spans="4:4">
      <c r="D318" s="230"/>
    </row>
    <row r="319" spans="4:4">
      <c r="D319" s="230"/>
    </row>
    <row r="320" spans="4:4">
      <c r="D320" s="230"/>
    </row>
    <row r="321" spans="4:4">
      <c r="D321" s="230"/>
    </row>
    <row r="322" spans="4:4">
      <c r="D322" s="230"/>
    </row>
    <row r="323" spans="4:4">
      <c r="D323" s="230"/>
    </row>
    <row r="324" spans="4:4">
      <c r="D324" s="230"/>
    </row>
    <row r="325" spans="4:4">
      <c r="D325" s="230"/>
    </row>
    <row r="326" spans="4:4">
      <c r="D326" s="230"/>
    </row>
    <row r="327" spans="4:4">
      <c r="D327" s="230"/>
    </row>
    <row r="328" spans="4:4">
      <c r="D328" s="230"/>
    </row>
    <row r="329" spans="4:4">
      <c r="D329" s="230"/>
    </row>
    <row r="330" spans="4:4">
      <c r="D330" s="230"/>
    </row>
    <row r="331" spans="4:4">
      <c r="D331" s="230"/>
    </row>
    <row r="332" spans="4:4">
      <c r="D332" s="230"/>
    </row>
    <row r="333" spans="4:4">
      <c r="D333" s="230"/>
    </row>
    <row r="334" spans="4:4">
      <c r="D334" s="230"/>
    </row>
    <row r="335" spans="4:4">
      <c r="D335" s="230"/>
    </row>
    <row r="336" spans="4:4">
      <c r="D336" s="230"/>
    </row>
    <row r="337" spans="4:4">
      <c r="D337" s="230"/>
    </row>
    <row r="338" spans="4:4">
      <c r="D338" s="230"/>
    </row>
    <row r="339" spans="4:4">
      <c r="D339" s="230"/>
    </row>
    <row r="340" spans="4:4">
      <c r="D340" s="230"/>
    </row>
    <row r="341" spans="4:4">
      <c r="D341" s="230"/>
    </row>
    <row r="342" spans="4:4">
      <c r="D342" s="230"/>
    </row>
    <row r="343" spans="4:4">
      <c r="D343" s="230"/>
    </row>
    <row r="344" spans="4:4">
      <c r="D344" s="230"/>
    </row>
    <row r="345" spans="4:4">
      <c r="D345" s="230"/>
    </row>
    <row r="346" spans="4:4">
      <c r="D346" s="230"/>
    </row>
    <row r="347" spans="4:4">
      <c r="D347" s="230"/>
    </row>
    <row r="348" spans="4:4">
      <c r="D348" s="230"/>
    </row>
    <row r="349" spans="4:4">
      <c r="D349" s="230"/>
    </row>
    <row r="350" spans="4:4">
      <c r="D350" s="230"/>
    </row>
    <row r="351" spans="4:4">
      <c r="D351" s="230"/>
    </row>
    <row r="352" spans="4:4">
      <c r="D352" s="230"/>
    </row>
    <row r="353" spans="4:4">
      <c r="D353" s="230"/>
    </row>
    <row r="354" spans="4:4">
      <c r="D354" s="230"/>
    </row>
    <row r="355" spans="4:4">
      <c r="D355" s="230"/>
    </row>
    <row r="356" spans="4:4">
      <c r="D356" s="230"/>
    </row>
    <row r="357" spans="4:4">
      <c r="D357" s="230"/>
    </row>
    <row r="358" spans="4:4">
      <c r="D358" s="230"/>
    </row>
    <row r="359" spans="4:4">
      <c r="D359" s="230"/>
    </row>
    <row r="360" spans="4:4">
      <c r="D360" s="230"/>
    </row>
    <row r="361" spans="4:4">
      <c r="D361" s="230"/>
    </row>
    <row r="362" spans="4:4">
      <c r="D362" s="230"/>
    </row>
    <row r="363" spans="4:4">
      <c r="D363" s="230"/>
    </row>
    <row r="364" spans="4:4">
      <c r="D364" s="230"/>
    </row>
    <row r="365" spans="4:4">
      <c r="D365" s="230"/>
    </row>
    <row r="366" spans="4:4">
      <c r="D366" s="230"/>
    </row>
    <row r="367" spans="4:4">
      <c r="D367" s="230"/>
    </row>
    <row r="368" spans="4:4">
      <c r="D368" s="230"/>
    </row>
    <row r="369" spans="4:4">
      <c r="D369" s="230"/>
    </row>
    <row r="370" spans="4:4">
      <c r="D370" s="230"/>
    </row>
    <row r="371" spans="4:4">
      <c r="D371" s="230"/>
    </row>
    <row r="372" spans="4:4">
      <c r="D372" s="230"/>
    </row>
    <row r="373" spans="4:4">
      <c r="D373" s="230"/>
    </row>
    <row r="374" spans="4:4">
      <c r="D374" s="230"/>
    </row>
    <row r="375" spans="4:4">
      <c r="D375" s="230"/>
    </row>
    <row r="376" spans="4:4">
      <c r="D376" s="230"/>
    </row>
    <row r="377" spans="4:4">
      <c r="D377" s="230"/>
    </row>
    <row r="378" spans="4:4">
      <c r="D378" s="230"/>
    </row>
    <row r="379" spans="4:4">
      <c r="D379" s="230"/>
    </row>
    <row r="380" spans="4:4">
      <c r="D380" s="230"/>
    </row>
    <row r="381" spans="4:4">
      <c r="D381" s="230"/>
    </row>
    <row r="382" spans="4:4">
      <c r="D382" s="230"/>
    </row>
    <row r="383" spans="4:4">
      <c r="D383" s="230"/>
    </row>
    <row r="384" spans="4:4">
      <c r="D384" s="230"/>
    </row>
    <row r="385" spans="4:4">
      <c r="D385" s="230"/>
    </row>
    <row r="386" spans="4:4">
      <c r="D386" s="230"/>
    </row>
    <row r="387" spans="4:4">
      <c r="D387" s="230"/>
    </row>
    <row r="388" spans="4:4">
      <c r="D388" s="230"/>
    </row>
    <row r="389" spans="4:4">
      <c r="D389" s="230"/>
    </row>
    <row r="390" spans="4:4">
      <c r="D390" s="230"/>
    </row>
    <row r="391" spans="4:4">
      <c r="D391" s="230"/>
    </row>
    <row r="392" spans="4:4">
      <c r="D392" s="230"/>
    </row>
    <row r="393" spans="4:4">
      <c r="D393" s="230"/>
    </row>
    <row r="394" spans="4:4">
      <c r="D394" s="230"/>
    </row>
    <row r="395" spans="4:4">
      <c r="D395" s="230"/>
    </row>
    <row r="396" spans="4:4">
      <c r="D396" s="230"/>
    </row>
    <row r="397" spans="4:4">
      <c r="D397" s="230"/>
    </row>
    <row r="398" spans="4:4">
      <c r="D398" s="230"/>
    </row>
    <row r="399" spans="4:4">
      <c r="D399" s="230"/>
    </row>
    <row r="400" spans="4:4">
      <c r="D400" s="230"/>
    </row>
    <row r="401" spans="4:4">
      <c r="D401" s="230"/>
    </row>
    <row r="402" spans="4:4">
      <c r="D402" s="230"/>
    </row>
    <row r="403" spans="4:4">
      <c r="D403" s="230"/>
    </row>
    <row r="404" spans="4:4">
      <c r="D404" s="230"/>
    </row>
    <row r="405" spans="4:4">
      <c r="D405" s="230"/>
    </row>
    <row r="406" spans="4:4">
      <c r="D406" s="230"/>
    </row>
    <row r="407" spans="4:4">
      <c r="D407" s="230"/>
    </row>
    <row r="408" spans="4:4">
      <c r="D408" s="230"/>
    </row>
    <row r="409" spans="4:4">
      <c r="D409" s="230"/>
    </row>
    <row r="410" spans="4:4">
      <c r="D410" s="230"/>
    </row>
    <row r="411" spans="4:4">
      <c r="D411" s="230"/>
    </row>
    <row r="412" spans="4:4">
      <c r="D412" s="230"/>
    </row>
    <row r="413" spans="4:4">
      <c r="D413" s="230"/>
    </row>
    <row r="414" spans="4:4">
      <c r="D414" s="230"/>
    </row>
    <row r="415" spans="4:4">
      <c r="D415" s="230"/>
    </row>
    <row r="416" spans="4:4">
      <c r="D416" s="230"/>
    </row>
    <row r="417" spans="4:4">
      <c r="D417" s="230"/>
    </row>
    <row r="418" spans="4:4">
      <c r="D418" s="230"/>
    </row>
    <row r="419" spans="4:4">
      <c r="D419" s="230"/>
    </row>
    <row r="420" spans="4:4">
      <c r="D420" s="230"/>
    </row>
    <row r="421" spans="4:4">
      <c r="D421" s="230"/>
    </row>
    <row r="422" spans="4:4">
      <c r="D422" s="230"/>
    </row>
    <row r="423" spans="4:4">
      <c r="D423" s="230"/>
    </row>
    <row r="424" spans="4:4">
      <c r="D424" s="230"/>
    </row>
    <row r="425" spans="4:4">
      <c r="D425" s="230"/>
    </row>
    <row r="426" spans="4:4">
      <c r="D426" s="230"/>
    </row>
    <row r="427" spans="4:4">
      <c r="D427" s="230"/>
    </row>
    <row r="428" spans="4:4">
      <c r="D428" s="230"/>
    </row>
    <row r="429" spans="4:4">
      <c r="D429" s="230"/>
    </row>
    <row r="430" spans="4:4">
      <c r="D430" s="230"/>
    </row>
    <row r="431" spans="4:4">
      <c r="D431" s="230"/>
    </row>
    <row r="432" spans="4:4">
      <c r="D432" s="230"/>
    </row>
    <row r="433" spans="4:4">
      <c r="D433" s="230"/>
    </row>
    <row r="434" spans="4:4">
      <c r="D434" s="230"/>
    </row>
    <row r="435" spans="4:4">
      <c r="D435" s="230"/>
    </row>
    <row r="436" spans="4:4">
      <c r="D436" s="230"/>
    </row>
    <row r="437" spans="4:4">
      <c r="D437" s="230"/>
    </row>
    <row r="438" spans="4:4">
      <c r="D438" s="230"/>
    </row>
    <row r="439" spans="4:4">
      <c r="D439" s="230"/>
    </row>
    <row r="440" spans="4:4">
      <c r="D440" s="230"/>
    </row>
    <row r="441" spans="4:4">
      <c r="D441" s="230"/>
    </row>
    <row r="442" spans="4:4">
      <c r="D442" s="230"/>
    </row>
    <row r="443" spans="4:4">
      <c r="D443" s="230"/>
    </row>
    <row r="444" spans="4:4">
      <c r="D444" s="230"/>
    </row>
    <row r="445" spans="4:4">
      <c r="D445" s="230"/>
    </row>
    <row r="446" spans="4:4">
      <c r="D446" s="230"/>
    </row>
    <row r="447" spans="4:4">
      <c r="D447" s="230"/>
    </row>
    <row r="448" spans="4:4">
      <c r="D448" s="230"/>
    </row>
    <row r="449" spans="4:4">
      <c r="D449" s="230"/>
    </row>
    <row r="450" spans="4:4">
      <c r="D450" s="230"/>
    </row>
    <row r="451" spans="4:4">
      <c r="D451" s="230"/>
    </row>
    <row r="452" spans="4:4">
      <c r="D452" s="230"/>
    </row>
    <row r="453" spans="4:4">
      <c r="D453" s="230"/>
    </row>
    <row r="454" spans="4:4">
      <c r="D454" s="230"/>
    </row>
    <row r="455" spans="4:4">
      <c r="D455" s="230"/>
    </row>
    <row r="456" spans="4:4">
      <c r="D456" s="230"/>
    </row>
    <row r="457" spans="4:4">
      <c r="D457" s="230"/>
    </row>
    <row r="458" spans="4:4">
      <c r="D458" s="230"/>
    </row>
    <row r="459" spans="4:4">
      <c r="D459" s="230"/>
    </row>
    <row r="460" spans="4:4">
      <c r="D460" s="230"/>
    </row>
    <row r="461" spans="4:4">
      <c r="D461" s="230"/>
    </row>
    <row r="462" spans="4:4">
      <c r="D462" s="230"/>
    </row>
    <row r="463" spans="4:4">
      <c r="D463" s="230"/>
    </row>
    <row r="464" spans="4:4">
      <c r="D464" s="230"/>
    </row>
    <row r="465" spans="4:4">
      <c r="D465" s="230"/>
    </row>
    <row r="466" spans="4:4">
      <c r="D466" s="230"/>
    </row>
    <row r="467" spans="4:4">
      <c r="D467" s="230"/>
    </row>
    <row r="468" spans="4:4">
      <c r="D468" s="230"/>
    </row>
    <row r="469" spans="4:4">
      <c r="D469" s="230"/>
    </row>
    <row r="470" spans="4:4">
      <c r="D470" s="230"/>
    </row>
    <row r="471" spans="4:4">
      <c r="D471" s="230"/>
    </row>
    <row r="472" spans="4:4">
      <c r="D472" s="230"/>
    </row>
    <row r="473" spans="4:4">
      <c r="D473" s="230"/>
    </row>
    <row r="474" spans="4:4">
      <c r="D474" s="230"/>
    </row>
    <row r="475" spans="4:4">
      <c r="D475" s="230"/>
    </row>
    <row r="476" spans="4:4">
      <c r="D476" s="230"/>
    </row>
    <row r="477" spans="4:4">
      <c r="D477" s="230"/>
    </row>
    <row r="478" spans="4:4">
      <c r="D478" s="230"/>
    </row>
    <row r="479" spans="4:4">
      <c r="D479" s="230"/>
    </row>
    <row r="480" spans="4:4">
      <c r="D480" s="230"/>
    </row>
    <row r="481" spans="4:4">
      <c r="D481" s="230"/>
    </row>
    <row r="482" spans="4:4">
      <c r="D482" s="230"/>
    </row>
    <row r="483" spans="4:4">
      <c r="D483" s="230"/>
    </row>
    <row r="484" spans="4:4">
      <c r="D484" s="230"/>
    </row>
    <row r="485" spans="4:4">
      <c r="D485" s="230"/>
    </row>
    <row r="486" spans="4:4">
      <c r="D486" s="230"/>
    </row>
    <row r="487" spans="4:4">
      <c r="D487" s="230"/>
    </row>
    <row r="488" spans="4:4">
      <c r="D488" s="230"/>
    </row>
    <row r="489" spans="4:4">
      <c r="D489" s="230"/>
    </row>
    <row r="490" spans="4:4">
      <c r="D490" s="230"/>
    </row>
    <row r="491" spans="4:4">
      <c r="D491" s="230"/>
    </row>
    <row r="492" spans="4:4">
      <c r="D492" s="230"/>
    </row>
    <row r="493" spans="4:4">
      <c r="D493" s="230"/>
    </row>
    <row r="494" spans="4:4">
      <c r="D494" s="230"/>
    </row>
    <row r="495" spans="4:4">
      <c r="D495" s="230"/>
    </row>
    <row r="496" spans="4:4">
      <c r="D496" s="230"/>
    </row>
    <row r="497" spans="4:4">
      <c r="D497" s="230"/>
    </row>
    <row r="498" spans="4:4">
      <c r="D498" s="230"/>
    </row>
    <row r="499" spans="4:4">
      <c r="D499" s="230"/>
    </row>
    <row r="500" spans="4:4">
      <c r="D500" s="230"/>
    </row>
    <row r="501" spans="4:4">
      <c r="D501" s="230"/>
    </row>
    <row r="502" spans="4:4">
      <c r="D502" s="230"/>
    </row>
    <row r="503" spans="4:4">
      <c r="D503" s="230"/>
    </row>
    <row r="504" spans="4:4">
      <c r="D504" s="230"/>
    </row>
    <row r="505" spans="4:4">
      <c r="D505" s="230"/>
    </row>
    <row r="506" spans="4:4">
      <c r="D506" s="230"/>
    </row>
    <row r="507" spans="4:4">
      <c r="D507" s="230"/>
    </row>
    <row r="508" spans="4:4">
      <c r="D508" s="230"/>
    </row>
    <row r="509" spans="4:4">
      <c r="D509" s="230"/>
    </row>
    <row r="510" spans="4:4">
      <c r="D510" s="230"/>
    </row>
    <row r="511" spans="4:4">
      <c r="D511" s="230"/>
    </row>
    <row r="512" spans="4:4">
      <c r="D512" s="230"/>
    </row>
    <row r="513" spans="4:4">
      <c r="D513" s="230"/>
    </row>
    <row r="514" spans="4:4">
      <c r="D514" s="230"/>
    </row>
    <row r="515" spans="4:4">
      <c r="D515" s="230"/>
    </row>
    <row r="516" spans="4:4">
      <c r="D516" s="230"/>
    </row>
    <row r="517" spans="4:4">
      <c r="D517" s="230"/>
    </row>
    <row r="518" spans="4:4">
      <c r="D518" s="230"/>
    </row>
    <row r="519" spans="4:4">
      <c r="D519" s="230"/>
    </row>
    <row r="520" spans="4:4">
      <c r="D520" s="230"/>
    </row>
    <row r="521" spans="4:4">
      <c r="D521" s="230"/>
    </row>
    <row r="522" spans="4:4">
      <c r="D522" s="230"/>
    </row>
    <row r="523" spans="4:4">
      <c r="D523" s="230"/>
    </row>
    <row r="524" spans="4:4">
      <c r="D524" s="230"/>
    </row>
    <row r="525" spans="4:4">
      <c r="D525" s="230"/>
    </row>
    <row r="526" spans="4:4">
      <c r="D526" s="230"/>
    </row>
    <row r="527" spans="4:4">
      <c r="D527" s="230"/>
    </row>
    <row r="528" spans="4:4">
      <c r="D528" s="230"/>
    </row>
    <row r="529" spans="4:4">
      <c r="D529" s="230"/>
    </row>
    <row r="530" spans="4:4">
      <c r="D530" s="230"/>
    </row>
    <row r="531" spans="4:4">
      <c r="D531" s="230"/>
    </row>
    <row r="532" spans="4:4">
      <c r="D532" s="230"/>
    </row>
    <row r="533" spans="4:4">
      <c r="D533" s="230"/>
    </row>
    <row r="534" spans="4:4">
      <c r="D534" s="230"/>
    </row>
    <row r="535" spans="4:4">
      <c r="D535" s="230"/>
    </row>
    <row r="536" spans="4:4">
      <c r="D536" s="230"/>
    </row>
    <row r="537" spans="4:4">
      <c r="D537" s="230"/>
    </row>
    <row r="538" spans="4:4">
      <c r="D538" s="230"/>
    </row>
    <row r="539" spans="4:4">
      <c r="D539" s="230"/>
    </row>
    <row r="540" spans="4:4">
      <c r="D540" s="230"/>
    </row>
    <row r="541" spans="4:4">
      <c r="D541" s="230"/>
    </row>
    <row r="542" spans="4:4">
      <c r="D542" s="230"/>
    </row>
    <row r="543" spans="4:4">
      <c r="D543" s="230"/>
    </row>
    <row r="544" spans="4:4">
      <c r="D544" s="230"/>
    </row>
    <row r="545" spans="4:4">
      <c r="D545" s="230"/>
    </row>
    <row r="546" spans="4:4">
      <c r="D546" s="230"/>
    </row>
    <row r="547" spans="4:4">
      <c r="D547" s="230"/>
    </row>
    <row r="548" spans="4:4">
      <c r="D548" s="230"/>
    </row>
    <row r="549" spans="4:4">
      <c r="D549" s="230"/>
    </row>
    <row r="550" spans="4:4">
      <c r="D550" s="230"/>
    </row>
    <row r="551" spans="4:4">
      <c r="D551" s="230"/>
    </row>
    <row r="552" spans="4:4">
      <c r="D552" s="230"/>
    </row>
    <row r="553" spans="4:4">
      <c r="D553" s="230"/>
    </row>
    <row r="554" spans="4:4">
      <c r="D554" s="230"/>
    </row>
    <row r="555" spans="4:4">
      <c r="D555" s="230"/>
    </row>
    <row r="556" spans="4:4">
      <c r="D556" s="230"/>
    </row>
    <row r="557" spans="4:4">
      <c r="D557" s="230"/>
    </row>
    <row r="558" spans="4:4">
      <c r="D558" s="230"/>
    </row>
    <row r="559" spans="4:4">
      <c r="D559" s="230"/>
    </row>
    <row r="560" spans="4:4">
      <c r="D560" s="230"/>
    </row>
    <row r="561" spans="4:4">
      <c r="D561" s="230"/>
    </row>
    <row r="562" spans="4:4">
      <c r="D562" s="230"/>
    </row>
    <row r="563" spans="4:4">
      <c r="D563" s="230"/>
    </row>
    <row r="564" spans="4:4">
      <c r="D564" s="230"/>
    </row>
    <row r="565" spans="4:4">
      <c r="D565" s="230"/>
    </row>
    <row r="566" spans="4:4">
      <c r="D566" s="230"/>
    </row>
    <row r="567" spans="4:4">
      <c r="D567" s="230"/>
    </row>
    <row r="568" spans="4:4">
      <c r="D568" s="230"/>
    </row>
    <row r="569" spans="4:4">
      <c r="D569" s="230"/>
    </row>
    <row r="570" spans="4:4">
      <c r="D570" s="230"/>
    </row>
    <row r="571" spans="4:4">
      <c r="D571" s="230"/>
    </row>
    <row r="572" spans="4:4">
      <c r="D572" s="230"/>
    </row>
    <row r="573" spans="4:4">
      <c r="D573" s="230"/>
    </row>
    <row r="574" spans="4:4">
      <c r="D574" s="230"/>
    </row>
    <row r="575" spans="4:4">
      <c r="D575" s="230"/>
    </row>
    <row r="576" spans="4:4">
      <c r="D576" s="230"/>
    </row>
    <row r="577" spans="4:4">
      <c r="D577" s="230"/>
    </row>
    <row r="578" spans="4:4">
      <c r="D578" s="230"/>
    </row>
    <row r="579" spans="4:4">
      <c r="D579" s="230"/>
    </row>
    <row r="580" spans="4:4">
      <c r="D580" s="230"/>
    </row>
    <row r="581" spans="4:4">
      <c r="D581" s="230"/>
    </row>
    <row r="582" spans="4:4">
      <c r="D582" s="230"/>
    </row>
    <row r="583" spans="4:4">
      <c r="D583" s="230"/>
    </row>
    <row r="584" spans="4:4">
      <c r="D584" s="230"/>
    </row>
    <row r="585" spans="4:4">
      <c r="D585" s="230"/>
    </row>
    <row r="586" spans="4:4">
      <c r="D586" s="230"/>
    </row>
    <row r="587" spans="4:4">
      <c r="D587" s="230"/>
    </row>
    <row r="588" spans="4:4">
      <c r="D588" s="230"/>
    </row>
    <row r="589" spans="4:4">
      <c r="D589" s="230"/>
    </row>
    <row r="590" spans="4:4">
      <c r="D590" s="230"/>
    </row>
    <row r="591" spans="4:4">
      <c r="D591" s="230"/>
    </row>
    <row r="592" spans="4:4">
      <c r="D592" s="230"/>
    </row>
    <row r="593" spans="4:4">
      <c r="D593" s="230"/>
    </row>
    <row r="594" spans="4:4">
      <c r="D594" s="230"/>
    </row>
    <row r="595" spans="4:4">
      <c r="D595" s="230"/>
    </row>
    <row r="596" spans="4:4">
      <c r="D596" s="230"/>
    </row>
    <row r="597" spans="4:4">
      <c r="D597" s="230"/>
    </row>
    <row r="598" spans="4:4">
      <c r="D598" s="230"/>
    </row>
    <row r="599" spans="4:4">
      <c r="D599" s="230"/>
    </row>
    <row r="600" spans="4:4">
      <c r="D600" s="230"/>
    </row>
    <row r="601" spans="4:4">
      <c r="D601" s="230"/>
    </row>
    <row r="602" spans="4:4">
      <c r="D602" s="230"/>
    </row>
    <row r="603" spans="4:4">
      <c r="D603" s="230"/>
    </row>
    <row r="604" spans="4:4">
      <c r="D604" s="230"/>
    </row>
    <row r="605" spans="4:4">
      <c r="D605" s="230"/>
    </row>
    <row r="606" spans="4:4">
      <c r="D606" s="230"/>
    </row>
    <row r="607" spans="4:4">
      <c r="D607" s="230"/>
    </row>
    <row r="608" spans="4:4">
      <c r="D608" s="230"/>
    </row>
    <row r="609" spans="4:4">
      <c r="D609" s="230"/>
    </row>
    <row r="610" spans="4:4">
      <c r="D610" s="230"/>
    </row>
    <row r="611" spans="4:4">
      <c r="D611" s="230"/>
    </row>
    <row r="612" spans="4:4">
      <c r="D612" s="230"/>
    </row>
    <row r="613" spans="4:4">
      <c r="D613" s="230"/>
    </row>
    <row r="614" spans="4:4">
      <c r="D614" s="230"/>
    </row>
    <row r="615" spans="4:4">
      <c r="D615" s="230"/>
    </row>
    <row r="616" spans="4:4">
      <c r="D616" s="230"/>
    </row>
    <row r="617" spans="4:4">
      <c r="D617" s="230"/>
    </row>
    <row r="618" spans="4:4">
      <c r="D618" s="230"/>
    </row>
    <row r="619" spans="4:4">
      <c r="D619" s="230"/>
    </row>
    <row r="620" spans="4:4">
      <c r="D620" s="230"/>
    </row>
    <row r="621" spans="4:4">
      <c r="D621" s="230"/>
    </row>
    <row r="622" spans="4:4">
      <c r="D622" s="230"/>
    </row>
    <row r="623" spans="4:4">
      <c r="D623" s="230"/>
    </row>
    <row r="624" spans="4:4">
      <c r="D624" s="230"/>
    </row>
    <row r="625" spans="4:4">
      <c r="D625" s="230"/>
    </row>
    <row r="626" spans="4:4">
      <c r="D626" s="230"/>
    </row>
    <row r="627" spans="4:4">
      <c r="D627" s="230"/>
    </row>
    <row r="628" spans="4:4">
      <c r="D628" s="230"/>
    </row>
    <row r="629" spans="4:4">
      <c r="D629" s="230"/>
    </row>
    <row r="630" spans="4:4">
      <c r="D630" s="230"/>
    </row>
    <row r="631" spans="4:4">
      <c r="D631" s="230"/>
    </row>
    <row r="632" spans="4:4">
      <c r="D632" s="230"/>
    </row>
    <row r="633" spans="4:4">
      <c r="D633" s="230"/>
    </row>
    <row r="634" spans="4:4">
      <c r="D634" s="230"/>
    </row>
    <row r="635" spans="4:4">
      <c r="D635" s="230"/>
    </row>
    <row r="636" spans="4:4">
      <c r="D636" s="230"/>
    </row>
    <row r="637" spans="4:4">
      <c r="D637" s="230"/>
    </row>
    <row r="638" spans="4:4">
      <c r="D638" s="230"/>
    </row>
    <row r="639" spans="4:4">
      <c r="D639" s="230"/>
    </row>
    <row r="640" spans="4:4">
      <c r="D640" s="230"/>
    </row>
    <row r="641" spans="4:4">
      <c r="D641" s="230"/>
    </row>
    <row r="642" spans="4:4">
      <c r="D642" s="230"/>
    </row>
    <row r="643" spans="4:4">
      <c r="D643" s="230"/>
    </row>
    <row r="644" spans="4:4">
      <c r="D644" s="230"/>
    </row>
    <row r="645" spans="4:4">
      <c r="D645" s="230"/>
    </row>
    <row r="646" spans="4:4">
      <c r="D646" s="230"/>
    </row>
    <row r="647" spans="4:4">
      <c r="D647" s="230"/>
    </row>
    <row r="648" spans="4:4">
      <c r="D648" s="230"/>
    </row>
    <row r="649" spans="4:4">
      <c r="D649" s="230"/>
    </row>
    <row r="650" spans="4:4">
      <c r="D650" s="230"/>
    </row>
    <row r="651" spans="4:4">
      <c r="D651" s="230"/>
    </row>
    <row r="652" spans="4:4">
      <c r="D652" s="230"/>
    </row>
    <row r="653" spans="4:4">
      <c r="D653" s="230"/>
    </row>
    <row r="654" spans="4:4">
      <c r="D654" s="230"/>
    </row>
    <row r="655" spans="4:4">
      <c r="D655" s="230"/>
    </row>
    <row r="656" spans="4:4">
      <c r="D656" s="230"/>
    </row>
    <row r="657" spans="4:4">
      <c r="D657" s="230"/>
    </row>
    <row r="658" spans="4:4">
      <c r="D658" s="230"/>
    </row>
    <row r="659" spans="4:4">
      <c r="D659" s="230"/>
    </row>
    <row r="660" spans="4:4">
      <c r="D660" s="230"/>
    </row>
    <row r="661" spans="4:4">
      <c r="D661" s="230"/>
    </row>
    <row r="662" spans="4:4">
      <c r="D662" s="230"/>
    </row>
    <row r="663" spans="4:4">
      <c r="D663" s="230"/>
    </row>
    <row r="664" spans="4:4">
      <c r="D664" s="230"/>
    </row>
    <row r="665" spans="4:4">
      <c r="D665" s="230"/>
    </row>
    <row r="666" spans="4:4">
      <c r="D666" s="230"/>
    </row>
    <row r="667" spans="4:4">
      <c r="D667" s="230"/>
    </row>
    <row r="668" spans="4:4">
      <c r="D668" s="230"/>
    </row>
    <row r="669" spans="4:4">
      <c r="D669" s="230"/>
    </row>
    <row r="670" spans="4:4">
      <c r="D670" s="230"/>
    </row>
    <row r="671" spans="4:4">
      <c r="D671" s="230"/>
    </row>
    <row r="672" spans="4:4">
      <c r="D672" s="230"/>
    </row>
    <row r="673" spans="4:4">
      <c r="D673" s="230"/>
    </row>
    <row r="674" spans="4:4">
      <c r="D674" s="230"/>
    </row>
    <row r="675" spans="4:4">
      <c r="D675" s="230"/>
    </row>
    <row r="676" spans="4:4">
      <c r="D676" s="230"/>
    </row>
    <row r="677" spans="4:4">
      <c r="D677" s="230"/>
    </row>
    <row r="678" spans="4:4">
      <c r="D678" s="230"/>
    </row>
    <row r="679" spans="4:4">
      <c r="D679" s="230"/>
    </row>
    <row r="680" spans="4:4">
      <c r="D680" s="230"/>
    </row>
    <row r="681" spans="4:4">
      <c r="D681" s="230"/>
    </row>
    <row r="682" spans="4:4">
      <c r="D682" s="230"/>
    </row>
    <row r="683" spans="4:4">
      <c r="D683" s="230"/>
    </row>
    <row r="684" spans="4:4">
      <c r="D684" s="230"/>
    </row>
    <row r="685" spans="4:4">
      <c r="D685" s="230"/>
    </row>
    <row r="686" spans="4:4">
      <c r="D686" s="230"/>
    </row>
    <row r="687" spans="4:4">
      <c r="D687" s="230"/>
    </row>
    <row r="688" spans="4:4">
      <c r="D688" s="230"/>
    </row>
    <row r="689" spans="4:4">
      <c r="D689" s="230"/>
    </row>
    <row r="690" spans="4:4">
      <c r="D690" s="230"/>
    </row>
    <row r="691" spans="4:4">
      <c r="D691" s="230"/>
    </row>
    <row r="692" spans="4:4">
      <c r="D692" s="230"/>
    </row>
    <row r="693" spans="4:4">
      <c r="D693" s="230"/>
    </row>
    <row r="694" spans="4:4">
      <c r="D694" s="230"/>
    </row>
    <row r="695" spans="4:4">
      <c r="D695" s="230"/>
    </row>
    <row r="696" spans="4:4">
      <c r="D696" s="230"/>
    </row>
    <row r="697" spans="4:4">
      <c r="D697" s="230"/>
    </row>
    <row r="698" spans="4:4">
      <c r="D698" s="230"/>
    </row>
    <row r="699" spans="4:4">
      <c r="D699" s="230"/>
    </row>
    <row r="700" spans="4:4">
      <c r="D700" s="230"/>
    </row>
    <row r="701" spans="4:4">
      <c r="D701" s="230"/>
    </row>
    <row r="702" spans="4:4">
      <c r="D702" s="230"/>
    </row>
    <row r="703" spans="4:4">
      <c r="D703" s="230"/>
    </row>
    <row r="704" spans="4:4">
      <c r="D704" s="230"/>
    </row>
    <row r="705" spans="4:4">
      <c r="D705" s="230"/>
    </row>
    <row r="706" spans="4:4">
      <c r="D706" s="230"/>
    </row>
    <row r="707" spans="4:4">
      <c r="D707" s="230"/>
    </row>
    <row r="708" spans="4:4">
      <c r="D708" s="230"/>
    </row>
    <row r="709" spans="4:4">
      <c r="D709" s="230"/>
    </row>
    <row r="710" spans="4:4">
      <c r="D710" s="230"/>
    </row>
    <row r="711" spans="4:4">
      <c r="D711" s="230"/>
    </row>
    <row r="712" spans="4:4">
      <c r="D712" s="230"/>
    </row>
    <row r="713" spans="4:4">
      <c r="D713" s="230"/>
    </row>
    <row r="714" spans="4:4">
      <c r="D714" s="230"/>
    </row>
    <row r="715" spans="4:4">
      <c r="D715" s="230"/>
    </row>
    <row r="716" spans="4:4">
      <c r="D716" s="230"/>
    </row>
    <row r="717" spans="4:4">
      <c r="D717" s="230"/>
    </row>
    <row r="718" spans="4:4">
      <c r="D718" s="230"/>
    </row>
    <row r="719" spans="4:4">
      <c r="D719" s="230"/>
    </row>
    <row r="720" spans="4:4">
      <c r="D720" s="230"/>
    </row>
    <row r="721" spans="4:4">
      <c r="D721" s="230"/>
    </row>
    <row r="722" spans="4:4">
      <c r="D722" s="230"/>
    </row>
    <row r="723" spans="4:4">
      <c r="D723" s="230"/>
    </row>
    <row r="724" spans="4:4">
      <c r="D724" s="230"/>
    </row>
    <row r="725" spans="4:4">
      <c r="D725" s="230"/>
    </row>
    <row r="726" spans="4:4">
      <c r="D726" s="230"/>
    </row>
    <row r="727" spans="4:4">
      <c r="D727" s="230"/>
    </row>
    <row r="728" spans="4:4">
      <c r="D728" s="230"/>
    </row>
    <row r="729" spans="4:4">
      <c r="D729" s="230"/>
    </row>
    <row r="730" spans="4:4">
      <c r="D730" s="230"/>
    </row>
    <row r="731" spans="4:4">
      <c r="D731" s="230"/>
    </row>
    <row r="732" spans="4:4">
      <c r="D732" s="230"/>
    </row>
    <row r="733" spans="4:4">
      <c r="D733" s="230"/>
    </row>
    <row r="734" spans="4:4">
      <c r="D734" s="230"/>
    </row>
    <row r="735" spans="4:4">
      <c r="D735" s="230"/>
    </row>
    <row r="736" spans="4:4">
      <c r="D736" s="230"/>
    </row>
    <row r="737" spans="4:4">
      <c r="D737" s="230"/>
    </row>
    <row r="738" spans="4:4">
      <c r="D738" s="230"/>
    </row>
    <row r="739" spans="4:4">
      <c r="D739" s="230"/>
    </row>
    <row r="740" spans="4:4">
      <c r="D740" s="230"/>
    </row>
    <row r="741" spans="4:4">
      <c r="D741" s="230"/>
    </row>
    <row r="742" spans="4:4">
      <c r="D742" s="230"/>
    </row>
    <row r="743" spans="4:4">
      <c r="D743" s="230"/>
    </row>
    <row r="744" spans="4:4">
      <c r="D744" s="230"/>
    </row>
    <row r="745" spans="4:4">
      <c r="D745" s="230"/>
    </row>
    <row r="746" spans="4:4">
      <c r="D746" s="230"/>
    </row>
    <row r="747" spans="4:4">
      <c r="D747" s="230"/>
    </row>
    <row r="748" spans="4:4">
      <c r="D748" s="230"/>
    </row>
    <row r="749" spans="4:4">
      <c r="D749" s="230"/>
    </row>
    <row r="750" spans="4:4">
      <c r="D750" s="230"/>
    </row>
    <row r="751" spans="4:4">
      <c r="D751" s="230"/>
    </row>
    <row r="752" spans="4:4">
      <c r="D752" s="230"/>
    </row>
    <row r="753" spans="4:4">
      <c r="D753" s="230"/>
    </row>
    <row r="754" spans="4:4">
      <c r="D754" s="230"/>
    </row>
    <row r="755" spans="4:4">
      <c r="D755" s="230"/>
    </row>
    <row r="756" spans="4:4">
      <c r="D756" s="230"/>
    </row>
    <row r="757" spans="4:4">
      <c r="D757" s="230"/>
    </row>
    <row r="758" spans="4:4">
      <c r="D758" s="230"/>
    </row>
    <row r="759" spans="4:4">
      <c r="D759" s="230"/>
    </row>
    <row r="760" spans="4:4">
      <c r="D760" s="230"/>
    </row>
    <row r="761" spans="4:4">
      <c r="D761" s="230"/>
    </row>
    <row r="762" spans="4:4">
      <c r="D762" s="230"/>
    </row>
    <row r="763" spans="4:4">
      <c r="D763" s="230"/>
    </row>
    <row r="764" spans="4:4">
      <c r="D764" s="230"/>
    </row>
    <row r="765" spans="4:4">
      <c r="D765" s="230"/>
    </row>
    <row r="766" spans="4:4">
      <c r="D766" s="230"/>
    </row>
    <row r="767" spans="4:4">
      <c r="D767" s="230"/>
    </row>
    <row r="768" spans="4:4">
      <c r="D768" s="230"/>
    </row>
    <row r="769" spans="4:4">
      <c r="D769" s="230"/>
    </row>
    <row r="770" spans="4:4">
      <c r="D770" s="230"/>
    </row>
    <row r="771" spans="4:4">
      <c r="D771" s="230"/>
    </row>
    <row r="772" spans="4:4">
      <c r="D772" s="230"/>
    </row>
    <row r="773" spans="4:4">
      <c r="D773" s="230"/>
    </row>
    <row r="774" spans="4:4">
      <c r="D774" s="230"/>
    </row>
    <row r="775" spans="4:4">
      <c r="D775" s="230"/>
    </row>
    <row r="776" spans="4:4">
      <c r="D776" s="230"/>
    </row>
    <row r="777" spans="4:4">
      <c r="D777" s="230"/>
    </row>
    <row r="778" spans="4:4">
      <c r="D778" s="230"/>
    </row>
    <row r="779" spans="4:4">
      <c r="D779" s="230"/>
    </row>
    <row r="780" spans="4:4">
      <c r="D780" s="230"/>
    </row>
    <row r="781" spans="4:4">
      <c r="D781" s="230"/>
    </row>
    <row r="782" spans="4:4">
      <c r="D782" s="230"/>
    </row>
    <row r="783" spans="4:4">
      <c r="D783" s="230"/>
    </row>
    <row r="784" spans="4:4">
      <c r="D784" s="230"/>
    </row>
    <row r="785" spans="4:4">
      <c r="D785" s="230"/>
    </row>
    <row r="786" spans="4:4">
      <c r="D786" s="230"/>
    </row>
    <row r="787" spans="4:4">
      <c r="D787" s="230"/>
    </row>
    <row r="788" spans="4:4">
      <c r="D788" s="230"/>
    </row>
    <row r="789" spans="4:4">
      <c r="D789" s="230"/>
    </row>
    <row r="790" spans="4:4">
      <c r="D790" s="230"/>
    </row>
    <row r="791" spans="4:4">
      <c r="D791" s="230"/>
    </row>
    <row r="792" spans="4:4">
      <c r="D792" s="230"/>
    </row>
    <row r="793" spans="4:4">
      <c r="D793" s="230"/>
    </row>
    <row r="794" spans="4:4">
      <c r="D794" s="230"/>
    </row>
    <row r="795" spans="4:4">
      <c r="D795" s="230"/>
    </row>
    <row r="796" spans="4:4">
      <c r="D796" s="230"/>
    </row>
    <row r="797" spans="4:4">
      <c r="D797" s="230"/>
    </row>
    <row r="798" spans="4:4">
      <c r="D798" s="230"/>
    </row>
    <row r="799" spans="4:4">
      <c r="D799" s="230"/>
    </row>
    <row r="800" spans="4:4">
      <c r="D800" s="230"/>
    </row>
    <row r="801" spans="4:4">
      <c r="D801" s="230"/>
    </row>
    <row r="802" spans="4:4">
      <c r="D802" s="230"/>
    </row>
    <row r="803" spans="4:4">
      <c r="D803" s="230"/>
    </row>
    <row r="804" spans="4:4">
      <c r="D804" s="230"/>
    </row>
    <row r="805" spans="4:4">
      <c r="D805" s="230"/>
    </row>
    <row r="806" spans="4:4">
      <c r="D806" s="230"/>
    </row>
    <row r="807" spans="4:4">
      <c r="D807" s="230"/>
    </row>
    <row r="808" spans="4:4">
      <c r="D808" s="230"/>
    </row>
    <row r="809" spans="4:4">
      <c r="D809" s="230"/>
    </row>
    <row r="810" spans="4:4">
      <c r="D810" s="230"/>
    </row>
    <row r="811" spans="4:4">
      <c r="D811" s="230"/>
    </row>
    <row r="812" spans="4:4">
      <c r="D812" s="230"/>
    </row>
    <row r="813" spans="4:4">
      <c r="D813" s="230"/>
    </row>
    <row r="814" spans="4:4">
      <c r="D814" s="230"/>
    </row>
    <row r="815" spans="4:4">
      <c r="D815" s="230"/>
    </row>
    <row r="816" spans="4:4">
      <c r="D816" s="230"/>
    </row>
    <row r="817" spans="4:4">
      <c r="D817" s="230"/>
    </row>
    <row r="818" spans="4:4">
      <c r="D818" s="230"/>
    </row>
    <row r="819" spans="4:4">
      <c r="D819" s="230"/>
    </row>
    <row r="820" spans="4:4">
      <c r="D820" s="230"/>
    </row>
    <row r="821" spans="4:4">
      <c r="D821" s="230"/>
    </row>
    <row r="822" spans="4:4">
      <c r="D822" s="230"/>
    </row>
    <row r="823" spans="4:4">
      <c r="D823" s="230"/>
    </row>
    <row r="824" spans="4:4">
      <c r="D824" s="230"/>
    </row>
    <row r="825" spans="4:4">
      <c r="D825" s="230"/>
    </row>
    <row r="826" spans="4:4">
      <c r="D826" s="230"/>
    </row>
    <row r="827" spans="4:4">
      <c r="D827" s="230"/>
    </row>
    <row r="828" spans="4:4">
      <c r="D828" s="230"/>
    </row>
    <row r="829" spans="4:4">
      <c r="D829" s="230"/>
    </row>
    <row r="830" spans="4:4">
      <c r="D830" s="230"/>
    </row>
    <row r="831" spans="4:4">
      <c r="D831" s="230"/>
    </row>
    <row r="832" spans="4:4">
      <c r="D832" s="230"/>
    </row>
    <row r="833" spans="4:4">
      <c r="D833" s="230"/>
    </row>
    <row r="834" spans="4:4">
      <c r="D834" s="230"/>
    </row>
    <row r="835" spans="4:4">
      <c r="D835" s="230"/>
    </row>
    <row r="836" spans="4:4">
      <c r="D836" s="230"/>
    </row>
    <row r="837" spans="4:4">
      <c r="D837" s="230"/>
    </row>
    <row r="838" spans="4:4">
      <c r="D838" s="230"/>
    </row>
    <row r="839" spans="4:4">
      <c r="D839" s="230"/>
    </row>
    <row r="840" spans="4:4">
      <c r="D840" s="230"/>
    </row>
    <row r="841" spans="4:4">
      <c r="D841" s="230"/>
    </row>
    <row r="842" spans="4:4">
      <c r="D842" s="230"/>
    </row>
    <row r="843" spans="4:4">
      <c r="D843" s="230"/>
    </row>
    <row r="844" spans="4:4">
      <c r="D844" s="230"/>
    </row>
    <row r="845" spans="4:4">
      <c r="D845" s="230"/>
    </row>
    <row r="846" spans="4:4">
      <c r="D846" s="230"/>
    </row>
    <row r="847" spans="4:4">
      <c r="D847" s="230"/>
    </row>
    <row r="848" spans="4:4">
      <c r="D848" s="230"/>
    </row>
    <row r="849" spans="4:4">
      <c r="D849" s="230"/>
    </row>
    <row r="850" spans="4:4">
      <c r="D850" s="230"/>
    </row>
    <row r="851" spans="4:4">
      <c r="D851" s="230"/>
    </row>
    <row r="852" spans="4:4">
      <c r="D852" s="230"/>
    </row>
    <row r="853" spans="4:4">
      <c r="D853" s="230"/>
    </row>
    <row r="854" spans="4:4">
      <c r="D854" s="230"/>
    </row>
    <row r="855" spans="4:4">
      <c r="D855" s="230"/>
    </row>
    <row r="856" spans="4:4">
      <c r="D856" s="230"/>
    </row>
    <row r="857" spans="4:4">
      <c r="D857" s="230"/>
    </row>
    <row r="858" spans="4:4">
      <c r="D858" s="230"/>
    </row>
    <row r="859" spans="4:4">
      <c r="D859" s="230"/>
    </row>
    <row r="860" spans="4:4">
      <c r="D860" s="230"/>
    </row>
    <row r="861" spans="4:4">
      <c r="D861" s="230"/>
    </row>
    <row r="862" spans="4:4">
      <c r="D862" s="230"/>
    </row>
    <row r="863" spans="4:4">
      <c r="D863" s="230"/>
    </row>
    <row r="864" spans="4:4">
      <c r="D864" s="230"/>
    </row>
    <row r="865" spans="4:4">
      <c r="D865" s="230"/>
    </row>
    <row r="866" spans="4:4">
      <c r="D866" s="230"/>
    </row>
    <row r="867" spans="4:4">
      <c r="D867" s="230"/>
    </row>
    <row r="868" spans="4:4">
      <c r="D868" s="230"/>
    </row>
    <row r="869" spans="4:4">
      <c r="D869" s="230"/>
    </row>
    <row r="870" spans="4:4">
      <c r="D870" s="230"/>
    </row>
    <row r="871" spans="4:4">
      <c r="D871" s="230"/>
    </row>
    <row r="872" spans="4:4">
      <c r="D872" s="230"/>
    </row>
    <row r="873" spans="4:4">
      <c r="D873" s="230"/>
    </row>
    <row r="874" spans="4:4">
      <c r="D874" s="230"/>
    </row>
    <row r="875" spans="4:4">
      <c r="D875" s="230"/>
    </row>
    <row r="876" spans="4:4">
      <c r="D876" s="230"/>
    </row>
    <row r="877" spans="4:4">
      <c r="D877" s="230"/>
    </row>
    <row r="878" spans="4:4">
      <c r="D878" s="230"/>
    </row>
    <row r="879" spans="4:4">
      <c r="D879" s="230"/>
    </row>
    <row r="880" spans="4:4">
      <c r="D880" s="230"/>
    </row>
    <row r="881" spans="4:4">
      <c r="D881" s="230"/>
    </row>
    <row r="882" spans="4:4">
      <c r="D882" s="230"/>
    </row>
    <row r="883" spans="4:4">
      <c r="D883" s="230"/>
    </row>
    <row r="884" spans="4:4">
      <c r="D884" s="230"/>
    </row>
    <row r="885" spans="4:4">
      <c r="D885" s="230"/>
    </row>
    <row r="886" spans="4:4">
      <c r="D886" s="230"/>
    </row>
    <row r="887" spans="4:4">
      <c r="D887" s="230"/>
    </row>
    <row r="888" spans="4:4">
      <c r="D888" s="230"/>
    </row>
    <row r="889" spans="4:4">
      <c r="D889" s="230"/>
    </row>
    <row r="890" spans="4:4">
      <c r="D890" s="230"/>
    </row>
    <row r="891" spans="4:4">
      <c r="D891" s="230"/>
    </row>
    <row r="892" spans="4:4">
      <c r="D892" s="230"/>
    </row>
    <row r="893" spans="4:4">
      <c r="D893" s="230"/>
    </row>
    <row r="894" spans="4:4">
      <c r="D894" s="230"/>
    </row>
    <row r="895" spans="4:4">
      <c r="D895" s="230"/>
    </row>
    <row r="896" spans="4:4">
      <c r="D896" s="230"/>
    </row>
    <row r="897" spans="4:4">
      <c r="D897" s="230"/>
    </row>
    <row r="898" spans="4:4">
      <c r="D898" s="230"/>
    </row>
    <row r="899" spans="4:4">
      <c r="D899" s="230"/>
    </row>
    <row r="900" spans="4:4">
      <c r="D900" s="230"/>
    </row>
    <row r="901" spans="4:4">
      <c r="D901" s="230"/>
    </row>
    <row r="902" spans="4:4">
      <c r="D902" s="230"/>
    </row>
    <row r="903" spans="4:4">
      <c r="D903" s="230"/>
    </row>
    <row r="904" spans="4:4">
      <c r="D904" s="230"/>
    </row>
    <row r="905" spans="4:4">
      <c r="D905" s="230"/>
    </row>
    <row r="906" spans="4:4">
      <c r="D906" s="230"/>
    </row>
    <row r="907" spans="4:4">
      <c r="D907" s="230"/>
    </row>
    <row r="908" spans="4:4">
      <c r="D908" s="230"/>
    </row>
    <row r="909" spans="4:4">
      <c r="D909" s="230"/>
    </row>
    <row r="910" spans="4:4">
      <c r="D910" s="230"/>
    </row>
    <row r="911" spans="4:4">
      <c r="D911" s="230"/>
    </row>
    <row r="912" spans="4:4">
      <c r="D912" s="230"/>
    </row>
    <row r="913" spans="4:4">
      <c r="D913" s="230"/>
    </row>
    <row r="914" spans="4:4">
      <c r="D914" s="230"/>
    </row>
    <row r="915" spans="4:4">
      <c r="D915" s="230"/>
    </row>
    <row r="916" spans="4:4">
      <c r="D916" s="230"/>
    </row>
    <row r="917" spans="4:4">
      <c r="D917" s="230"/>
    </row>
    <row r="918" spans="4:4">
      <c r="D918" s="230"/>
    </row>
    <row r="919" spans="4:4">
      <c r="D919" s="230"/>
    </row>
    <row r="920" spans="4:4">
      <c r="D920" s="230"/>
    </row>
    <row r="921" spans="4:4">
      <c r="D921" s="230"/>
    </row>
    <row r="922" spans="4:4">
      <c r="D922" s="230"/>
    </row>
    <row r="923" spans="4:4">
      <c r="D923" s="230"/>
    </row>
    <row r="924" spans="4:4">
      <c r="D924" s="230"/>
    </row>
    <row r="925" spans="4:4">
      <c r="D925" s="230"/>
    </row>
    <row r="926" spans="4:4">
      <c r="D926" s="230"/>
    </row>
    <row r="927" spans="4:4">
      <c r="D927" s="230"/>
    </row>
    <row r="928" spans="4:4">
      <c r="D928" s="230"/>
    </row>
    <row r="929" spans="4:4">
      <c r="D929" s="230"/>
    </row>
    <row r="930" spans="4:4">
      <c r="D930" s="230"/>
    </row>
    <row r="931" spans="4:4">
      <c r="D931" s="230"/>
    </row>
    <row r="932" spans="4:4">
      <c r="D932" s="230"/>
    </row>
    <row r="933" spans="4:4">
      <c r="D933" s="230"/>
    </row>
    <row r="934" spans="4:4">
      <c r="D934" s="230"/>
    </row>
    <row r="935" spans="4:4">
      <c r="D935" s="230"/>
    </row>
    <row r="936" spans="4:4">
      <c r="D936" s="230"/>
    </row>
    <row r="937" spans="4:4">
      <c r="D937" s="230"/>
    </row>
    <row r="938" spans="4:4">
      <c r="D938" s="230"/>
    </row>
    <row r="939" spans="4:4">
      <c r="D939" s="230"/>
    </row>
    <row r="940" spans="4:4">
      <c r="D940" s="230"/>
    </row>
    <row r="941" spans="4:4">
      <c r="D941" s="230"/>
    </row>
    <row r="942" spans="4:4">
      <c r="D942" s="230"/>
    </row>
    <row r="943" spans="4:4">
      <c r="D943" s="230"/>
    </row>
    <row r="944" spans="4:4">
      <c r="D944" s="230"/>
    </row>
    <row r="945" spans="4:4">
      <c r="D945" s="230"/>
    </row>
    <row r="946" spans="4:4">
      <c r="D946" s="230"/>
    </row>
    <row r="947" spans="4:4">
      <c r="D947" s="230"/>
    </row>
    <row r="948" spans="4:4">
      <c r="D948" s="230"/>
    </row>
    <row r="949" spans="4:4">
      <c r="D949" s="230"/>
    </row>
    <row r="950" spans="4:4">
      <c r="D950" s="230"/>
    </row>
    <row r="951" spans="4:4">
      <c r="D951" s="230"/>
    </row>
    <row r="952" spans="4:4">
      <c r="D952" s="230"/>
    </row>
    <row r="953" spans="4:4">
      <c r="D953" s="230"/>
    </row>
    <row r="954" spans="4:4">
      <c r="D954" s="230"/>
    </row>
    <row r="955" spans="4:4">
      <c r="D955" s="230"/>
    </row>
    <row r="956" spans="4:4">
      <c r="D956" s="230"/>
    </row>
    <row r="957" spans="4:4">
      <c r="D957" s="230"/>
    </row>
    <row r="958" spans="4:4">
      <c r="D958" s="230"/>
    </row>
    <row r="959" spans="4:4">
      <c r="D959" s="230"/>
    </row>
    <row r="960" spans="4:4">
      <c r="D960" s="230"/>
    </row>
    <row r="961" spans="4:4">
      <c r="D961" s="230"/>
    </row>
    <row r="962" spans="4:4">
      <c r="D962" s="230"/>
    </row>
    <row r="963" spans="4:4">
      <c r="D963" s="230"/>
    </row>
    <row r="964" spans="4:4">
      <c r="D964" s="230"/>
    </row>
    <row r="965" spans="4:4">
      <c r="D965" s="230"/>
    </row>
    <row r="966" spans="4:4">
      <c r="D966" s="230"/>
    </row>
    <row r="967" spans="4:4">
      <c r="D967" s="230"/>
    </row>
    <row r="968" spans="4:4">
      <c r="D968" s="230"/>
    </row>
    <row r="969" spans="4:4">
      <c r="D969" s="230"/>
    </row>
    <row r="970" spans="4:4">
      <c r="D970" s="230"/>
    </row>
    <row r="971" spans="4:4">
      <c r="D971" s="230"/>
    </row>
    <row r="972" spans="4:4">
      <c r="D972" s="230"/>
    </row>
    <row r="973" spans="4:4">
      <c r="D973" s="230"/>
    </row>
    <row r="974" spans="4:4">
      <c r="D974" s="230"/>
    </row>
    <row r="975" spans="4:4">
      <c r="D975" s="230"/>
    </row>
    <row r="976" spans="4:4">
      <c r="D976" s="230"/>
    </row>
    <row r="977" spans="4:4">
      <c r="D977" s="230"/>
    </row>
    <row r="978" spans="4:4">
      <c r="D978" s="230"/>
    </row>
    <row r="979" spans="4:4">
      <c r="D979" s="230"/>
    </row>
    <row r="980" spans="4:4">
      <c r="D980" s="230"/>
    </row>
    <row r="981" spans="4:4">
      <c r="D981" s="230"/>
    </row>
    <row r="982" spans="4:4">
      <c r="D982" s="230"/>
    </row>
    <row r="983" spans="4:4">
      <c r="D983" s="230"/>
    </row>
    <row r="984" spans="4:4">
      <c r="D984" s="230"/>
    </row>
    <row r="985" spans="4:4">
      <c r="D985" s="230"/>
    </row>
    <row r="986" spans="4:4">
      <c r="D986" s="230"/>
    </row>
    <row r="987" spans="4:4">
      <c r="D987" s="230"/>
    </row>
    <row r="988" spans="4:4">
      <c r="D988" s="230"/>
    </row>
    <row r="989" spans="4:4">
      <c r="D989" s="230"/>
    </row>
    <row r="990" spans="4:4">
      <c r="D990" s="230"/>
    </row>
    <row r="991" spans="4:4">
      <c r="D991" s="230"/>
    </row>
    <row r="992" spans="4:4">
      <c r="D992" s="230"/>
    </row>
    <row r="993" spans="4:4">
      <c r="D993" s="230"/>
    </row>
    <row r="994" spans="4:4">
      <c r="D994" s="230"/>
    </row>
    <row r="995" spans="4:4">
      <c r="D995" s="230"/>
    </row>
    <row r="996" spans="4:4">
      <c r="D996" s="230"/>
    </row>
    <row r="997" spans="4:4">
      <c r="D997" s="230"/>
    </row>
    <row r="998" spans="4:4">
      <c r="D998" s="230"/>
    </row>
    <row r="999" spans="4:4">
      <c r="D999" s="230"/>
    </row>
    <row r="1000" spans="4:4">
      <c r="D1000" s="230"/>
    </row>
    <row r="1001" spans="4:4">
      <c r="D1001" s="230"/>
    </row>
    <row r="1002" spans="4:4">
      <c r="D1002" s="230"/>
    </row>
    <row r="1003" spans="4:4">
      <c r="D1003" s="230"/>
    </row>
    <row r="1004" spans="4:4">
      <c r="D1004" s="230"/>
    </row>
    <row r="1005" spans="4:4">
      <c r="D1005" s="230"/>
    </row>
    <row r="1006" spans="4:4">
      <c r="D1006" s="230"/>
    </row>
    <row r="1007" spans="4:4">
      <c r="D1007" s="230"/>
    </row>
    <row r="1008" spans="4:4">
      <c r="D1008" s="230"/>
    </row>
    <row r="1009" spans="4:4">
      <c r="D1009" s="230"/>
    </row>
    <row r="1010" spans="4:4">
      <c r="D1010" s="230"/>
    </row>
    <row r="1011" spans="4:4">
      <c r="D1011" s="230"/>
    </row>
    <row r="1012" spans="4:4">
      <c r="D1012" s="230"/>
    </row>
    <row r="1013" spans="4:4">
      <c r="D1013" s="230"/>
    </row>
    <row r="1014" spans="4:4">
      <c r="D1014" s="230"/>
    </row>
    <row r="1015" spans="4:4">
      <c r="D1015" s="230"/>
    </row>
    <row r="1016" spans="4:4">
      <c r="D1016" s="230"/>
    </row>
    <row r="1017" spans="4:4">
      <c r="D1017" s="230"/>
    </row>
    <row r="1018" spans="4:4">
      <c r="D1018" s="230"/>
    </row>
    <row r="1019" spans="4:4">
      <c r="D1019" s="230"/>
    </row>
    <row r="1020" spans="4:4">
      <c r="D1020" s="230"/>
    </row>
    <row r="1021" spans="4:4">
      <c r="D1021" s="230"/>
    </row>
    <row r="1022" spans="4:4">
      <c r="D1022" s="230"/>
    </row>
    <row r="1023" spans="4:4">
      <c r="D1023" s="230"/>
    </row>
    <row r="1024" spans="4:4">
      <c r="D1024" s="230"/>
    </row>
    <row r="1025" spans="4:4">
      <c r="D1025" s="230"/>
    </row>
    <row r="1026" spans="4:4">
      <c r="D1026" s="230"/>
    </row>
    <row r="1027" spans="4:4">
      <c r="D1027" s="230"/>
    </row>
    <row r="1028" spans="4:4">
      <c r="D1028" s="230"/>
    </row>
    <row r="1029" spans="4:4">
      <c r="D1029" s="230"/>
    </row>
    <row r="1030" spans="4:4">
      <c r="D1030" s="230"/>
    </row>
    <row r="1031" spans="4:4">
      <c r="D1031" s="230"/>
    </row>
    <row r="1032" spans="4:4">
      <c r="D1032" s="230"/>
    </row>
    <row r="1033" spans="4:4">
      <c r="D1033" s="230"/>
    </row>
    <row r="1034" spans="4:4">
      <c r="D1034" s="230"/>
    </row>
    <row r="1035" spans="4:4">
      <c r="D1035" s="230"/>
    </row>
    <row r="1036" spans="4:4">
      <c r="D1036" s="230"/>
    </row>
    <row r="1037" spans="4:4">
      <c r="D1037" s="230"/>
    </row>
    <row r="1038" spans="4:4">
      <c r="D1038" s="230"/>
    </row>
    <row r="1039" spans="4:4">
      <c r="D1039" s="230"/>
    </row>
    <row r="1040" spans="4:4">
      <c r="D1040" s="230"/>
    </row>
    <row r="1041" spans="4:4">
      <c r="D1041" s="230"/>
    </row>
    <row r="1042" spans="4:4">
      <c r="D1042" s="230"/>
    </row>
    <row r="1043" spans="4:4">
      <c r="D1043" s="230"/>
    </row>
    <row r="1044" spans="4:4">
      <c r="D1044" s="230"/>
    </row>
    <row r="1045" spans="4:4">
      <c r="D1045" s="230"/>
    </row>
    <row r="1046" spans="4:4">
      <c r="D1046" s="230"/>
    </row>
    <row r="1047" spans="4:4">
      <c r="D1047" s="230"/>
    </row>
    <row r="1048" spans="4:4">
      <c r="D1048" s="230"/>
    </row>
    <row r="1049" spans="4:4">
      <c r="D1049" s="230"/>
    </row>
    <row r="1050" spans="4:4">
      <c r="D1050" s="230"/>
    </row>
    <row r="1051" spans="4:4">
      <c r="D1051" s="230"/>
    </row>
    <row r="1052" spans="4:4">
      <c r="D1052" s="230"/>
    </row>
    <row r="1053" spans="4:4">
      <c r="D1053" s="230"/>
    </row>
    <row r="1054" spans="4:4">
      <c r="D1054" s="230"/>
    </row>
    <row r="1055" spans="4:4">
      <c r="D1055" s="230"/>
    </row>
    <row r="1056" spans="4:4">
      <c r="D1056" s="230"/>
    </row>
    <row r="1057" spans="4:4">
      <c r="D1057" s="230"/>
    </row>
    <row r="1058" spans="4:4">
      <c r="D1058" s="230"/>
    </row>
    <row r="1059" spans="4:4">
      <c r="D1059" s="230"/>
    </row>
    <row r="1060" spans="4:4">
      <c r="D1060" s="230"/>
    </row>
    <row r="1061" spans="4:4">
      <c r="D1061" s="230"/>
    </row>
    <row r="1062" spans="4:4">
      <c r="D1062" s="230"/>
    </row>
    <row r="1063" spans="4:4">
      <c r="D1063" s="230"/>
    </row>
    <row r="1064" spans="4:4">
      <c r="D1064" s="230"/>
    </row>
    <row r="1065" spans="4:4">
      <c r="D1065" s="230"/>
    </row>
    <row r="1066" spans="4:4">
      <c r="D1066" s="230"/>
    </row>
    <row r="1067" spans="4:4">
      <c r="D1067" s="230"/>
    </row>
    <row r="1068" spans="4:4">
      <c r="D1068" s="230"/>
    </row>
    <row r="1069" spans="4:4">
      <c r="D1069" s="230"/>
    </row>
    <row r="1070" spans="4:4">
      <c r="D1070" s="230"/>
    </row>
    <row r="1071" spans="4:4">
      <c r="D1071" s="230"/>
    </row>
    <row r="1072" spans="4:4">
      <c r="D1072" s="230"/>
    </row>
    <row r="1073" spans="4:4">
      <c r="D1073" s="230"/>
    </row>
    <row r="1074" spans="4:4">
      <c r="D1074" s="230"/>
    </row>
    <row r="1075" spans="4:4">
      <c r="D1075" s="230"/>
    </row>
    <row r="1076" spans="4:4">
      <c r="D1076" s="230"/>
    </row>
    <row r="1077" spans="4:4">
      <c r="D1077" s="230"/>
    </row>
    <row r="1078" spans="4:4">
      <c r="D1078" s="230"/>
    </row>
    <row r="1079" spans="4:4">
      <c r="D1079" s="230"/>
    </row>
    <row r="1080" spans="4:4">
      <c r="D1080" s="230"/>
    </row>
    <row r="1081" spans="4:4">
      <c r="D1081" s="230"/>
    </row>
    <row r="1082" spans="4:4">
      <c r="D1082" s="230"/>
    </row>
    <row r="1083" spans="4:4">
      <c r="D1083" s="230"/>
    </row>
    <row r="1084" spans="4:4">
      <c r="D1084" s="230"/>
    </row>
    <row r="1085" spans="4:4">
      <c r="D1085" s="230"/>
    </row>
    <row r="1086" spans="4:4">
      <c r="D1086" s="230"/>
    </row>
    <row r="1087" spans="4:4">
      <c r="D1087" s="230"/>
    </row>
    <row r="1088" spans="4:4">
      <c r="D1088" s="230"/>
    </row>
    <row r="1089" spans="4:4">
      <c r="D1089" s="230"/>
    </row>
    <row r="1090" spans="4:4">
      <c r="D1090" s="230"/>
    </row>
    <row r="1091" spans="4:4">
      <c r="D1091" s="230"/>
    </row>
    <row r="1092" spans="4:4">
      <c r="D1092" s="230"/>
    </row>
    <row r="1093" spans="4:4">
      <c r="D1093" s="230"/>
    </row>
    <row r="1094" spans="4:4">
      <c r="D1094" s="230"/>
    </row>
    <row r="1095" spans="4:4">
      <c r="D1095" s="230"/>
    </row>
    <row r="1096" spans="4:4">
      <c r="D1096" s="230"/>
    </row>
    <row r="1097" spans="4:4">
      <c r="D1097" s="230"/>
    </row>
    <row r="1098" spans="4:4">
      <c r="D1098" s="230"/>
    </row>
    <row r="1099" spans="4:4">
      <c r="D1099" s="230"/>
    </row>
    <row r="1100" spans="4:4">
      <c r="D1100" s="230"/>
    </row>
    <row r="1101" spans="4:4">
      <c r="D1101" s="230"/>
    </row>
    <row r="1102" spans="4:4">
      <c r="D1102" s="230"/>
    </row>
    <row r="1103" spans="4:4">
      <c r="D1103" s="230"/>
    </row>
    <row r="1104" spans="4:4">
      <c r="D1104" s="230"/>
    </row>
    <row r="1105" spans="4:4">
      <c r="D1105" s="230"/>
    </row>
    <row r="1106" spans="4:4">
      <c r="D1106" s="230"/>
    </row>
    <row r="1107" spans="4:4">
      <c r="D1107" s="230"/>
    </row>
    <row r="1108" spans="4:4">
      <c r="D1108" s="230"/>
    </row>
    <row r="1109" spans="4:4">
      <c r="D1109" s="230"/>
    </row>
    <row r="1110" spans="4:4">
      <c r="D1110" s="230"/>
    </row>
    <row r="1111" spans="4:4">
      <c r="D1111" s="230"/>
    </row>
    <row r="1112" spans="4:4">
      <c r="D1112" s="230"/>
    </row>
    <row r="1113" spans="4:4">
      <c r="D1113" s="230"/>
    </row>
    <row r="1114" spans="4:4">
      <c r="D1114" s="230"/>
    </row>
    <row r="1115" spans="4:4">
      <c r="D1115" s="230"/>
    </row>
    <row r="1116" spans="4:4">
      <c r="D1116" s="230"/>
    </row>
    <row r="1117" spans="4:4">
      <c r="D1117" s="230"/>
    </row>
    <row r="1118" spans="4:4">
      <c r="D1118" s="230"/>
    </row>
    <row r="1119" spans="4:4">
      <c r="D1119" s="230"/>
    </row>
    <row r="1120" spans="4:4">
      <c r="D1120" s="230"/>
    </row>
    <row r="1121" spans="4:4">
      <c r="D1121" s="230"/>
    </row>
    <row r="1122" spans="4:4">
      <c r="D1122" s="230"/>
    </row>
    <row r="1123" spans="4:4">
      <c r="D1123" s="230"/>
    </row>
    <row r="1124" spans="4:4">
      <c r="D1124" s="230"/>
    </row>
    <row r="1125" spans="4:4">
      <c r="D1125" s="230"/>
    </row>
    <row r="1126" spans="4:4">
      <c r="D1126" s="230"/>
    </row>
    <row r="1127" spans="4:4">
      <c r="D1127" s="230"/>
    </row>
    <row r="1128" spans="4:4">
      <c r="D1128" s="230"/>
    </row>
    <row r="1129" spans="4:4">
      <c r="D1129" s="230"/>
    </row>
    <row r="1130" spans="4:4">
      <c r="D1130" s="230"/>
    </row>
    <row r="1131" spans="4:4">
      <c r="D1131" s="230"/>
    </row>
    <row r="1132" spans="4:4">
      <c r="D1132" s="230"/>
    </row>
    <row r="1133" spans="4:4">
      <c r="D1133" s="230"/>
    </row>
    <row r="1134" spans="4:4">
      <c r="D1134" s="230"/>
    </row>
    <row r="1135" spans="4:4">
      <c r="D1135" s="230"/>
    </row>
    <row r="1136" spans="4:4">
      <c r="D1136" s="230"/>
    </row>
    <row r="1137" spans="4:4">
      <c r="D1137" s="230"/>
    </row>
    <row r="1138" spans="4:4">
      <c r="D1138" s="230"/>
    </row>
    <row r="1139" spans="4:4">
      <c r="D1139" s="230"/>
    </row>
    <row r="1140" spans="4:4">
      <c r="D1140" s="230"/>
    </row>
    <row r="1141" spans="4:4">
      <c r="D1141" s="230"/>
    </row>
    <row r="1142" spans="4:4">
      <c r="D1142" s="230"/>
    </row>
    <row r="1143" spans="4:4">
      <c r="D1143" s="230"/>
    </row>
    <row r="1144" spans="4:4">
      <c r="D1144" s="230"/>
    </row>
    <row r="1145" spans="4:4">
      <c r="D1145" s="230"/>
    </row>
    <row r="1146" spans="4:4">
      <c r="D1146" s="230"/>
    </row>
    <row r="1147" spans="4:4">
      <c r="D1147" s="230"/>
    </row>
    <row r="1148" spans="4:4">
      <c r="D1148" s="230"/>
    </row>
    <row r="1149" spans="4:4">
      <c r="D1149" s="230"/>
    </row>
    <row r="1150" spans="4:4">
      <c r="D1150" s="230"/>
    </row>
    <row r="1151" spans="4:4">
      <c r="D1151" s="230"/>
    </row>
    <row r="1152" spans="4:4">
      <c r="D1152" s="230"/>
    </row>
    <row r="1153" spans="4:4">
      <c r="D1153" s="230"/>
    </row>
    <row r="1154" spans="4:4">
      <c r="D1154" s="230"/>
    </row>
    <row r="1155" spans="4:4">
      <c r="D1155" s="230"/>
    </row>
    <row r="1156" spans="4:4">
      <c r="D1156" s="230"/>
    </row>
    <row r="1157" spans="4:4">
      <c r="D1157" s="230"/>
    </row>
    <row r="1158" spans="4:4">
      <c r="D1158" s="230"/>
    </row>
    <row r="1159" spans="4:4">
      <c r="D1159" s="230"/>
    </row>
    <row r="1160" spans="4:4">
      <c r="D1160" s="230"/>
    </row>
    <row r="1161" spans="4:4">
      <c r="D1161" s="230"/>
    </row>
    <row r="1162" spans="4:4">
      <c r="D1162" s="230"/>
    </row>
    <row r="1163" spans="4:4">
      <c r="D1163" s="230"/>
    </row>
    <row r="1164" spans="4:4">
      <c r="D1164" s="230"/>
    </row>
    <row r="1165" spans="4:4">
      <c r="D1165" s="230"/>
    </row>
    <row r="1166" spans="4:4">
      <c r="D1166" s="230"/>
    </row>
    <row r="1167" spans="4:4">
      <c r="D1167" s="230"/>
    </row>
    <row r="1168" spans="4:4">
      <c r="D1168" s="230"/>
    </row>
    <row r="1169" spans="4:4">
      <c r="D1169" s="230"/>
    </row>
    <row r="1170" spans="4:4">
      <c r="D1170" s="230"/>
    </row>
    <row r="1171" spans="4:4">
      <c r="D1171" s="230"/>
    </row>
    <row r="1172" spans="4:4">
      <c r="D1172" s="230"/>
    </row>
    <row r="1173" spans="4:4">
      <c r="D1173" s="230"/>
    </row>
    <row r="1174" spans="4:4">
      <c r="D1174" s="230"/>
    </row>
    <row r="1175" spans="4:4">
      <c r="D1175" s="230"/>
    </row>
    <row r="1176" spans="4:4">
      <c r="D1176" s="230"/>
    </row>
    <row r="1177" spans="4:4">
      <c r="D1177" s="230"/>
    </row>
    <row r="1178" spans="4:4">
      <c r="D1178" s="230"/>
    </row>
    <row r="1179" spans="4:4">
      <c r="D1179" s="230"/>
    </row>
    <row r="1180" spans="4:4">
      <c r="D1180" s="230"/>
    </row>
    <row r="1181" spans="4:4">
      <c r="D1181" s="230"/>
    </row>
    <row r="1182" spans="4:4">
      <c r="D1182" s="230"/>
    </row>
    <row r="1183" spans="4:4">
      <c r="D1183" s="230"/>
    </row>
    <row r="1184" spans="4:4">
      <c r="D1184" s="230"/>
    </row>
    <row r="1185" spans="4:4">
      <c r="D1185" s="230"/>
    </row>
    <row r="1186" spans="4:4">
      <c r="D1186" s="230"/>
    </row>
    <row r="1187" spans="4:4">
      <c r="D1187" s="230"/>
    </row>
    <row r="1188" spans="4:4">
      <c r="D1188" s="230"/>
    </row>
    <row r="1189" spans="4:4">
      <c r="D1189" s="230"/>
    </row>
    <row r="1190" spans="4:4">
      <c r="D1190" s="230"/>
    </row>
    <row r="1191" spans="4:4">
      <c r="D1191" s="230"/>
    </row>
    <row r="1192" spans="4:4">
      <c r="D1192" s="230"/>
    </row>
    <row r="1193" spans="4:4">
      <c r="D1193" s="230"/>
    </row>
    <row r="1194" spans="4:4">
      <c r="D1194" s="230"/>
    </row>
    <row r="1195" spans="4:4">
      <c r="D1195" s="230"/>
    </row>
    <row r="1196" spans="4:4">
      <c r="D1196" s="230"/>
    </row>
    <row r="1197" spans="4:4">
      <c r="D1197" s="230"/>
    </row>
    <row r="1198" spans="4:4">
      <c r="D1198" s="230"/>
    </row>
    <row r="1199" spans="4:4">
      <c r="D1199" s="230"/>
    </row>
    <row r="1200" spans="4:4">
      <c r="D1200" s="230"/>
    </row>
    <row r="1201" spans="4:4">
      <c r="D1201" s="230"/>
    </row>
    <row r="1202" spans="4:4">
      <c r="D1202" s="230"/>
    </row>
    <row r="1203" spans="4:4">
      <c r="D1203" s="230"/>
    </row>
    <row r="1204" spans="4:4">
      <c r="D1204" s="230"/>
    </row>
    <row r="1205" spans="4:4">
      <c r="D1205" s="230"/>
    </row>
    <row r="1206" spans="4:4">
      <c r="D1206" s="230"/>
    </row>
    <row r="1207" spans="4:4">
      <c r="D1207" s="230"/>
    </row>
    <row r="1208" spans="4:4">
      <c r="D1208" s="230"/>
    </row>
    <row r="1209" spans="4:4">
      <c r="D1209" s="230"/>
    </row>
    <row r="1210" spans="4:4">
      <c r="D1210" s="230"/>
    </row>
    <row r="1211" spans="4:4">
      <c r="D1211" s="230"/>
    </row>
    <row r="1212" spans="4:4">
      <c r="D1212" s="230"/>
    </row>
    <row r="1213" spans="4:4">
      <c r="D1213" s="230"/>
    </row>
    <row r="1214" spans="4:4">
      <c r="D1214" s="230"/>
    </row>
    <row r="1215" spans="4:4">
      <c r="D1215" s="230"/>
    </row>
    <row r="1216" spans="4:4">
      <c r="D1216" s="230"/>
    </row>
    <row r="1217" spans="4:4">
      <c r="D1217" s="230"/>
    </row>
    <row r="1218" spans="4:4">
      <c r="D1218" s="230"/>
    </row>
    <row r="1219" spans="4:4">
      <c r="D1219" s="230"/>
    </row>
    <row r="1220" spans="4:4">
      <c r="D1220" s="230"/>
    </row>
    <row r="1221" spans="4:4">
      <c r="D1221" s="230"/>
    </row>
    <row r="1222" spans="4:4">
      <c r="D1222" s="230"/>
    </row>
    <row r="1223" spans="4:4">
      <c r="D1223" s="230"/>
    </row>
    <row r="1224" spans="4:4">
      <c r="D1224" s="230"/>
    </row>
    <row r="1225" spans="4:4">
      <c r="D1225" s="230"/>
    </row>
    <row r="1226" spans="4:4">
      <c r="D1226" s="230"/>
    </row>
    <row r="1227" spans="4:4">
      <c r="D1227" s="230"/>
    </row>
    <row r="1228" spans="4:4">
      <c r="D1228" s="230"/>
    </row>
    <row r="1229" spans="4:4">
      <c r="D1229" s="230"/>
    </row>
    <row r="1230" spans="4:4">
      <c r="D1230" s="230"/>
    </row>
    <row r="1231" spans="4:4">
      <c r="D1231" s="230"/>
    </row>
    <row r="1232" spans="4:4">
      <c r="D1232" s="230"/>
    </row>
    <row r="1233" spans="4:4">
      <c r="D1233" s="230"/>
    </row>
    <row r="1234" spans="4:4">
      <c r="D1234" s="230"/>
    </row>
    <row r="1235" spans="4:4">
      <c r="D1235" s="230"/>
    </row>
    <row r="1236" spans="4:4">
      <c r="D1236" s="230"/>
    </row>
    <row r="1237" spans="4:4">
      <c r="D1237" s="230"/>
    </row>
    <row r="1238" spans="4:4">
      <c r="D1238" s="230"/>
    </row>
    <row r="1239" spans="4:4">
      <c r="D1239" s="230"/>
    </row>
    <row r="1240" spans="4:4">
      <c r="D1240" s="230"/>
    </row>
    <row r="1241" spans="4:4">
      <c r="D1241" s="230"/>
    </row>
    <row r="1242" spans="4:4">
      <c r="D1242" s="230"/>
    </row>
    <row r="1243" spans="4:4">
      <c r="D1243" s="230"/>
    </row>
    <row r="1244" spans="4:4">
      <c r="D1244" s="230"/>
    </row>
    <row r="1245" spans="4:4">
      <c r="D1245" s="230"/>
    </row>
    <row r="1246" spans="4:4">
      <c r="D1246" s="230"/>
    </row>
    <row r="1247" spans="4:4">
      <c r="D1247" s="230"/>
    </row>
    <row r="1248" spans="4:4">
      <c r="D1248" s="230"/>
    </row>
    <row r="1249" spans="4:4">
      <c r="D1249" s="230"/>
    </row>
    <row r="1250" spans="4:4">
      <c r="D1250" s="230"/>
    </row>
    <row r="1251" spans="4:4">
      <c r="D1251" s="230"/>
    </row>
    <row r="1252" spans="4:4">
      <c r="D1252" s="230"/>
    </row>
    <row r="1253" spans="4:4">
      <c r="D1253" s="230"/>
    </row>
    <row r="1254" spans="4:4">
      <c r="D1254" s="230"/>
    </row>
    <row r="1255" spans="4:4">
      <c r="D1255" s="230"/>
    </row>
    <row r="1256" spans="4:4">
      <c r="D1256" s="230"/>
    </row>
    <row r="1257" spans="4:4">
      <c r="D1257" s="230"/>
    </row>
    <row r="1258" spans="4:4">
      <c r="D1258" s="230"/>
    </row>
    <row r="1259" spans="4:4">
      <c r="D1259" s="230"/>
    </row>
    <row r="1260" spans="4:4">
      <c r="D1260" s="230"/>
    </row>
    <row r="1261" spans="4:4">
      <c r="D1261" s="230"/>
    </row>
    <row r="1262" spans="4:4">
      <c r="D1262" s="230"/>
    </row>
    <row r="1263" spans="4:4">
      <c r="D1263" s="230"/>
    </row>
    <row r="1264" spans="4:4">
      <c r="D1264" s="230"/>
    </row>
    <row r="1265" spans="4:4">
      <c r="D1265" s="230"/>
    </row>
    <row r="1266" spans="4:4">
      <c r="D1266" s="230"/>
    </row>
    <row r="1267" spans="4:4">
      <c r="D1267" s="230"/>
    </row>
    <row r="1268" spans="4:4">
      <c r="D1268" s="230"/>
    </row>
    <row r="1269" spans="4:4">
      <c r="D1269" s="230"/>
    </row>
    <row r="1270" spans="4:4">
      <c r="D1270" s="230"/>
    </row>
    <row r="1271" spans="4:4">
      <c r="D1271" s="230"/>
    </row>
    <row r="1272" spans="4:4">
      <c r="D1272" s="230"/>
    </row>
    <row r="1273" spans="4:4">
      <c r="D1273" s="230"/>
    </row>
    <row r="1274" spans="4:4">
      <c r="D1274" s="230"/>
    </row>
    <row r="1275" spans="4:4">
      <c r="D1275" s="230"/>
    </row>
    <row r="1276" spans="4:4">
      <c r="D1276" s="230"/>
    </row>
    <row r="1277" spans="4:4">
      <c r="D1277" s="230"/>
    </row>
    <row r="1278" spans="4:4">
      <c r="D1278" s="230"/>
    </row>
    <row r="1279" spans="4:4">
      <c r="D1279" s="230"/>
    </row>
    <row r="1280" spans="4:4">
      <c r="D1280" s="230"/>
    </row>
    <row r="1281" spans="4:4">
      <c r="D1281" s="230"/>
    </row>
    <row r="1282" spans="4:4">
      <c r="D1282" s="230"/>
    </row>
    <row r="1283" spans="4:4">
      <c r="D1283" s="230"/>
    </row>
    <row r="1284" spans="4:4">
      <c r="D1284" s="230"/>
    </row>
    <row r="1285" spans="4:4">
      <c r="D1285" s="230"/>
    </row>
    <row r="1286" spans="4:4">
      <c r="D1286" s="230"/>
    </row>
    <row r="1287" spans="4:4">
      <c r="D1287" s="230"/>
    </row>
    <row r="1288" spans="4:4">
      <c r="D1288" s="230"/>
    </row>
    <row r="1289" spans="4:4">
      <c r="D1289" s="230"/>
    </row>
    <row r="1290" spans="4:4">
      <c r="D1290" s="230"/>
    </row>
    <row r="1291" spans="4:4">
      <c r="D1291" s="230"/>
    </row>
    <row r="1292" spans="4:4">
      <c r="D1292" s="230"/>
    </row>
    <row r="1293" spans="4:4">
      <c r="D1293" s="230"/>
    </row>
    <row r="1294" spans="4:4">
      <c r="D1294" s="230"/>
    </row>
    <row r="1295" spans="4:4">
      <c r="D1295" s="230"/>
    </row>
    <row r="1296" spans="4:4">
      <c r="D1296" s="230"/>
    </row>
    <row r="1297" spans="4:4">
      <c r="D1297" s="230"/>
    </row>
    <row r="1298" spans="4:4">
      <c r="D1298" s="230"/>
    </row>
    <row r="1299" spans="4:4">
      <c r="D1299" s="230"/>
    </row>
    <row r="1300" spans="4:4">
      <c r="D1300" s="230"/>
    </row>
    <row r="1301" spans="4:4">
      <c r="D1301" s="230"/>
    </row>
    <row r="1302" spans="4:4">
      <c r="D1302" s="230"/>
    </row>
    <row r="1303" spans="4:4">
      <c r="D1303" s="230"/>
    </row>
    <row r="1304" spans="4:4">
      <c r="D1304" s="230"/>
    </row>
    <row r="1305" spans="4:4">
      <c r="D1305" s="230"/>
    </row>
    <row r="1306" spans="4:4">
      <c r="D1306" s="230"/>
    </row>
    <row r="1307" spans="4:4">
      <c r="D1307" s="230"/>
    </row>
    <row r="1308" spans="4:4">
      <c r="D1308" s="230"/>
    </row>
    <row r="1309" spans="4:4">
      <c r="D1309" s="230"/>
    </row>
    <row r="1310" spans="4:4">
      <c r="D1310" s="230"/>
    </row>
    <row r="1311" spans="4:4">
      <c r="D1311" s="230"/>
    </row>
    <row r="1312" spans="4:4">
      <c r="D1312" s="230"/>
    </row>
    <row r="1313" spans="4:4">
      <c r="D1313" s="230"/>
    </row>
    <row r="1314" spans="4:4">
      <c r="D1314" s="230"/>
    </row>
    <row r="1315" spans="4:4">
      <c r="D1315" s="230"/>
    </row>
    <row r="1316" spans="4:4">
      <c r="D1316" s="230"/>
    </row>
    <row r="1317" spans="4:4">
      <c r="D1317" s="230"/>
    </row>
    <row r="1318" spans="4:4">
      <c r="D1318" s="230"/>
    </row>
    <row r="1319" spans="4:4">
      <c r="D1319" s="230"/>
    </row>
    <row r="1320" spans="4:4">
      <c r="D1320" s="230"/>
    </row>
    <row r="1321" spans="4:4">
      <c r="D1321" s="230"/>
    </row>
    <row r="1322" spans="4:4">
      <c r="D1322" s="230"/>
    </row>
    <row r="1323" spans="4:4">
      <c r="D1323" s="230"/>
    </row>
    <row r="1324" spans="4:4">
      <c r="D1324" s="230"/>
    </row>
    <row r="1325" spans="4:4">
      <c r="D1325" s="230"/>
    </row>
    <row r="1326" spans="4:4">
      <c r="D1326" s="230"/>
    </row>
    <row r="1327" spans="4:4">
      <c r="D1327" s="230"/>
    </row>
    <row r="1328" spans="4:4">
      <c r="D1328" s="230"/>
    </row>
    <row r="1329" spans="4:4">
      <c r="D1329" s="230"/>
    </row>
    <row r="1330" spans="4:4">
      <c r="D1330" s="230"/>
    </row>
    <row r="1331" spans="4:4">
      <c r="D1331" s="230"/>
    </row>
    <row r="1332" spans="4:4">
      <c r="D1332" s="230"/>
    </row>
    <row r="1333" spans="4:4">
      <c r="D1333" s="230"/>
    </row>
    <row r="1334" spans="4:4">
      <c r="D1334" s="230"/>
    </row>
    <row r="1335" spans="4:4">
      <c r="D1335" s="230"/>
    </row>
    <row r="1336" spans="4:4">
      <c r="D1336" s="230"/>
    </row>
    <row r="1337" spans="4:4">
      <c r="D1337" s="230"/>
    </row>
    <row r="1338" spans="4:4">
      <c r="D1338" s="230"/>
    </row>
    <row r="1339" spans="4:4">
      <c r="D1339" s="230"/>
    </row>
    <row r="1340" spans="4:4">
      <c r="D1340" s="230"/>
    </row>
    <row r="1341" spans="4:4">
      <c r="D1341" s="230"/>
    </row>
    <row r="1342" spans="4:4">
      <c r="D1342" s="230"/>
    </row>
    <row r="1343" spans="4:4">
      <c r="D1343" s="230"/>
    </row>
    <row r="1344" spans="4:4">
      <c r="D1344" s="230"/>
    </row>
    <row r="1345" spans="4:4">
      <c r="D1345" s="230"/>
    </row>
    <row r="1346" spans="4:4">
      <c r="D1346" s="230"/>
    </row>
    <row r="1347" spans="4:4">
      <c r="D1347" s="230"/>
    </row>
    <row r="1348" spans="4:4">
      <c r="D1348" s="230"/>
    </row>
    <row r="1349" spans="4:4">
      <c r="D1349" s="230"/>
    </row>
    <row r="1350" spans="4:4">
      <c r="D1350" s="230"/>
    </row>
    <row r="1351" spans="4:4">
      <c r="D1351" s="230"/>
    </row>
    <row r="1352" spans="4:4">
      <c r="D1352" s="230"/>
    </row>
    <row r="1353" spans="4:4">
      <c r="D1353" s="230"/>
    </row>
    <row r="1354" spans="4:4">
      <c r="D1354" s="230"/>
    </row>
    <row r="1355" spans="4:4">
      <c r="D1355" s="230"/>
    </row>
    <row r="1356" spans="4:4">
      <c r="D1356" s="230"/>
    </row>
    <row r="1357" spans="4:4">
      <c r="D1357" s="230"/>
    </row>
    <row r="1358" spans="4:4">
      <c r="D1358" s="230"/>
    </row>
    <row r="1359" spans="4:4">
      <c r="D1359" s="230"/>
    </row>
    <row r="1360" spans="4:4">
      <c r="D1360" s="230"/>
    </row>
    <row r="1361" spans="4:4">
      <c r="D1361" s="230"/>
    </row>
    <row r="1362" spans="4:4">
      <c r="D1362" s="230"/>
    </row>
    <row r="1363" spans="4:4">
      <c r="D1363" s="230"/>
    </row>
    <row r="1364" spans="4:4">
      <c r="D1364" s="230"/>
    </row>
    <row r="1365" spans="4:4">
      <c r="D1365" s="230"/>
    </row>
    <row r="1366" spans="4:4">
      <c r="D1366" s="230"/>
    </row>
    <row r="1367" spans="4:4">
      <c r="D1367" s="230"/>
    </row>
    <row r="1368" spans="4:4">
      <c r="D1368" s="230"/>
    </row>
    <row r="1369" spans="4:4">
      <c r="D1369" s="230"/>
    </row>
    <row r="1370" spans="4:4">
      <c r="D1370" s="230"/>
    </row>
    <row r="1371" spans="4:4">
      <c r="D1371" s="230"/>
    </row>
    <row r="1372" spans="4:4">
      <c r="D1372" s="230"/>
    </row>
    <row r="1373" spans="4:4">
      <c r="D1373" s="230"/>
    </row>
    <row r="1374" spans="4:4">
      <c r="D1374" s="230"/>
    </row>
    <row r="1375" spans="4:4">
      <c r="D1375" s="230"/>
    </row>
    <row r="1376" spans="4:4">
      <c r="D1376" s="230"/>
    </row>
    <row r="1377" spans="4:4">
      <c r="D1377" s="230"/>
    </row>
    <row r="1378" spans="4:4">
      <c r="D1378" s="230"/>
    </row>
    <row r="1379" spans="4:4">
      <c r="D1379" s="230"/>
    </row>
    <row r="1380" spans="4:4">
      <c r="D1380" s="230"/>
    </row>
    <row r="1381" spans="4:4">
      <c r="D1381" s="230"/>
    </row>
    <row r="1382" spans="4:4">
      <c r="D1382" s="230"/>
    </row>
    <row r="1383" spans="4:4">
      <c r="D1383" s="230"/>
    </row>
    <row r="1384" spans="4:4">
      <c r="D1384" s="230"/>
    </row>
    <row r="1385" spans="4:4">
      <c r="D1385" s="230"/>
    </row>
    <row r="1386" spans="4:4">
      <c r="D1386" s="230"/>
    </row>
    <row r="1387" spans="4:4">
      <c r="D1387" s="230"/>
    </row>
    <row r="1388" spans="4:4">
      <c r="D1388" s="230"/>
    </row>
    <row r="1389" spans="4:4">
      <c r="D1389" s="230"/>
    </row>
    <row r="1390" spans="4:4">
      <c r="D1390" s="230"/>
    </row>
    <row r="1391" spans="4:4">
      <c r="D1391" s="230"/>
    </row>
    <row r="1392" spans="4:4">
      <c r="D1392" s="230"/>
    </row>
    <row r="1393" spans="4:4">
      <c r="D1393" s="230"/>
    </row>
    <row r="1394" spans="4:4">
      <c r="D1394" s="230"/>
    </row>
    <row r="1395" spans="4:4">
      <c r="D1395" s="230"/>
    </row>
    <row r="1396" spans="4:4">
      <c r="D1396" s="230"/>
    </row>
    <row r="1397" spans="4:4">
      <c r="D1397" s="230"/>
    </row>
    <row r="1398" spans="4:4">
      <c r="D1398" s="230"/>
    </row>
    <row r="1399" spans="4:4">
      <c r="D1399" s="230"/>
    </row>
    <row r="1400" spans="4:4">
      <c r="D1400" s="230"/>
    </row>
    <row r="1401" spans="4:4">
      <c r="D1401" s="230"/>
    </row>
    <row r="1402" spans="4:4">
      <c r="D1402" s="230"/>
    </row>
    <row r="1403" spans="4:4">
      <c r="D1403" s="230"/>
    </row>
    <row r="1404" spans="4:4">
      <c r="D1404" s="230"/>
    </row>
    <row r="1405" spans="4:4">
      <c r="D1405" s="230"/>
    </row>
    <row r="1406" spans="4:4">
      <c r="D1406" s="230"/>
    </row>
    <row r="1407" spans="4:4">
      <c r="D1407" s="230"/>
    </row>
    <row r="1408" spans="4:4">
      <c r="D1408" s="230"/>
    </row>
    <row r="1409" spans="4:4">
      <c r="D1409" s="230"/>
    </row>
    <row r="1410" spans="4:4">
      <c r="D1410" s="230"/>
    </row>
    <row r="1411" spans="4:4">
      <c r="D1411" s="230"/>
    </row>
    <row r="1412" spans="4:4">
      <c r="D1412" s="230"/>
    </row>
    <row r="1413" spans="4:4">
      <c r="D1413" s="230"/>
    </row>
    <row r="1414" spans="4:4">
      <c r="D1414" s="230"/>
    </row>
    <row r="1415" spans="4:4">
      <c r="D1415" s="230"/>
    </row>
    <row r="1416" spans="4:4">
      <c r="D1416" s="230"/>
    </row>
    <row r="1417" spans="4:4">
      <c r="D1417" s="230"/>
    </row>
    <row r="1418" spans="4:4">
      <c r="D1418" s="230"/>
    </row>
    <row r="1419" spans="4:4">
      <c r="D1419" s="230"/>
    </row>
    <row r="1420" spans="4:4">
      <c r="D1420" s="230"/>
    </row>
    <row r="1421" spans="4:4">
      <c r="D1421" s="230"/>
    </row>
    <row r="1422" spans="4:4">
      <c r="D1422" s="230"/>
    </row>
    <row r="1423" spans="4:4">
      <c r="D1423" s="230"/>
    </row>
    <row r="1424" spans="4:4">
      <c r="D1424" s="230"/>
    </row>
    <row r="1425" spans="4:4">
      <c r="D1425" s="230"/>
    </row>
    <row r="1426" spans="4:4">
      <c r="D1426" s="230"/>
    </row>
    <row r="1427" spans="4:4">
      <c r="D1427" s="230"/>
    </row>
    <row r="1428" spans="4:4">
      <c r="D1428" s="230"/>
    </row>
    <row r="1429" spans="4:4">
      <c r="D1429" s="230"/>
    </row>
    <row r="1430" spans="4:4">
      <c r="D1430" s="230"/>
    </row>
    <row r="1431" spans="4:4">
      <c r="D1431" s="230"/>
    </row>
    <row r="1432" spans="4:4">
      <c r="D1432" s="230"/>
    </row>
    <row r="1433" spans="4:4">
      <c r="D1433" s="230"/>
    </row>
    <row r="1434" spans="4:4">
      <c r="D1434" s="230"/>
    </row>
    <row r="1435" spans="4:4">
      <c r="D1435" s="230"/>
    </row>
    <row r="1436" spans="4:4">
      <c r="D1436" s="230"/>
    </row>
    <row r="1437" spans="4:4">
      <c r="D1437" s="230"/>
    </row>
    <row r="1438" spans="4:4">
      <c r="D1438" s="230"/>
    </row>
    <row r="1439" spans="4:4">
      <c r="D1439" s="230"/>
    </row>
    <row r="1440" spans="4:4">
      <c r="D1440" s="230"/>
    </row>
    <row r="1441" spans="4:4">
      <c r="D1441" s="230"/>
    </row>
    <row r="1442" spans="4:4">
      <c r="D1442" s="230"/>
    </row>
    <row r="1443" spans="4:4">
      <c r="D1443" s="230"/>
    </row>
    <row r="1444" spans="4:4">
      <c r="D1444" s="230"/>
    </row>
    <row r="1445" spans="4:4">
      <c r="D1445" s="230"/>
    </row>
    <row r="1446" spans="4:4">
      <c r="D1446" s="230"/>
    </row>
    <row r="1447" spans="4:4">
      <c r="D1447" s="230"/>
    </row>
    <row r="1448" spans="4:4">
      <c r="D1448" s="230"/>
    </row>
    <row r="1449" spans="4:4">
      <c r="D1449" s="230"/>
    </row>
    <row r="1450" spans="4:4">
      <c r="D1450" s="230"/>
    </row>
    <row r="1451" spans="4:4">
      <c r="D1451" s="230"/>
    </row>
    <row r="1452" spans="4:4">
      <c r="D1452" s="230"/>
    </row>
    <row r="1453" spans="4:4">
      <c r="D1453" s="230"/>
    </row>
    <row r="1454" spans="4:4">
      <c r="D1454" s="230"/>
    </row>
    <row r="1455" spans="4:4">
      <c r="D1455" s="230"/>
    </row>
    <row r="1456" spans="4:4">
      <c r="D1456" s="230"/>
    </row>
    <row r="1457" spans="4:4">
      <c r="D1457" s="230"/>
    </row>
    <row r="1458" spans="4:4">
      <c r="D1458" s="230"/>
    </row>
    <row r="1459" spans="4:4">
      <c r="D1459" s="230"/>
    </row>
    <row r="1460" spans="4:4">
      <c r="D1460" s="230"/>
    </row>
    <row r="1461" spans="4:4">
      <c r="D1461" s="230"/>
    </row>
    <row r="1462" spans="4:4">
      <c r="D1462" s="230"/>
    </row>
    <row r="1463" spans="4:4">
      <c r="D1463" s="230"/>
    </row>
    <row r="1464" spans="4:4">
      <c r="D1464" s="230"/>
    </row>
    <row r="1465" spans="4:4">
      <c r="D1465" s="230"/>
    </row>
    <row r="1466" spans="4:4">
      <c r="D1466" s="230"/>
    </row>
    <row r="1467" spans="4:4">
      <c r="D1467" s="230"/>
    </row>
    <row r="1468" spans="4:4">
      <c r="D1468" s="230"/>
    </row>
    <row r="1469" spans="4:4">
      <c r="D1469" s="230"/>
    </row>
    <row r="1470" spans="4:4">
      <c r="D1470" s="230"/>
    </row>
    <row r="1471" spans="4:4">
      <c r="D1471" s="230"/>
    </row>
    <row r="1472" spans="4:4">
      <c r="D1472" s="230"/>
    </row>
    <row r="1473" spans="4:4">
      <c r="D1473" s="230"/>
    </row>
    <row r="1474" spans="4:4">
      <c r="D1474" s="230"/>
    </row>
    <row r="1475" spans="4:4">
      <c r="D1475" s="230"/>
    </row>
    <row r="1476" spans="4:4">
      <c r="D1476" s="230"/>
    </row>
    <row r="1477" spans="4:4">
      <c r="D1477" s="230"/>
    </row>
    <row r="1478" spans="4:4">
      <c r="D1478" s="230"/>
    </row>
    <row r="1479" spans="4:4">
      <c r="D1479" s="230"/>
    </row>
    <row r="1480" spans="4:4">
      <c r="D1480" s="230"/>
    </row>
    <row r="1481" spans="4:4">
      <c r="D1481" s="230"/>
    </row>
    <row r="1482" spans="4:4">
      <c r="D1482" s="230"/>
    </row>
    <row r="1483" spans="4:4">
      <c r="D1483" s="230"/>
    </row>
    <row r="1484" spans="4:4">
      <c r="D1484" s="230"/>
    </row>
    <row r="1485" spans="4:4">
      <c r="D1485" s="230"/>
    </row>
    <row r="1486" spans="4:4">
      <c r="D1486" s="230"/>
    </row>
    <row r="1487" spans="4:4">
      <c r="D1487" s="230"/>
    </row>
    <row r="1488" spans="4:4">
      <c r="D1488" s="230"/>
    </row>
    <row r="1489" spans="4:4">
      <c r="D1489" s="230"/>
    </row>
    <row r="1490" spans="4:4">
      <c r="D1490" s="230"/>
    </row>
    <row r="1491" spans="4:4">
      <c r="D1491" s="230"/>
    </row>
    <row r="1492" spans="4:4">
      <c r="D1492" s="230"/>
    </row>
    <row r="1493" spans="4:4">
      <c r="D1493" s="230"/>
    </row>
    <row r="1494" spans="4:4">
      <c r="D1494" s="230"/>
    </row>
    <row r="1495" spans="4:4">
      <c r="D1495" s="230"/>
    </row>
    <row r="1496" spans="4:4">
      <c r="D1496" s="230"/>
    </row>
    <row r="1497" spans="4:4">
      <c r="D1497" s="230"/>
    </row>
    <row r="1498" spans="4:4">
      <c r="D1498" s="230"/>
    </row>
    <row r="1499" spans="4:4">
      <c r="D1499" s="230"/>
    </row>
    <row r="1500" spans="4:4">
      <c r="D1500" s="230"/>
    </row>
    <row r="1501" spans="4:4">
      <c r="D1501" s="230"/>
    </row>
    <row r="1502" spans="4:4">
      <c r="D1502" s="230"/>
    </row>
    <row r="1503" spans="4:4">
      <c r="D1503" s="230"/>
    </row>
    <row r="1504" spans="4:4">
      <c r="D1504" s="230"/>
    </row>
    <row r="1505" spans="4:4">
      <c r="D1505" s="230"/>
    </row>
    <row r="1506" spans="4:4">
      <c r="D1506" s="230"/>
    </row>
    <row r="1507" spans="4:4">
      <c r="D1507" s="230"/>
    </row>
    <row r="1508" spans="4:4">
      <c r="D1508" s="230"/>
    </row>
    <row r="1509" spans="4:4">
      <c r="D1509" s="230"/>
    </row>
    <row r="1510" spans="4:4">
      <c r="D1510" s="230"/>
    </row>
    <row r="1511" spans="4:4">
      <c r="D1511" s="230"/>
    </row>
    <row r="1512" spans="4:4">
      <c r="D1512" s="230"/>
    </row>
    <row r="1513" spans="4:4">
      <c r="D1513" s="230"/>
    </row>
    <row r="1514" spans="4:4">
      <c r="D1514" s="230"/>
    </row>
    <row r="1515" spans="4:4">
      <c r="D1515" s="230"/>
    </row>
    <row r="1516" spans="4:4">
      <c r="D1516" s="230"/>
    </row>
    <row r="1517" spans="4:4">
      <c r="D1517" s="230"/>
    </row>
    <row r="1518" spans="4:4">
      <c r="D1518" s="230"/>
    </row>
    <row r="1519" spans="4:4">
      <c r="D1519" s="230"/>
    </row>
    <row r="1520" spans="4:4">
      <c r="D1520" s="230"/>
    </row>
    <row r="1521" spans="4:4">
      <c r="D1521" s="230"/>
    </row>
    <row r="1522" spans="4:4">
      <c r="D1522" s="230"/>
    </row>
    <row r="1523" spans="4:4">
      <c r="D1523" s="230"/>
    </row>
    <row r="1524" spans="4:4">
      <c r="D1524" s="230"/>
    </row>
    <row r="1525" spans="4:4">
      <c r="D1525" s="230"/>
    </row>
    <row r="1526" spans="4:4">
      <c r="D1526" s="230"/>
    </row>
    <row r="1527" spans="4:4">
      <c r="D1527" s="230"/>
    </row>
    <row r="1528" spans="4:4">
      <c r="D1528" s="230"/>
    </row>
    <row r="1529" spans="4:4">
      <c r="D1529" s="230"/>
    </row>
    <row r="1530" spans="4:4">
      <c r="D1530" s="230"/>
    </row>
    <row r="1531" spans="4:4">
      <c r="D1531" s="230"/>
    </row>
    <row r="1532" spans="4:4">
      <c r="D1532" s="230"/>
    </row>
    <row r="1533" spans="4:4">
      <c r="D1533" s="230"/>
    </row>
    <row r="1534" spans="4:4">
      <c r="D1534" s="230"/>
    </row>
    <row r="1535" spans="4:4">
      <c r="D1535" s="230"/>
    </row>
    <row r="1536" spans="4:4">
      <c r="D1536" s="230"/>
    </row>
    <row r="1537" spans="4:4">
      <c r="D1537" s="230"/>
    </row>
    <row r="1538" spans="4:4">
      <c r="D1538" s="230"/>
    </row>
    <row r="1539" spans="4:4">
      <c r="D1539" s="230"/>
    </row>
    <row r="1540" spans="4:4">
      <c r="D1540" s="230"/>
    </row>
    <row r="1541" spans="4:4">
      <c r="D1541" s="230"/>
    </row>
    <row r="1542" spans="4:4">
      <c r="D1542" s="230"/>
    </row>
    <row r="1543" spans="4:4">
      <c r="D1543" s="230"/>
    </row>
    <row r="1544" spans="4:4">
      <c r="D1544" s="230"/>
    </row>
    <row r="1545" spans="4:4">
      <c r="D1545" s="230"/>
    </row>
    <row r="1546" spans="4:4">
      <c r="D1546" s="230"/>
    </row>
    <row r="1547" spans="4:4">
      <c r="D1547" s="230"/>
    </row>
    <row r="1548" spans="4:4">
      <c r="D1548" s="230"/>
    </row>
    <row r="1549" spans="4:4">
      <c r="D1549" s="230"/>
    </row>
    <row r="1550" spans="4:4">
      <c r="D1550" s="230"/>
    </row>
    <row r="1551" spans="4:4">
      <c r="D1551" s="230"/>
    </row>
    <row r="1552" spans="4:4">
      <c r="D1552" s="230"/>
    </row>
    <row r="1553" spans="4:4">
      <c r="D1553" s="230"/>
    </row>
    <row r="1554" spans="4:4">
      <c r="D1554" s="230"/>
    </row>
    <row r="1555" spans="4:4">
      <c r="D1555" s="230"/>
    </row>
    <row r="1556" spans="4:4">
      <c r="D1556" s="230"/>
    </row>
    <row r="1557" spans="4:4">
      <c r="D1557" s="230"/>
    </row>
    <row r="1558" spans="4:4">
      <c r="D1558" s="230"/>
    </row>
    <row r="1559" spans="4:4">
      <c r="D1559" s="230"/>
    </row>
    <row r="1560" spans="4:4">
      <c r="D1560" s="230"/>
    </row>
    <row r="1561" spans="4:4">
      <c r="D1561" s="230"/>
    </row>
    <row r="1562" spans="4:4">
      <c r="D1562" s="230"/>
    </row>
    <row r="1563" spans="4:4">
      <c r="D1563" s="230"/>
    </row>
    <row r="1564" spans="4:4">
      <c r="D1564" s="230"/>
    </row>
    <row r="1565" spans="4:4">
      <c r="D1565" s="230"/>
    </row>
    <row r="1566" spans="4:4">
      <c r="D1566" s="230"/>
    </row>
    <row r="1567" spans="4:4">
      <c r="D1567" s="230"/>
    </row>
    <row r="1568" spans="4:4">
      <c r="D1568" s="230"/>
    </row>
    <row r="1569" spans="4:4">
      <c r="D1569" s="230"/>
    </row>
    <row r="1570" spans="4:4">
      <c r="D1570" s="230"/>
    </row>
    <row r="1571" spans="4:4">
      <c r="D1571" s="230"/>
    </row>
    <row r="1572" spans="4:4">
      <c r="D1572" s="230"/>
    </row>
    <row r="1573" spans="4:4">
      <c r="D1573" s="230"/>
    </row>
    <row r="1574" spans="4:4">
      <c r="D1574" s="230"/>
    </row>
    <row r="1575" spans="4:4">
      <c r="D1575" s="230"/>
    </row>
    <row r="1576" spans="4:4">
      <c r="D1576" s="230"/>
    </row>
    <row r="1577" spans="4:4">
      <c r="D1577" s="230"/>
    </row>
    <row r="1578" spans="4:4">
      <c r="D1578" s="230"/>
    </row>
    <row r="1579" spans="4:4">
      <c r="D1579" s="230"/>
    </row>
    <row r="1580" spans="4:4">
      <c r="D1580" s="230"/>
    </row>
    <row r="1581" spans="4:4">
      <c r="D1581" s="230"/>
    </row>
    <row r="1582" spans="4:4">
      <c r="D1582" s="230"/>
    </row>
    <row r="1583" spans="4:4">
      <c r="D1583" s="230"/>
    </row>
    <row r="1584" spans="4:4">
      <c r="D1584" s="230"/>
    </row>
    <row r="1585" spans="4:4">
      <c r="D1585" s="230"/>
    </row>
    <row r="1586" spans="4:4">
      <c r="D1586" s="230"/>
    </row>
    <row r="1587" spans="4:4">
      <c r="D1587" s="230"/>
    </row>
    <row r="1588" spans="4:4">
      <c r="D1588" s="230"/>
    </row>
    <row r="1589" spans="4:4">
      <c r="D1589" s="230"/>
    </row>
    <row r="1590" spans="4:4">
      <c r="D1590" s="230"/>
    </row>
    <row r="1591" spans="4:4">
      <c r="D1591" s="230"/>
    </row>
    <row r="1592" spans="4:4">
      <c r="D1592" s="230"/>
    </row>
    <row r="1593" spans="4:4">
      <c r="D1593" s="230"/>
    </row>
    <row r="1594" spans="4:4">
      <c r="D1594" s="230"/>
    </row>
    <row r="1595" spans="4:4">
      <c r="D1595" s="230"/>
    </row>
    <row r="1596" spans="4:4">
      <c r="D1596" s="230"/>
    </row>
    <row r="1597" spans="4:4">
      <c r="D1597" s="230"/>
    </row>
    <row r="1598" spans="4:4">
      <c r="D1598" s="230"/>
    </row>
    <row r="1599" spans="4:4">
      <c r="D1599" s="230"/>
    </row>
    <row r="1600" spans="4:4">
      <c r="D1600" s="230"/>
    </row>
    <row r="1601" spans="4:4">
      <c r="D1601" s="230"/>
    </row>
    <row r="1602" spans="4:4">
      <c r="D1602" s="230"/>
    </row>
    <row r="1603" spans="4:4">
      <c r="D1603" s="230"/>
    </row>
    <row r="1604" spans="4:4">
      <c r="D1604" s="230"/>
    </row>
    <row r="1605" spans="4:4">
      <c r="D1605" s="230"/>
    </row>
    <row r="1606" spans="4:4">
      <c r="D1606" s="230"/>
    </row>
    <row r="1607" spans="4:4">
      <c r="D1607" s="230"/>
    </row>
    <row r="1608" spans="4:4">
      <c r="D1608" s="230"/>
    </row>
    <row r="1609" spans="4:4">
      <c r="D1609" s="230"/>
    </row>
    <row r="1610" spans="4:4">
      <c r="D1610" s="230"/>
    </row>
    <row r="1611" spans="4:4">
      <c r="D1611" s="230"/>
    </row>
    <row r="1612" spans="4:4">
      <c r="D1612" s="230"/>
    </row>
    <row r="1613" spans="4:4">
      <c r="D1613" s="230"/>
    </row>
    <row r="1614" spans="4:4">
      <c r="D1614" s="230"/>
    </row>
    <row r="1615" spans="4:4">
      <c r="D1615" s="230"/>
    </row>
    <row r="1616" spans="4:4">
      <c r="D1616" s="230"/>
    </row>
    <row r="1617" spans="4:4">
      <c r="D1617" s="230"/>
    </row>
    <row r="1618" spans="4:4">
      <c r="D1618" s="230"/>
    </row>
    <row r="1619" spans="4:4">
      <c r="D1619" s="230"/>
    </row>
    <row r="1620" spans="4:4">
      <c r="D1620" s="230"/>
    </row>
    <row r="1621" spans="4:4">
      <c r="D1621" s="230"/>
    </row>
    <row r="1622" spans="4:4">
      <c r="D1622" s="230"/>
    </row>
    <row r="1623" spans="4:4">
      <c r="D1623" s="230"/>
    </row>
    <row r="1624" spans="4:4">
      <c r="D1624" s="230"/>
    </row>
    <row r="1625" spans="4:4">
      <c r="D1625" s="230"/>
    </row>
    <row r="1626" spans="4:4">
      <c r="D1626" s="230"/>
    </row>
    <row r="1627" spans="4:4">
      <c r="D1627" s="230"/>
    </row>
    <row r="1628" spans="4:4">
      <c r="D1628" s="230"/>
    </row>
    <row r="1629" spans="4:4">
      <c r="D1629" s="230"/>
    </row>
    <row r="1630" spans="4:4">
      <c r="D1630" s="230"/>
    </row>
    <row r="1631" spans="4:4">
      <c r="D1631" s="230"/>
    </row>
    <row r="1632" spans="4:4">
      <c r="D1632" s="230"/>
    </row>
    <row r="1633" spans="4:4">
      <c r="D1633" s="230"/>
    </row>
    <row r="1634" spans="4:4">
      <c r="D1634" s="230"/>
    </row>
    <row r="1635" spans="4:4">
      <c r="D1635" s="230"/>
    </row>
    <row r="1636" spans="4:4">
      <c r="D1636" s="230"/>
    </row>
    <row r="1637" spans="4:4">
      <c r="D1637" s="230"/>
    </row>
    <row r="1638" spans="4:4">
      <c r="D1638" s="230"/>
    </row>
    <row r="1639" spans="4:4">
      <c r="D1639" s="230"/>
    </row>
    <row r="1640" spans="4:4">
      <c r="D1640" s="230"/>
    </row>
    <row r="1641" spans="4:4">
      <c r="D1641" s="230"/>
    </row>
    <row r="1642" spans="4:4">
      <c r="D1642" s="230"/>
    </row>
    <row r="1643" spans="4:4">
      <c r="D1643" s="230"/>
    </row>
    <row r="1644" spans="4:4">
      <c r="D1644" s="230"/>
    </row>
    <row r="1645" spans="4:4">
      <c r="D1645" s="230"/>
    </row>
    <row r="1646" spans="4:4">
      <c r="D1646" s="230"/>
    </row>
    <row r="1647" spans="4:4">
      <c r="D1647" s="230"/>
    </row>
    <row r="1648" spans="4:4">
      <c r="D1648" s="230"/>
    </row>
    <row r="1649" spans="4:4">
      <c r="D1649" s="230"/>
    </row>
    <row r="1650" spans="4:4">
      <c r="D1650" s="230"/>
    </row>
    <row r="1651" spans="4:4">
      <c r="D1651" s="230"/>
    </row>
    <row r="1652" spans="4:4">
      <c r="D1652" s="230"/>
    </row>
    <row r="1653" spans="4:4">
      <c r="D1653" s="230"/>
    </row>
    <row r="1654" spans="4:4">
      <c r="D1654" s="230"/>
    </row>
    <row r="1655" spans="4:4">
      <c r="D1655" s="230"/>
    </row>
    <row r="1656" spans="4:4">
      <c r="D1656" s="230"/>
    </row>
    <row r="1657" spans="4:4">
      <c r="D1657" s="230"/>
    </row>
    <row r="1658" spans="4:4">
      <c r="D1658" s="230"/>
    </row>
    <row r="1659" spans="4:4">
      <c r="D1659" s="230"/>
    </row>
    <row r="1660" spans="4:4">
      <c r="D1660" s="230"/>
    </row>
    <row r="1661" spans="4:4">
      <c r="D1661" s="230"/>
    </row>
    <row r="1662" spans="4:4">
      <c r="D1662" s="230"/>
    </row>
    <row r="1663" spans="4:4">
      <c r="D1663" s="230"/>
    </row>
    <row r="1664" spans="4:4">
      <c r="D1664" s="230"/>
    </row>
    <row r="1665" spans="4:4">
      <c r="D1665" s="230"/>
    </row>
    <row r="1666" spans="4:4">
      <c r="D1666" s="230"/>
    </row>
    <row r="1667" spans="4:4">
      <c r="D1667" s="230"/>
    </row>
    <row r="1668" spans="4:4">
      <c r="D1668" s="230"/>
    </row>
    <row r="1669" spans="4:4">
      <c r="D1669" s="230"/>
    </row>
    <row r="1670" spans="4:4">
      <c r="D1670" s="230"/>
    </row>
    <row r="1671" spans="4:4">
      <c r="D1671" s="230"/>
    </row>
    <row r="1672" spans="4:4">
      <c r="D1672" s="230"/>
    </row>
    <row r="1673" spans="4:4">
      <c r="D1673" s="230"/>
    </row>
    <row r="1674" spans="4:4">
      <c r="D1674" s="230"/>
    </row>
    <row r="1675" spans="4:4">
      <c r="D1675" s="230"/>
    </row>
    <row r="1676" spans="4:4">
      <c r="D1676" s="230"/>
    </row>
    <row r="1677" spans="4:4">
      <c r="D1677" s="230"/>
    </row>
    <row r="1678" spans="4:4">
      <c r="D1678" s="230"/>
    </row>
    <row r="1679" spans="4:4">
      <c r="D1679" s="230"/>
    </row>
    <row r="1680" spans="4:4">
      <c r="D1680" s="230"/>
    </row>
    <row r="1681" spans="4:4">
      <c r="D1681" s="230"/>
    </row>
    <row r="1682" spans="4:4">
      <c r="D1682" s="230"/>
    </row>
    <row r="1683" spans="4:4">
      <c r="D1683" s="230"/>
    </row>
    <row r="1684" spans="4:4">
      <c r="D1684" s="230"/>
    </row>
    <row r="1685" spans="4:4">
      <c r="D1685" s="230"/>
    </row>
    <row r="1686" spans="4:4">
      <c r="D1686" s="230"/>
    </row>
    <row r="1687" spans="4:4">
      <c r="D1687" s="230"/>
    </row>
    <row r="1688" spans="4:4">
      <c r="D1688" s="230"/>
    </row>
    <row r="1689" spans="4:4">
      <c r="D1689" s="230"/>
    </row>
    <row r="1690" spans="4:4">
      <c r="D1690" s="230"/>
    </row>
    <row r="1691" spans="4:4">
      <c r="D1691" s="230"/>
    </row>
    <row r="1692" spans="4:4">
      <c r="D1692" s="230"/>
    </row>
    <row r="1693" spans="4:4">
      <c r="D1693" s="230"/>
    </row>
    <row r="1694" spans="4:4">
      <c r="D1694" s="230"/>
    </row>
    <row r="1695" spans="4:4">
      <c r="D1695" s="230"/>
    </row>
    <row r="1696" spans="4:4">
      <c r="D1696" s="230"/>
    </row>
    <row r="1697" spans="4:4">
      <c r="D1697" s="230"/>
    </row>
    <row r="1698" spans="4:4">
      <c r="D1698" s="230"/>
    </row>
    <row r="1699" spans="4:4">
      <c r="D1699" s="230"/>
    </row>
    <row r="1700" spans="4:4">
      <c r="D1700" s="230"/>
    </row>
    <row r="1701" spans="4:4">
      <c r="D1701" s="230"/>
    </row>
    <row r="1702" spans="4:4">
      <c r="D1702" s="230"/>
    </row>
    <row r="1703" spans="4:4">
      <c r="D1703" s="230"/>
    </row>
    <row r="1704" spans="4:4">
      <c r="D1704" s="230"/>
    </row>
    <row r="1705" spans="4:4">
      <c r="D1705" s="230"/>
    </row>
    <row r="1706" spans="4:4">
      <c r="D1706" s="230"/>
    </row>
    <row r="1707" spans="4:4">
      <c r="D1707" s="230"/>
    </row>
    <row r="1708" spans="4:4">
      <c r="D1708" s="230"/>
    </row>
    <row r="1709" spans="4:4">
      <c r="D1709" s="230"/>
    </row>
    <row r="1710" spans="4:4">
      <c r="D1710" s="230"/>
    </row>
    <row r="1711" spans="4:4">
      <c r="D1711" s="230"/>
    </row>
    <row r="1712" spans="4:4">
      <c r="D1712" s="230"/>
    </row>
    <row r="1713" spans="4:4">
      <c r="D1713" s="230"/>
    </row>
    <row r="1714" spans="4:4">
      <c r="D1714" s="230"/>
    </row>
    <row r="1715" spans="4:4">
      <c r="D1715" s="230"/>
    </row>
    <row r="1716" spans="4:4">
      <c r="D1716" s="230"/>
    </row>
    <row r="1717" spans="4:4">
      <c r="D1717" s="230"/>
    </row>
    <row r="1718" spans="4:4">
      <c r="D1718" s="230"/>
    </row>
    <row r="1719" spans="4:4">
      <c r="D1719" s="230"/>
    </row>
    <row r="1720" spans="4:4">
      <c r="D1720" s="230"/>
    </row>
    <row r="1721" spans="4:4">
      <c r="D1721" s="230"/>
    </row>
    <row r="1722" spans="4:4">
      <c r="D1722" s="230"/>
    </row>
    <row r="1723" spans="4:4">
      <c r="D1723" s="230"/>
    </row>
    <row r="1724" spans="4:4">
      <c r="D1724" s="230"/>
    </row>
    <row r="1725" spans="4:4">
      <c r="D1725" s="230"/>
    </row>
    <row r="1726" spans="4:4">
      <c r="D1726" s="230"/>
    </row>
    <row r="1727" spans="4:4">
      <c r="D1727" s="230"/>
    </row>
    <row r="1728" spans="4:4">
      <c r="D1728" s="230"/>
    </row>
    <row r="1729" spans="4:4">
      <c r="D1729" s="230"/>
    </row>
    <row r="1730" spans="4:4">
      <c r="D1730" s="230"/>
    </row>
    <row r="1731" spans="4:4">
      <c r="D1731" s="230"/>
    </row>
    <row r="1732" spans="4:4">
      <c r="D1732" s="230"/>
    </row>
    <row r="1733" spans="4:4">
      <c r="D1733" s="230"/>
    </row>
    <row r="1734" spans="4:4">
      <c r="D1734" s="230"/>
    </row>
    <row r="1735" spans="4:4">
      <c r="D1735" s="230"/>
    </row>
    <row r="1736" spans="4:4">
      <c r="D1736" s="230"/>
    </row>
    <row r="1737" spans="4:4">
      <c r="D1737" s="230"/>
    </row>
    <row r="1738" spans="4:4">
      <c r="D1738" s="230"/>
    </row>
    <row r="1739" spans="4:4">
      <c r="D1739" s="230"/>
    </row>
    <row r="1740" spans="4:4">
      <c r="D1740" s="230"/>
    </row>
    <row r="1741" spans="4:4">
      <c r="D1741" s="230"/>
    </row>
    <row r="1742" spans="4:4">
      <c r="D1742" s="230"/>
    </row>
    <row r="1743" spans="4:4">
      <c r="D1743" s="230"/>
    </row>
    <row r="1744" spans="4:4">
      <c r="D1744" s="230"/>
    </row>
    <row r="1745" spans="4:4">
      <c r="D1745" s="230"/>
    </row>
    <row r="1746" spans="4:4">
      <c r="D1746" s="230"/>
    </row>
    <row r="1747" spans="4:4">
      <c r="D1747" s="230"/>
    </row>
    <row r="1748" spans="4:4">
      <c r="D1748" s="230"/>
    </row>
    <row r="1749" spans="4:4">
      <c r="D1749" s="230"/>
    </row>
    <row r="1750" spans="4:4">
      <c r="D1750" s="230"/>
    </row>
    <row r="1751" spans="4:4">
      <c r="D1751" s="230"/>
    </row>
    <row r="1752" spans="4:4">
      <c r="D1752" s="230"/>
    </row>
    <row r="1753" spans="4:4">
      <c r="D1753" s="230"/>
    </row>
    <row r="1754" spans="4:4">
      <c r="D1754" s="230"/>
    </row>
    <row r="1755" spans="4:4">
      <c r="D1755" s="230"/>
    </row>
    <row r="1756" spans="4:4">
      <c r="D1756" s="230"/>
    </row>
    <row r="1757" spans="4:4">
      <c r="D1757" s="230"/>
    </row>
    <row r="1758" spans="4:4">
      <c r="D1758" s="230"/>
    </row>
    <row r="1759" spans="4:4">
      <c r="D1759" s="230"/>
    </row>
    <row r="1760" spans="4:4">
      <c r="D1760" s="230"/>
    </row>
    <row r="1761" spans="4:4">
      <c r="D1761" s="230"/>
    </row>
    <row r="1762" spans="4:4">
      <c r="D1762" s="230"/>
    </row>
    <row r="1763" spans="4:4">
      <c r="D1763" s="230"/>
    </row>
    <row r="1764" spans="4:4">
      <c r="D1764" s="230"/>
    </row>
    <row r="1765" spans="4:4">
      <c r="D1765" s="230"/>
    </row>
    <row r="1766" spans="4:4">
      <c r="D1766" s="230"/>
    </row>
    <row r="1767" spans="4:4">
      <c r="D1767" s="230"/>
    </row>
    <row r="1768" spans="4:4">
      <c r="D1768" s="230"/>
    </row>
    <row r="1769" spans="4:4">
      <c r="D1769" s="230"/>
    </row>
    <row r="1770" spans="4:4">
      <c r="D1770" s="230"/>
    </row>
    <row r="1771" spans="4:4">
      <c r="D1771" s="230"/>
    </row>
    <row r="1772" spans="4:4">
      <c r="D1772" s="230"/>
    </row>
    <row r="1773" spans="4:4">
      <c r="D1773" s="230"/>
    </row>
    <row r="1774" spans="4:4">
      <c r="D1774" s="230"/>
    </row>
    <row r="1775" spans="4:4">
      <c r="D1775" s="230"/>
    </row>
    <row r="1776" spans="4:4">
      <c r="D1776" s="230"/>
    </row>
    <row r="1777" spans="4:4">
      <c r="D1777" s="230"/>
    </row>
    <row r="1778" spans="4:4">
      <c r="D1778" s="230"/>
    </row>
    <row r="1779" spans="4:4">
      <c r="D1779" s="230"/>
    </row>
    <row r="1780" spans="4:4">
      <c r="D1780" s="230"/>
    </row>
    <row r="1781" spans="4:4">
      <c r="D1781" s="230"/>
    </row>
    <row r="1782" spans="4:4">
      <c r="D1782" s="230"/>
    </row>
    <row r="1783" spans="4:4">
      <c r="D1783" s="230"/>
    </row>
    <row r="1784" spans="4:4">
      <c r="D1784" s="230"/>
    </row>
    <row r="1785" spans="4:4">
      <c r="D1785" s="230"/>
    </row>
    <row r="1786" spans="4:4">
      <c r="D1786" s="230"/>
    </row>
    <row r="1787" spans="4:4">
      <c r="D1787" s="230"/>
    </row>
    <row r="1788" spans="4:4">
      <c r="D1788" s="230"/>
    </row>
    <row r="1789" spans="4:4">
      <c r="D1789" s="230"/>
    </row>
    <row r="1790" spans="4:4">
      <c r="D1790" s="230"/>
    </row>
    <row r="1791" spans="4:4">
      <c r="D1791" s="230"/>
    </row>
    <row r="1792" spans="4:4">
      <c r="D1792" s="230"/>
    </row>
    <row r="1793" spans="4:4">
      <c r="D1793" s="230"/>
    </row>
    <row r="1794" spans="4:4">
      <c r="D1794" s="230"/>
    </row>
    <row r="1795" spans="4:4">
      <c r="D1795" s="230"/>
    </row>
    <row r="1796" spans="4:4">
      <c r="D1796" s="230"/>
    </row>
    <row r="1797" spans="4:4">
      <c r="D1797" s="230"/>
    </row>
    <row r="1798" spans="4:4">
      <c r="D1798" s="230"/>
    </row>
    <row r="1799" spans="4:4">
      <c r="D1799" s="230"/>
    </row>
    <row r="1800" spans="4:4">
      <c r="D1800" s="230"/>
    </row>
    <row r="1801" spans="4:4">
      <c r="D1801" s="230"/>
    </row>
    <row r="1802" spans="4:4">
      <c r="D1802" s="230"/>
    </row>
    <row r="1803" spans="4:4">
      <c r="D1803" s="230"/>
    </row>
    <row r="1804" spans="4:4">
      <c r="D1804" s="230"/>
    </row>
    <row r="1805" spans="4:4">
      <c r="D1805" s="230"/>
    </row>
    <row r="1806" spans="4:4">
      <c r="D1806" s="230"/>
    </row>
    <row r="1807" spans="4:4">
      <c r="D1807" s="230"/>
    </row>
    <row r="1808" spans="4:4">
      <c r="D1808" s="230"/>
    </row>
    <row r="1809" spans="4:4">
      <c r="D1809" s="230"/>
    </row>
    <row r="1810" spans="4:4">
      <c r="D1810" s="230"/>
    </row>
    <row r="1811" spans="4:4">
      <c r="D1811" s="230"/>
    </row>
    <row r="1812" spans="4:4">
      <c r="D1812" s="230"/>
    </row>
    <row r="1813" spans="4:4">
      <c r="D1813" s="230"/>
    </row>
    <row r="1814" spans="4:4">
      <c r="D1814" s="230"/>
    </row>
    <row r="1815" spans="4:4">
      <c r="D1815" s="230"/>
    </row>
    <row r="1816" spans="4:4">
      <c r="D1816" s="230"/>
    </row>
    <row r="1817" spans="4:4">
      <c r="D1817" s="230"/>
    </row>
    <row r="1818" spans="4:4">
      <c r="D1818" s="230"/>
    </row>
    <row r="1819" spans="4:4">
      <c r="D1819" s="230"/>
    </row>
    <row r="1820" spans="4:4">
      <c r="D1820" s="230"/>
    </row>
    <row r="1821" spans="4:4">
      <c r="D1821" s="230"/>
    </row>
    <row r="1822" spans="4:4">
      <c r="D1822" s="230"/>
    </row>
    <row r="1823" spans="4:4">
      <c r="D1823" s="230"/>
    </row>
    <row r="1824" spans="4:4">
      <c r="D1824" s="230"/>
    </row>
    <row r="1825" spans="4:4">
      <c r="D1825" s="230"/>
    </row>
    <row r="1826" spans="4:4">
      <c r="D1826" s="230"/>
    </row>
    <row r="1827" spans="4:4">
      <c r="D1827" s="230"/>
    </row>
    <row r="1828" spans="4:4">
      <c r="D1828" s="230"/>
    </row>
    <row r="1829" spans="4:4">
      <c r="D1829" s="230"/>
    </row>
    <row r="1830" spans="4:4">
      <c r="D1830" s="230"/>
    </row>
    <row r="1831" spans="4:4">
      <c r="D1831" s="230"/>
    </row>
    <row r="1832" spans="4:4">
      <c r="D1832" s="230"/>
    </row>
    <row r="1833" spans="4:4">
      <c r="D1833" s="230"/>
    </row>
    <row r="1834" spans="4:4">
      <c r="D1834" s="230"/>
    </row>
    <row r="1835" spans="4:4">
      <c r="D1835" s="230"/>
    </row>
    <row r="1836" spans="4:4">
      <c r="D1836" s="230"/>
    </row>
    <row r="1837" spans="4:4">
      <c r="D1837" s="230"/>
    </row>
    <row r="1838" spans="4:4">
      <c r="D1838" s="230"/>
    </row>
    <row r="1839" spans="4:4">
      <c r="D1839" s="230"/>
    </row>
    <row r="1840" spans="4:4">
      <c r="D1840" s="230"/>
    </row>
    <row r="1841" spans="4:4">
      <c r="D1841" s="230"/>
    </row>
    <row r="1842" spans="4:4">
      <c r="D1842" s="230"/>
    </row>
    <row r="1843" spans="4:4">
      <c r="D1843" s="230"/>
    </row>
    <row r="1844" spans="4:4">
      <c r="D1844" s="230"/>
    </row>
    <row r="1845" spans="4:4">
      <c r="D1845" s="230"/>
    </row>
    <row r="1846" spans="4:4">
      <c r="D1846" s="230"/>
    </row>
    <row r="1847" spans="4:4">
      <c r="D1847" s="230"/>
    </row>
    <row r="1848" spans="4:4">
      <c r="D1848" s="230"/>
    </row>
    <row r="1849" spans="4:4">
      <c r="D1849" s="230"/>
    </row>
    <row r="1850" spans="4:4">
      <c r="D1850" s="230"/>
    </row>
    <row r="1851" spans="4:4">
      <c r="D1851" s="230"/>
    </row>
    <row r="1852" spans="4:4">
      <c r="D1852" s="230"/>
    </row>
    <row r="1853" spans="4:4">
      <c r="D1853" s="230"/>
    </row>
    <row r="1854" spans="4:4">
      <c r="D1854" s="230"/>
    </row>
    <row r="1855" spans="4:4">
      <c r="D1855" s="230"/>
    </row>
    <row r="1856" spans="4:4">
      <c r="D1856" s="230"/>
    </row>
    <row r="1857" spans="4:4">
      <c r="D1857" s="230"/>
    </row>
    <row r="1858" spans="4:4">
      <c r="D1858" s="230"/>
    </row>
    <row r="1859" spans="4:4">
      <c r="D1859" s="230"/>
    </row>
    <row r="1860" spans="4:4">
      <c r="D1860" s="230"/>
    </row>
    <row r="1861" spans="4:4">
      <c r="D1861" s="230"/>
    </row>
    <row r="1862" spans="4:4">
      <c r="D1862" s="230"/>
    </row>
    <row r="1863" spans="4:4">
      <c r="D1863" s="230"/>
    </row>
    <row r="1864" spans="4:4">
      <c r="D1864" s="230"/>
    </row>
    <row r="1865" spans="4:4">
      <c r="D1865" s="230"/>
    </row>
    <row r="1866" spans="4:4">
      <c r="D1866" s="230"/>
    </row>
    <row r="1867" spans="4:4">
      <c r="D1867" s="230"/>
    </row>
    <row r="1868" spans="4:4">
      <c r="D1868" s="230"/>
    </row>
    <row r="1869" spans="4:4">
      <c r="D1869" s="230"/>
    </row>
    <row r="1870" spans="4:4">
      <c r="D1870" s="230"/>
    </row>
    <row r="1871" spans="4:4">
      <c r="D1871" s="230"/>
    </row>
    <row r="1872" spans="4:4">
      <c r="D1872" s="230"/>
    </row>
    <row r="1873" spans="4:4">
      <c r="D1873" s="230"/>
    </row>
    <row r="1874" spans="4:4">
      <c r="D1874" s="230"/>
    </row>
    <row r="1875" spans="4:4">
      <c r="D1875" s="230"/>
    </row>
    <row r="1876" spans="4:4">
      <c r="D1876" s="230"/>
    </row>
    <row r="1877" spans="4:4">
      <c r="D1877" s="230"/>
    </row>
    <row r="1878" spans="4:4">
      <c r="D1878" s="230"/>
    </row>
    <row r="1879" spans="4:4">
      <c r="D1879" s="230"/>
    </row>
    <row r="1880" spans="4:4">
      <c r="D1880" s="230"/>
    </row>
    <row r="1881" spans="4:4">
      <c r="D1881" s="230"/>
    </row>
    <row r="1882" spans="4:4">
      <c r="D1882" s="230"/>
    </row>
    <row r="1883" spans="4:4">
      <c r="D1883" s="230"/>
    </row>
    <row r="1884" spans="4:4">
      <c r="D1884" s="230"/>
    </row>
    <row r="1885" spans="4:4">
      <c r="D1885" s="230"/>
    </row>
    <row r="1886" spans="4:4">
      <c r="D1886" s="230"/>
    </row>
    <row r="1887" spans="4:4">
      <c r="D1887" s="230"/>
    </row>
    <row r="1888" spans="4:4">
      <c r="D1888" s="230"/>
    </row>
    <row r="1889" spans="4:4">
      <c r="D1889" s="230"/>
    </row>
    <row r="1890" spans="4:4">
      <c r="D1890" s="230"/>
    </row>
    <row r="1891" spans="4:4">
      <c r="D1891" s="230"/>
    </row>
    <row r="1892" spans="4:4">
      <c r="D1892" s="230"/>
    </row>
    <row r="1893" spans="4:4">
      <c r="D1893" s="230"/>
    </row>
    <row r="1894" spans="4:4">
      <c r="D1894" s="230"/>
    </row>
    <row r="1895" spans="4:4">
      <c r="D1895" s="230"/>
    </row>
    <row r="1896" spans="4:4">
      <c r="D1896" s="230"/>
    </row>
    <row r="1897" spans="4:4">
      <c r="D1897" s="230"/>
    </row>
    <row r="1898" spans="4:4">
      <c r="D1898" s="230"/>
    </row>
    <row r="1899" spans="4:4">
      <c r="D1899" s="230"/>
    </row>
    <row r="1900" spans="4:4">
      <c r="D1900" s="230"/>
    </row>
    <row r="1901" spans="4:4">
      <c r="D1901" s="230"/>
    </row>
    <row r="1902" spans="4:4">
      <c r="D1902" s="230"/>
    </row>
    <row r="1903" spans="4:4">
      <c r="D1903" s="230"/>
    </row>
    <row r="1904" spans="4:4">
      <c r="D1904" s="230"/>
    </row>
    <row r="1905" spans="4:4">
      <c r="D1905" s="230"/>
    </row>
    <row r="1906" spans="4:4">
      <c r="D1906" s="230"/>
    </row>
    <row r="1907" spans="4:4">
      <c r="D1907" s="230"/>
    </row>
    <row r="1908" spans="4:4">
      <c r="D1908" s="230"/>
    </row>
    <row r="1909" spans="4:4">
      <c r="D1909" s="230"/>
    </row>
    <row r="1910" spans="4:4">
      <c r="D1910" s="230"/>
    </row>
    <row r="1911" spans="4:4">
      <c r="D1911" s="230"/>
    </row>
    <row r="1912" spans="4:4">
      <c r="D1912" s="230"/>
    </row>
    <row r="1913" spans="4:4">
      <c r="D1913" s="230"/>
    </row>
    <row r="1914" spans="4:4">
      <c r="D1914" s="230"/>
    </row>
    <row r="1915" spans="4:4">
      <c r="D1915" s="230"/>
    </row>
    <row r="1916" spans="4:4">
      <c r="D1916" s="230"/>
    </row>
    <row r="1917" spans="4:4">
      <c r="D1917" s="230"/>
    </row>
    <row r="1918" spans="4:4">
      <c r="D1918" s="230"/>
    </row>
    <row r="1919" spans="4:4">
      <c r="D1919" s="230"/>
    </row>
    <row r="1920" spans="4:4">
      <c r="D1920" s="230"/>
    </row>
    <row r="1921" spans="4:4">
      <c r="D1921" s="230"/>
    </row>
    <row r="1922" spans="4:4">
      <c r="D1922" s="230"/>
    </row>
    <row r="1923" spans="4:4">
      <c r="D1923" s="230"/>
    </row>
    <row r="1924" spans="4:4">
      <c r="D1924" s="230"/>
    </row>
    <row r="1925" spans="4:4">
      <c r="D1925" s="230"/>
    </row>
    <row r="1926" spans="4:4">
      <c r="D1926" s="230"/>
    </row>
    <row r="1927" spans="4:4">
      <c r="D1927" s="230"/>
    </row>
    <row r="1928" spans="4:4">
      <c r="D1928" s="230"/>
    </row>
    <row r="1929" spans="4:4">
      <c r="D1929" s="230"/>
    </row>
    <row r="1930" spans="4:4">
      <c r="D1930" s="230"/>
    </row>
    <row r="1931" spans="4:4">
      <c r="D1931" s="230"/>
    </row>
    <row r="1932" spans="4:4">
      <c r="D1932" s="230"/>
    </row>
    <row r="1933" spans="4:4">
      <c r="D1933" s="230"/>
    </row>
    <row r="1934" spans="4:4">
      <c r="D1934" s="230"/>
    </row>
    <row r="1935" spans="4:4">
      <c r="D1935" s="230"/>
    </row>
    <row r="1936" spans="4:4">
      <c r="D1936" s="230"/>
    </row>
    <row r="1937" spans="4:4">
      <c r="D1937" s="230"/>
    </row>
    <row r="1938" spans="4:4">
      <c r="D1938" s="230"/>
    </row>
    <row r="1939" spans="4:4">
      <c r="D1939" s="230"/>
    </row>
    <row r="1940" spans="4:4">
      <c r="D1940" s="230"/>
    </row>
    <row r="1941" spans="4:4">
      <c r="D1941" s="230"/>
    </row>
    <row r="1942" spans="4:4">
      <c r="D1942" s="230"/>
    </row>
    <row r="1943" spans="4:4">
      <c r="D1943" s="230"/>
    </row>
    <row r="1944" spans="4:4">
      <c r="D1944" s="230"/>
    </row>
    <row r="1945" spans="4:4">
      <c r="D1945" s="230"/>
    </row>
    <row r="1946" spans="4:4">
      <c r="D1946" s="230"/>
    </row>
    <row r="1947" spans="4:4">
      <c r="D1947" s="230"/>
    </row>
    <row r="1948" spans="4:4">
      <c r="D1948" s="230"/>
    </row>
    <row r="1949" spans="4:4">
      <c r="D1949" s="230"/>
    </row>
    <row r="1950" spans="4:4">
      <c r="D1950" s="230"/>
    </row>
    <row r="1951" spans="4:4">
      <c r="D1951" s="230"/>
    </row>
    <row r="1952" spans="4:4">
      <c r="D1952" s="230"/>
    </row>
    <row r="1953" spans="4:4">
      <c r="D1953" s="230"/>
    </row>
    <row r="1954" spans="4:4">
      <c r="D1954" s="230"/>
    </row>
    <row r="1955" spans="4:4">
      <c r="D1955" s="230"/>
    </row>
    <row r="1956" spans="4:4">
      <c r="D1956" s="230"/>
    </row>
    <row r="1957" spans="4:4">
      <c r="D1957" s="230"/>
    </row>
    <row r="1958" spans="4:4">
      <c r="D1958" s="230"/>
    </row>
    <row r="1959" spans="4:4">
      <c r="D1959" s="230"/>
    </row>
    <row r="1960" spans="4:4">
      <c r="D1960" s="230"/>
    </row>
    <row r="1961" spans="4:4">
      <c r="D1961" s="230"/>
    </row>
    <row r="1962" spans="4:4">
      <c r="D1962" s="230"/>
    </row>
    <row r="1963" spans="4:4">
      <c r="D1963" s="230"/>
    </row>
    <row r="1964" spans="4:4">
      <c r="D1964" s="230"/>
    </row>
    <row r="1965" spans="4:4">
      <c r="D1965" s="230"/>
    </row>
    <row r="1966" spans="4:4">
      <c r="D1966" s="230"/>
    </row>
    <row r="1967" spans="4:4">
      <c r="D1967" s="230"/>
    </row>
    <row r="1968" spans="4:4">
      <c r="D1968" s="230"/>
    </row>
    <row r="1969" spans="4:4">
      <c r="D1969" s="230"/>
    </row>
    <row r="1970" spans="4:4">
      <c r="D1970" s="230"/>
    </row>
    <row r="1971" spans="4:4">
      <c r="D1971" s="230"/>
    </row>
    <row r="1972" spans="4:4">
      <c r="D1972" s="230"/>
    </row>
    <row r="1973" spans="4:4">
      <c r="D1973" s="230"/>
    </row>
    <row r="1974" spans="4:4">
      <c r="D1974" s="230"/>
    </row>
    <row r="1975" spans="4:4">
      <c r="D1975" s="230"/>
    </row>
    <row r="1976" spans="4:4">
      <c r="D1976" s="230"/>
    </row>
    <row r="1977" spans="4:4">
      <c r="D1977" s="230"/>
    </row>
    <row r="1978" spans="4:4">
      <c r="D1978" s="230"/>
    </row>
    <row r="1979" spans="4:4">
      <c r="D1979" s="230"/>
    </row>
    <row r="1980" spans="4:4">
      <c r="D1980" s="230"/>
    </row>
    <row r="1981" spans="4:4">
      <c r="D1981" s="230"/>
    </row>
    <row r="1982" spans="4:4">
      <c r="D1982" s="230"/>
    </row>
    <row r="1983" spans="4:4">
      <c r="D1983" s="230"/>
    </row>
    <row r="1984" spans="4:4">
      <c r="D1984" s="230"/>
    </row>
  </sheetData>
  <mergeCells count="15">
    <mergeCell ref="A1:I1"/>
    <mergeCell ref="A2:I2"/>
    <mergeCell ref="A3:I3"/>
    <mergeCell ref="A4:B4"/>
    <mergeCell ref="D4:F4"/>
    <mergeCell ref="G4:I4"/>
    <mergeCell ref="A9:C9"/>
    <mergeCell ref="A5:A8"/>
    <mergeCell ref="B5:B8"/>
    <mergeCell ref="C5:C8"/>
    <mergeCell ref="P5:P6"/>
    <mergeCell ref="J5:O6"/>
    <mergeCell ref="D5:E6"/>
    <mergeCell ref="F5:G6"/>
    <mergeCell ref="H5:I6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6:V2016"/>
  <sheetViews>
    <sheetView zoomScale="85" zoomScaleNormal="85" topLeftCell="A10" workbookViewId="0">
      <selection activeCell="P143" sqref="P143"/>
    </sheetView>
  </sheetViews>
  <sheetFormatPr defaultColWidth="17.1428571428571" defaultRowHeight="15.75"/>
  <cols>
    <col min="1" max="1" width="7.71428571428571" style="64" customWidth="1"/>
    <col min="2" max="2" width="32.4285714285714" style="65" customWidth="1"/>
    <col min="3" max="3" width="19" style="311" customWidth="1"/>
    <col min="4" max="4" width="10.1428571428571" style="64" customWidth="1"/>
    <col min="5" max="5" width="11.1428571428571" style="64" customWidth="1"/>
    <col min="6" max="6" width="12.2857142857143" style="231" customWidth="1"/>
    <col min="7" max="7" width="12" style="64" customWidth="1"/>
    <col min="8" max="8" width="13.1428571428571" style="231" customWidth="1"/>
    <col min="9" max="9" width="12.4285714285714" style="64" customWidth="1"/>
    <col min="10" max="15" width="17.1428571428571" style="64" customWidth="1"/>
    <col min="16" max="20" width="17.1428571428571" style="65" customWidth="1"/>
    <col min="21" max="16384" width="17.1428571428571" style="65"/>
  </cols>
  <sheetData>
    <row r="6" ht="10.9" customHeight="1" spans="1:21">
      <c r="A6" s="69" t="s">
        <v>34</v>
      </c>
      <c r="B6" s="69" t="s">
        <v>35</v>
      </c>
      <c r="C6" s="312" t="s">
        <v>36</v>
      </c>
      <c r="D6" s="70"/>
      <c r="E6" s="71"/>
      <c r="F6" s="70"/>
      <c r="G6" s="71"/>
      <c r="H6" s="70"/>
      <c r="I6" s="72"/>
      <c r="J6" s="318" t="s">
        <v>274</v>
      </c>
      <c r="K6" s="318"/>
      <c r="L6" s="318"/>
      <c r="M6" s="318"/>
      <c r="N6" s="318"/>
      <c r="O6" s="318"/>
      <c r="P6" s="319" t="s">
        <v>275</v>
      </c>
      <c r="Q6" s="319"/>
      <c r="R6" s="319"/>
      <c r="S6" s="319"/>
      <c r="T6" s="319"/>
      <c r="U6" s="319"/>
    </row>
    <row r="7" ht="15" customHeight="1" spans="1:21">
      <c r="A7" s="73"/>
      <c r="B7" s="73"/>
      <c r="C7" s="313"/>
      <c r="D7" s="74"/>
      <c r="E7" s="75"/>
      <c r="F7" s="74"/>
      <c r="G7" s="75"/>
      <c r="H7" s="74"/>
      <c r="I7" s="76"/>
      <c r="J7" s="318"/>
      <c r="K7" s="318"/>
      <c r="L7" s="318"/>
      <c r="M7" s="318"/>
      <c r="N7" s="318"/>
      <c r="O7" s="318"/>
      <c r="P7" s="319"/>
      <c r="Q7" s="319"/>
      <c r="R7" s="319"/>
      <c r="S7" s="319"/>
      <c r="T7" s="319"/>
      <c r="U7" s="319"/>
    </row>
    <row r="8" ht="28.15" customHeight="1" spans="1:21">
      <c r="A8" s="73"/>
      <c r="B8" s="73"/>
      <c r="C8" s="313"/>
      <c r="D8" s="270" t="s">
        <v>276</v>
      </c>
      <c r="E8" s="270" t="s">
        <v>276</v>
      </c>
      <c r="F8" s="270" t="s">
        <v>277</v>
      </c>
      <c r="G8" s="270" t="s">
        <v>277</v>
      </c>
      <c r="H8" s="270" t="s">
        <v>278</v>
      </c>
      <c r="I8" s="270" t="s">
        <v>278</v>
      </c>
      <c r="J8" s="270" t="e">
        <f>'TEST MARKS '!#REF!</f>
        <v>#REF!</v>
      </c>
      <c r="K8" s="270" t="e">
        <f>'TEST MARKS '!#REF!</f>
        <v>#REF!</v>
      </c>
      <c r="L8" s="270" t="e">
        <f>'TEST MARKS '!#REF!</f>
        <v>#REF!</v>
      </c>
      <c r="M8" s="270" t="e">
        <f>'TEST MARKS '!#REF!</f>
        <v>#REF!</v>
      </c>
      <c r="N8" s="270" t="e">
        <f>'TEST MARKS '!#REF!</f>
        <v>#REF!</v>
      </c>
      <c r="O8" s="270" t="e">
        <f>'TEST MARKS '!#REF!</f>
        <v>#REF!</v>
      </c>
      <c r="P8" s="270" t="s">
        <v>276</v>
      </c>
      <c r="Q8" s="270" t="s">
        <v>276</v>
      </c>
      <c r="R8" s="270" t="s">
        <v>279</v>
      </c>
      <c r="S8" s="270" t="s">
        <v>279</v>
      </c>
      <c r="T8" s="270" t="s">
        <v>278</v>
      </c>
      <c r="U8" s="270" t="s">
        <v>278</v>
      </c>
    </row>
    <row r="9" s="309" customFormat="1" ht="30.6" customHeight="1" spans="1:21">
      <c r="A9" s="79"/>
      <c r="B9" s="79"/>
      <c r="C9" s="314"/>
      <c r="D9" s="315" t="s">
        <v>44</v>
      </c>
      <c r="E9" s="315" t="s">
        <v>45</v>
      </c>
      <c r="F9" s="315" t="s">
        <v>48</v>
      </c>
      <c r="G9" s="315" t="s">
        <v>49</v>
      </c>
      <c r="H9" s="315" t="s">
        <v>47</v>
      </c>
      <c r="I9" s="315" t="s">
        <v>46</v>
      </c>
      <c r="J9" s="315" t="s">
        <v>44</v>
      </c>
      <c r="K9" s="315" t="s">
        <v>45</v>
      </c>
      <c r="L9" s="315" t="str">
        <f t="shared" ref="L9:U9" si="0">F9</f>
        <v>CO3</v>
      </c>
      <c r="M9" s="315" t="str">
        <f t="shared" si="0"/>
        <v>CO4</v>
      </c>
      <c r="N9" s="315" t="str">
        <f t="shared" si="0"/>
        <v>CO5</v>
      </c>
      <c r="O9" s="315" t="str">
        <f t="shared" si="0"/>
        <v>CO6</v>
      </c>
      <c r="P9" s="320" t="str">
        <f t="shared" si="0"/>
        <v>CO1</v>
      </c>
      <c r="Q9" s="320" t="str">
        <f t="shared" si="0"/>
        <v>CO2</v>
      </c>
      <c r="R9" s="320" t="str">
        <f t="shared" si="0"/>
        <v>CO3</v>
      </c>
      <c r="S9" s="320" t="str">
        <f t="shared" si="0"/>
        <v>CO4</v>
      </c>
      <c r="T9" s="320" t="str">
        <f t="shared" si="0"/>
        <v>CO5</v>
      </c>
      <c r="U9" s="320" t="str">
        <f t="shared" si="0"/>
        <v>CO6</v>
      </c>
    </row>
    <row r="10" s="310" customFormat="1" spans="1:21">
      <c r="A10" s="272">
        <f>'TEST MARKS '!A10</f>
        <v>1</v>
      </c>
      <c r="B10" s="272" t="str">
        <f>'TEST MARKS '!B10</f>
        <v>AFTAB AHMED WALA</v>
      </c>
      <c r="C10" s="316" t="str">
        <f>'TEST MARKS '!C10</f>
        <v>1SG15ME004</v>
      </c>
      <c r="D10" s="317">
        <f>SUMIF('TEST MARKS '!$D$8:$I$8,$D$9,'TEST MARKS '!D10:I10)</f>
        <v>7</v>
      </c>
      <c r="E10" s="317">
        <f>SUMIF('TEST MARKS '!$D$8:$I$8,$E$9,'TEST MARKS '!D10:I10)</f>
        <v>5</v>
      </c>
      <c r="F10" s="317">
        <f>SUMIF('TEST MARKS '!$D$8:$I$8,$F$9,'TEST MARKS '!D10:I10)</f>
        <v>6</v>
      </c>
      <c r="G10" s="317">
        <f>SUMIF('TEST MARKS '!$D$8:$I$8,$G$9,'TEST MARKS '!D10:I10)</f>
        <v>6</v>
      </c>
      <c r="H10" s="317">
        <f>SUMIF('TEST MARKS '!$D$8:$I$8,$H$9,'TEST MARKS '!D10:I10)</f>
        <v>0</v>
      </c>
      <c r="I10" s="321">
        <f>SUMIF('TEST MARKS '!$D$8:$I$8,$I$9,'TEST MARKS '!D10:I10)</f>
        <v>0</v>
      </c>
      <c r="J10" s="278" t="e">
        <f>D10*100/$J$8</f>
        <v>#REF!</v>
      </c>
      <c r="K10" s="322" t="e">
        <f>E10*100/$K$8</f>
        <v>#REF!</v>
      </c>
      <c r="L10" s="322" t="e">
        <f>F10*100/$L$8</f>
        <v>#REF!</v>
      </c>
      <c r="M10" s="322" t="e">
        <f>G10*100/$M$8</f>
        <v>#REF!</v>
      </c>
      <c r="N10" s="322" t="e">
        <f>H10*100/$N$8</f>
        <v>#REF!</v>
      </c>
      <c r="O10" s="322" t="e">
        <f>I10*100/$O$8</f>
        <v>#REF!</v>
      </c>
      <c r="P10" s="323" t="e">
        <f>IF(J10&lt;'TEST MARKS '!#REF!,"N","Y")</f>
        <v>#REF!</v>
      </c>
      <c r="Q10" s="323" t="e">
        <f>IF(K10&lt;'TEST MARKS '!#REF!,"N","Y")</f>
        <v>#REF!</v>
      </c>
      <c r="R10" s="323" t="e">
        <f>IF(L10&lt;'TEST MARKS '!#REF!,"N","Y")</f>
        <v>#REF!</v>
      </c>
      <c r="S10" s="323" t="e">
        <f>IF(M10&lt;'TEST MARKS '!#REF!,"N","Y")</f>
        <v>#REF!</v>
      </c>
      <c r="T10" s="323" t="e">
        <f>IF(N10&lt;'TEST MARKS '!#REF!,"N","Y")</f>
        <v>#REF!</v>
      </c>
      <c r="U10" s="323" t="e">
        <f>IF(O10&lt;'TEST MARKS '!#REF!,"N","Y")</f>
        <v>#REF!</v>
      </c>
    </row>
    <row r="11" s="310" customFormat="1" spans="1:21">
      <c r="A11" s="272">
        <v>2</v>
      </c>
      <c r="B11" s="272" t="str">
        <f>'TEST MARKS '!B11</f>
        <v>AJEYA.V</v>
      </c>
      <c r="C11" s="316" t="str">
        <f>'TEST MARKS '!C11</f>
        <v>1SG15ME006</v>
      </c>
      <c r="D11" s="317">
        <f>SUMIF('TEST MARKS '!$D$8:$I$8,$D$9,'TEST MARKS '!D11:I11)</f>
        <v>0</v>
      </c>
      <c r="E11" s="317">
        <f>SUMIF('TEST MARKS '!$D$8:$I$8,$E$9,'TEST MARKS '!D11:I11)</f>
        <v>0</v>
      </c>
      <c r="F11" s="317">
        <f>SUMIF('TEST MARKS '!$D$8:$I$8,$F$9,'TEST MARKS '!D11:I11)</f>
        <v>7</v>
      </c>
      <c r="G11" s="317">
        <f>SUMIF('TEST MARKS '!$D$8:$I$8,$G$9,'TEST MARKS '!D11:I11)</f>
        <v>5</v>
      </c>
      <c r="H11" s="317">
        <f>SUMIF('TEST MARKS '!$D$8:$I$8,$H$9,'TEST MARKS '!D11:I11)</f>
        <v>7</v>
      </c>
      <c r="I11" s="321">
        <f>SUMIF('TEST MARKS '!$D$8:$I$8,$I$9,'TEST MARKS '!D11:I11)</f>
        <v>5</v>
      </c>
      <c r="J11" s="278" t="e">
        <f t="shared" ref="J11:J74" si="1">D11*100/$J$8</f>
        <v>#REF!</v>
      </c>
      <c r="K11" s="322" t="e">
        <f t="shared" ref="K11:K74" si="2">E11*100/$K$8</f>
        <v>#REF!</v>
      </c>
      <c r="L11" s="322" t="e">
        <f t="shared" ref="L11:L74" si="3">F11*100/$L$8</f>
        <v>#REF!</v>
      </c>
      <c r="M11" s="322" t="e">
        <f t="shared" ref="M11:M74" si="4">G11*100/$M$8</f>
        <v>#REF!</v>
      </c>
      <c r="N11" s="322" t="e">
        <f t="shared" ref="N11:N74" si="5">H11*100/$N$8</f>
        <v>#REF!</v>
      </c>
      <c r="O11" s="322" t="e">
        <f t="shared" ref="O11:O74" si="6">I11*100/$O$8</f>
        <v>#REF!</v>
      </c>
      <c r="P11" s="323" t="e">
        <f>IF(J11&lt;'TEST MARKS '!#REF!,"N","Y")</f>
        <v>#REF!</v>
      </c>
      <c r="Q11" s="323" t="e">
        <f>IF(K11&lt;'TEST MARKS '!#REF!,"N","Y")</f>
        <v>#REF!</v>
      </c>
      <c r="R11" s="323" t="e">
        <f>IF(L11&lt;'TEST MARKS '!#REF!,"N","Y")</f>
        <v>#REF!</v>
      </c>
      <c r="S11" s="323" t="e">
        <f>IF(M11&lt;'TEST MARKS '!#REF!,"N","Y")</f>
        <v>#REF!</v>
      </c>
      <c r="T11" s="323" t="e">
        <f>IF(N11&lt;'TEST MARKS '!#REF!,"N","Y")</f>
        <v>#REF!</v>
      </c>
      <c r="U11" s="323" t="e">
        <f>IF(O11&lt;'TEST MARKS '!#REF!,"N","Y")</f>
        <v>#REF!</v>
      </c>
    </row>
    <row r="12" s="310" customFormat="1" spans="1:21">
      <c r="A12" s="272">
        <v>3</v>
      </c>
      <c r="B12" s="272" t="str">
        <f>'TEST MARKS '!B12</f>
        <v>AJITH S P</v>
      </c>
      <c r="C12" s="316" t="str">
        <f>'TEST MARKS '!C12</f>
        <v>1SG15ME007</v>
      </c>
      <c r="D12" s="317">
        <f>SUMIF('TEST MARKS '!$D$8:$I$8,$D$9,'TEST MARKS '!D12:I12)</f>
        <v>8</v>
      </c>
      <c r="E12" s="317">
        <f>SUMIF('TEST MARKS '!$D$8:$I$8,$E$9,'TEST MARKS '!D12:I12)</f>
        <v>6</v>
      </c>
      <c r="F12" s="317">
        <f>SUMIF('TEST MARKS '!$D$8:$I$8,$F$9,'TEST MARKS '!D12:I12)</f>
        <v>7</v>
      </c>
      <c r="G12" s="317">
        <f>SUMIF('TEST MARKS '!$D$8:$I$8,$G$9,'TEST MARKS '!D12:I12)</f>
        <v>6</v>
      </c>
      <c r="H12" s="317">
        <f>SUMIF('TEST MARKS '!$D$8:$I$8,$H$9,'TEST MARKS '!D12:I12)</f>
        <v>0</v>
      </c>
      <c r="I12" s="321">
        <f>SUMIF('TEST MARKS '!$D$8:$I$8,$I$9,'TEST MARKS '!D12:I12)</f>
        <v>0</v>
      </c>
      <c r="J12" s="324" t="e">
        <f t="shared" si="1"/>
        <v>#REF!</v>
      </c>
      <c r="K12" s="322" t="e">
        <f t="shared" si="2"/>
        <v>#REF!</v>
      </c>
      <c r="L12" s="322" t="e">
        <f t="shared" si="3"/>
        <v>#REF!</v>
      </c>
      <c r="M12" s="322" t="e">
        <f t="shared" si="4"/>
        <v>#REF!</v>
      </c>
      <c r="N12" s="322" t="e">
        <f t="shared" si="5"/>
        <v>#REF!</v>
      </c>
      <c r="O12" s="322" t="e">
        <f t="shared" si="6"/>
        <v>#REF!</v>
      </c>
      <c r="P12" s="323" t="e">
        <f>IF(J12&lt;'TEST MARKS '!#REF!,"N","Y")</f>
        <v>#REF!</v>
      </c>
      <c r="Q12" s="323" t="e">
        <f>IF(K12&lt;'TEST MARKS '!#REF!,"N","Y")</f>
        <v>#REF!</v>
      </c>
      <c r="R12" s="323" t="e">
        <f>IF(L12&lt;'TEST MARKS '!#REF!,"N","Y")</f>
        <v>#REF!</v>
      </c>
      <c r="S12" s="323" t="e">
        <f>IF(M12&lt;'TEST MARKS '!#REF!,"N","Y")</f>
        <v>#REF!</v>
      </c>
      <c r="T12" s="323" t="e">
        <f>IF(N12&lt;'TEST MARKS '!#REF!,"N","Y")</f>
        <v>#REF!</v>
      </c>
      <c r="U12" s="323" t="e">
        <f>IF(O12&lt;'TEST MARKS '!#REF!,"N","Y")</f>
        <v>#REF!</v>
      </c>
    </row>
    <row r="13" s="310" customFormat="1" spans="1:21">
      <c r="A13" s="272">
        <v>4</v>
      </c>
      <c r="B13" s="272" t="str">
        <f>'TEST MARKS '!B13</f>
        <v>AKSHAY S</v>
      </c>
      <c r="C13" s="316" t="str">
        <f>'TEST MARKS '!C13</f>
        <v>1SG15ME008</v>
      </c>
      <c r="D13" s="317">
        <f>SUMIF('TEST MARKS '!$D$8:$I$8,$D$9,'TEST MARKS '!D13:I13)</f>
        <v>6</v>
      </c>
      <c r="E13" s="317">
        <f>SUMIF('TEST MARKS '!$D$8:$I$8,$E$9,'TEST MARKS '!D13:I13)</f>
        <v>6</v>
      </c>
      <c r="F13" s="317">
        <f>SUMIF('TEST MARKS '!$D$8:$I$8,$F$9,'TEST MARKS '!D13:I13)</f>
        <v>5</v>
      </c>
      <c r="G13" s="317">
        <f>SUMIF('TEST MARKS '!$D$8:$I$8,$G$9,'TEST MARKS '!D13:I13)</f>
        <v>6</v>
      </c>
      <c r="H13" s="317">
        <f>SUMIF('TEST MARKS '!$D$8:$I$8,$H$9,'TEST MARKS '!D13:I13)</f>
        <v>7</v>
      </c>
      <c r="I13" s="317">
        <f>SUMIF('TEST MARKS '!$D$8:$I$8,$I$9,'TEST MARKS '!D13:I13)</f>
        <v>5</v>
      </c>
      <c r="J13" s="324" t="e">
        <f t="shared" si="1"/>
        <v>#REF!</v>
      </c>
      <c r="K13" s="322" t="e">
        <f t="shared" si="2"/>
        <v>#REF!</v>
      </c>
      <c r="L13" s="322" t="e">
        <f t="shared" si="3"/>
        <v>#REF!</v>
      </c>
      <c r="M13" s="322" t="e">
        <f t="shared" si="4"/>
        <v>#REF!</v>
      </c>
      <c r="N13" s="322" t="e">
        <f t="shared" si="5"/>
        <v>#REF!</v>
      </c>
      <c r="O13" s="322" t="e">
        <f t="shared" si="6"/>
        <v>#REF!</v>
      </c>
      <c r="P13" s="323" t="e">
        <f>IF(J13&lt;'TEST MARKS '!#REF!,"N","Y")</f>
        <v>#REF!</v>
      </c>
      <c r="Q13" s="323" t="e">
        <f>IF(K13&lt;'TEST MARKS '!#REF!,"N","Y")</f>
        <v>#REF!</v>
      </c>
      <c r="R13" s="323" t="e">
        <f>IF(L13&lt;'TEST MARKS '!#REF!,"N","Y")</f>
        <v>#REF!</v>
      </c>
      <c r="S13" s="323" t="e">
        <f>IF(M13&lt;'TEST MARKS '!#REF!,"N","Y")</f>
        <v>#REF!</v>
      </c>
      <c r="T13" s="323" t="e">
        <f>IF(N13&lt;'TEST MARKS '!#REF!,"N","Y")</f>
        <v>#REF!</v>
      </c>
      <c r="U13" s="323" t="e">
        <f>IF(O13&lt;'TEST MARKS '!#REF!,"N","Y")</f>
        <v>#REF!</v>
      </c>
    </row>
    <row r="14" s="310" customFormat="1" spans="1:21">
      <c r="A14" s="272">
        <v>5</v>
      </c>
      <c r="B14" s="272" t="str">
        <f>'TEST MARKS '!B14</f>
        <v>AMAN NAIN</v>
      </c>
      <c r="C14" s="316" t="str">
        <f>'TEST MARKS '!C14</f>
        <v>1SG15ME009</v>
      </c>
      <c r="D14" s="317">
        <f>SUMIF('TEST MARKS '!$D$8:$I$8,$D$9,'TEST MARKS '!D14:I14)</f>
        <v>10</v>
      </c>
      <c r="E14" s="317">
        <f>SUMIF('TEST MARKS '!$D$8:$I$8,$E$9,'TEST MARKS '!D14:I14)</f>
        <v>9</v>
      </c>
      <c r="F14" s="317">
        <f>SUMIF('TEST MARKS '!$D$8:$I$8,$F$9,'TEST MARKS '!D14:I14)</f>
        <v>10</v>
      </c>
      <c r="G14" s="317">
        <f>SUMIF('TEST MARKS '!$D$8:$I$8,$G$9,'TEST MARKS '!D14:I14)</f>
        <v>9</v>
      </c>
      <c r="H14" s="317">
        <f>SUMIF('TEST MARKS '!$D$8:$I$8,$H$9,'TEST MARKS '!D14:I14)</f>
        <v>6</v>
      </c>
      <c r="I14" s="317">
        <f>SUMIF('TEST MARKS '!$D$8:$I$8,$I$9,'TEST MARKS '!D14:I14)</f>
        <v>9</v>
      </c>
      <c r="J14" s="324" t="e">
        <f t="shared" si="1"/>
        <v>#REF!</v>
      </c>
      <c r="K14" s="322" t="e">
        <f t="shared" si="2"/>
        <v>#REF!</v>
      </c>
      <c r="L14" s="322" t="e">
        <f t="shared" si="3"/>
        <v>#REF!</v>
      </c>
      <c r="M14" s="322" t="e">
        <f t="shared" si="4"/>
        <v>#REF!</v>
      </c>
      <c r="N14" s="322" t="e">
        <f t="shared" si="5"/>
        <v>#REF!</v>
      </c>
      <c r="O14" s="322" t="e">
        <f t="shared" si="6"/>
        <v>#REF!</v>
      </c>
      <c r="P14" s="323" t="e">
        <f>IF(J14&lt;'TEST MARKS '!#REF!,"N","Y")</f>
        <v>#REF!</v>
      </c>
      <c r="Q14" s="323" t="e">
        <f>IF(K14&lt;'TEST MARKS '!#REF!,"N","Y")</f>
        <v>#REF!</v>
      </c>
      <c r="R14" s="323" t="e">
        <f>IF(L14&lt;'TEST MARKS '!#REF!,"N","Y")</f>
        <v>#REF!</v>
      </c>
      <c r="S14" s="323" t="e">
        <f>IF(M14&lt;'TEST MARKS '!#REF!,"N","Y")</f>
        <v>#REF!</v>
      </c>
      <c r="T14" s="323" t="e">
        <f>IF(N14&lt;'TEST MARKS '!#REF!,"N","Y")</f>
        <v>#REF!</v>
      </c>
      <c r="U14" s="323" t="e">
        <f>IF(O14&lt;'TEST MARKS '!#REF!,"N","Y")</f>
        <v>#REF!</v>
      </c>
    </row>
    <row r="15" s="310" customFormat="1" spans="1:21">
      <c r="A15" s="272">
        <v>6</v>
      </c>
      <c r="B15" s="272" t="str">
        <f>'TEST MARKS '!B15</f>
        <v>AMITH.R</v>
      </c>
      <c r="C15" s="316" t="str">
        <f>'TEST MARKS '!C15</f>
        <v>1SG15ME010</v>
      </c>
      <c r="D15" s="317">
        <f>SUMIF('TEST MARKS '!$D$8:$I$8,$D$9,'TEST MARKS '!D15:I15)</f>
        <v>9</v>
      </c>
      <c r="E15" s="317">
        <f>SUMIF('TEST MARKS '!$D$8:$I$8,$E$9,'TEST MARKS '!D15:I15)</f>
        <v>7</v>
      </c>
      <c r="F15" s="317">
        <f>SUMIF('TEST MARKS '!$D$8:$I$8,$F$9,'TEST MARKS '!D15:I15)</f>
        <v>0</v>
      </c>
      <c r="G15" s="317">
        <f>SUMIF('TEST MARKS '!$D$8:$I$8,$G$9,'TEST MARKS '!D15:I15)</f>
        <v>0</v>
      </c>
      <c r="H15" s="317">
        <f>SUMIF('TEST MARKS '!$D$8:$I$8,$H$9,'TEST MARKS '!D15:I15)</f>
        <v>8</v>
      </c>
      <c r="I15" s="317">
        <f>SUMIF('TEST MARKS '!$D$8:$I$8,$I$9,'TEST MARKS '!D15:I15)</f>
        <v>9</v>
      </c>
      <c r="J15" s="324" t="e">
        <f t="shared" si="1"/>
        <v>#REF!</v>
      </c>
      <c r="K15" s="322" t="e">
        <f t="shared" si="2"/>
        <v>#REF!</v>
      </c>
      <c r="L15" s="322" t="e">
        <f t="shared" si="3"/>
        <v>#REF!</v>
      </c>
      <c r="M15" s="322" t="e">
        <f t="shared" si="4"/>
        <v>#REF!</v>
      </c>
      <c r="N15" s="322" t="e">
        <f t="shared" si="5"/>
        <v>#REF!</v>
      </c>
      <c r="O15" s="322" t="e">
        <f t="shared" si="6"/>
        <v>#REF!</v>
      </c>
      <c r="P15" s="323" t="e">
        <f>IF(J15&lt;'TEST MARKS '!#REF!,"N","Y")</f>
        <v>#REF!</v>
      </c>
      <c r="Q15" s="323" t="e">
        <f>IF(K15&lt;'TEST MARKS '!#REF!,"N","Y")</f>
        <v>#REF!</v>
      </c>
      <c r="R15" s="323" t="e">
        <f>IF(L15&lt;'TEST MARKS '!#REF!,"N","Y")</f>
        <v>#REF!</v>
      </c>
      <c r="S15" s="323" t="e">
        <f>IF(M15&lt;'TEST MARKS '!#REF!,"N","Y")</f>
        <v>#REF!</v>
      </c>
      <c r="T15" s="323" t="e">
        <f>IF(N15&lt;'TEST MARKS '!#REF!,"N","Y")</f>
        <v>#REF!</v>
      </c>
      <c r="U15" s="323" t="e">
        <f>IF(O15&lt;'TEST MARKS '!#REF!,"N","Y")</f>
        <v>#REF!</v>
      </c>
    </row>
    <row r="16" s="310" customFormat="1" spans="1:21">
      <c r="A16" s="272">
        <v>7</v>
      </c>
      <c r="B16" s="272" t="str">
        <f>'TEST MARKS '!B16</f>
        <v>ANIL KUMAR C</v>
      </c>
      <c r="C16" s="316">
        <f>SUMIF('TEST MARKS '!B14:G14,C15,'TEST MARKS '!B16:G16)</f>
        <v>0</v>
      </c>
      <c r="D16" s="317">
        <f>SUMIF('TEST MARKS '!$D$8:$I$8,$D$9,'TEST MARKS '!D16:I16)</f>
        <v>10</v>
      </c>
      <c r="E16" s="317">
        <f>SUMIF('TEST MARKS '!$D$8:$I$8,$E$9,'TEST MARKS '!D16:I16)</f>
        <v>6</v>
      </c>
      <c r="F16" s="317">
        <f>SUMIF('TEST MARKS '!$D$8:$I$8,$F$9,'TEST MARKS '!D16:I16)</f>
        <v>6</v>
      </c>
      <c r="G16" s="317">
        <f>SUMIF('TEST MARKS '!$D$8:$I$8,$G$9,'TEST MARKS '!D16:I16)</f>
        <v>5</v>
      </c>
      <c r="H16" s="317">
        <f>SUMIF('TEST MARKS '!$D$8:$I$8,$H$9,'TEST MARKS '!D16:I16)</f>
        <v>6</v>
      </c>
      <c r="I16" s="317">
        <f>SUMIF('TEST MARKS '!$D$8:$I$8,$I$9,'TEST MARKS '!D16:I16)</f>
        <v>7</v>
      </c>
      <c r="J16" s="324" t="e">
        <f t="shared" si="1"/>
        <v>#REF!</v>
      </c>
      <c r="K16" s="322" t="e">
        <f t="shared" si="2"/>
        <v>#REF!</v>
      </c>
      <c r="L16" s="322" t="e">
        <f t="shared" si="3"/>
        <v>#REF!</v>
      </c>
      <c r="M16" s="322" t="e">
        <f t="shared" si="4"/>
        <v>#REF!</v>
      </c>
      <c r="N16" s="322" t="e">
        <f t="shared" si="5"/>
        <v>#REF!</v>
      </c>
      <c r="O16" s="322" t="e">
        <f t="shared" si="6"/>
        <v>#REF!</v>
      </c>
      <c r="P16" s="323" t="e">
        <f>IF(J16&lt;'TEST MARKS '!#REF!,"N","Y")</f>
        <v>#REF!</v>
      </c>
      <c r="Q16" s="323" t="e">
        <f>IF(K16&lt;'TEST MARKS '!#REF!,"N","Y")</f>
        <v>#REF!</v>
      </c>
      <c r="R16" s="323" t="e">
        <f>IF(L16&lt;'TEST MARKS '!#REF!,"N","Y")</f>
        <v>#REF!</v>
      </c>
      <c r="S16" s="323" t="e">
        <f>IF(M16&lt;'TEST MARKS '!#REF!,"N","Y")</f>
        <v>#REF!</v>
      </c>
      <c r="T16" s="323" t="e">
        <f>IF(N16&lt;'TEST MARKS '!#REF!,"N","Y")</f>
        <v>#REF!</v>
      </c>
      <c r="U16" s="323" t="e">
        <f>IF(O16&lt;'TEST MARKS '!#REF!,"N","Y")</f>
        <v>#REF!</v>
      </c>
    </row>
    <row r="17" s="310" customFormat="1" spans="1:21">
      <c r="A17" s="272">
        <f>SUMIF('TEST MARKS '!A15:F15,A16,'TEST MARKS '!A17:F17)</f>
        <v>0</v>
      </c>
      <c r="B17" s="272">
        <f>SUMIF('TEST MARKS '!B15:G15,B16,'TEST MARKS '!B17:G17)</f>
        <v>0</v>
      </c>
      <c r="C17" s="316">
        <f>SUMIF('TEST MARKS '!C15:H15,C16,'TEST MARKS '!C17:H17)</f>
        <v>8</v>
      </c>
      <c r="D17" s="317">
        <f>SUMIF('TEST MARKS '!$D$8:$I$8,$D$9,'TEST MARKS '!D17:I17)</f>
        <v>0</v>
      </c>
      <c r="E17" s="317">
        <f>SUMIF('TEST MARKS '!$D$8:$I$8,$E$9,'TEST MARKS '!D17:I17)</f>
        <v>0</v>
      </c>
      <c r="F17" s="317">
        <f>SUMIF('TEST MARKS '!$D$8:$I$8,$F$9,'TEST MARKS '!D17:I17)</f>
        <v>8</v>
      </c>
      <c r="G17" s="317">
        <f>SUMIF('TEST MARKS '!$D$8:$I$8,$G$9,'TEST MARKS '!D17:I17)</f>
        <v>6</v>
      </c>
      <c r="H17" s="317">
        <f>SUMIF('TEST MARKS '!$D$8:$I$8,$H$9,'TEST MARKS '!D17:I17)</f>
        <v>4</v>
      </c>
      <c r="I17" s="317">
        <f>SUMIF('TEST MARKS '!$D$8:$I$8,$I$9,'TEST MARKS '!D17:I17)</f>
        <v>6</v>
      </c>
      <c r="J17" s="324" t="e">
        <f t="shared" si="1"/>
        <v>#REF!</v>
      </c>
      <c r="K17" s="322" t="e">
        <f t="shared" si="2"/>
        <v>#REF!</v>
      </c>
      <c r="L17" s="322" t="e">
        <f t="shared" si="3"/>
        <v>#REF!</v>
      </c>
      <c r="M17" s="322" t="e">
        <f t="shared" si="4"/>
        <v>#REF!</v>
      </c>
      <c r="N17" s="322" t="e">
        <f t="shared" si="5"/>
        <v>#REF!</v>
      </c>
      <c r="O17" s="322" t="e">
        <f t="shared" si="6"/>
        <v>#REF!</v>
      </c>
      <c r="P17" s="323" t="e">
        <f>IF(J17&lt;'TEST MARKS '!#REF!,"N","Y")</f>
        <v>#REF!</v>
      </c>
      <c r="Q17" s="323" t="e">
        <f>IF(K17&lt;'TEST MARKS '!#REF!,"N","Y")</f>
        <v>#REF!</v>
      </c>
      <c r="R17" s="323" t="e">
        <f>IF(L17&lt;'TEST MARKS '!#REF!,"N","Y")</f>
        <v>#REF!</v>
      </c>
      <c r="S17" s="323" t="e">
        <f>IF(M17&lt;'TEST MARKS '!#REF!,"N","Y")</f>
        <v>#REF!</v>
      </c>
      <c r="T17" s="323" t="e">
        <f>IF(N17&lt;'TEST MARKS '!#REF!,"N","Y")</f>
        <v>#REF!</v>
      </c>
      <c r="U17" s="323" t="e">
        <f>IF(O17&lt;'TEST MARKS '!#REF!,"N","Y")</f>
        <v>#REF!</v>
      </c>
    </row>
    <row r="18" s="310" customFormat="1" spans="1:21">
      <c r="A18" s="272">
        <v>9</v>
      </c>
      <c r="B18" s="272" t="str">
        <f>'TEST MARKS '!B18</f>
        <v>ARJUN S</v>
      </c>
      <c r="C18" s="316" t="str">
        <f>'TEST MARKS '!C18</f>
        <v>1SG15ME013</v>
      </c>
      <c r="D18" s="317">
        <f>SUMIF('TEST MARKS '!$D$8:$I$8,$D$9,'TEST MARKS '!D18:I18)</f>
        <v>9</v>
      </c>
      <c r="E18" s="317">
        <f>SUMIF('TEST MARKS '!$D$8:$I$8,$E$9,'TEST MARKS '!D18:I18)</f>
        <v>6</v>
      </c>
      <c r="F18" s="317">
        <f>SUMIF('TEST MARKS '!$D$8:$I$8,$F$9,'TEST MARKS '!D18:I18)</f>
        <v>0</v>
      </c>
      <c r="G18" s="317">
        <f>SUMIF('TEST MARKS '!$D$8:$I$8,$G$9,'TEST MARKS '!D18:I18)</f>
        <v>0</v>
      </c>
      <c r="H18" s="317">
        <f>SUMIF('TEST MARKS '!$D$8:$I$8,$H$9,'TEST MARKS '!D18:I18)</f>
        <v>7</v>
      </c>
      <c r="I18" s="317">
        <f>SUMIF('TEST MARKS '!$D$8:$I$8,$I$9,'TEST MARKS '!D18:I18)</f>
        <v>10</v>
      </c>
      <c r="J18" s="324" t="e">
        <f t="shared" si="1"/>
        <v>#REF!</v>
      </c>
      <c r="K18" s="322" t="e">
        <f t="shared" si="2"/>
        <v>#REF!</v>
      </c>
      <c r="L18" s="322" t="e">
        <f t="shared" si="3"/>
        <v>#REF!</v>
      </c>
      <c r="M18" s="322" t="e">
        <f t="shared" si="4"/>
        <v>#REF!</v>
      </c>
      <c r="N18" s="322" t="e">
        <f t="shared" si="5"/>
        <v>#REF!</v>
      </c>
      <c r="O18" s="322" t="e">
        <f t="shared" si="6"/>
        <v>#REF!</v>
      </c>
      <c r="P18" s="323" t="e">
        <f>IF(J18&lt;'TEST MARKS '!#REF!,"N","Y")</f>
        <v>#REF!</v>
      </c>
      <c r="Q18" s="323" t="e">
        <f>IF(K18&lt;'TEST MARKS '!#REF!,"N","Y")</f>
        <v>#REF!</v>
      </c>
      <c r="R18" s="323" t="e">
        <f>IF(L18&lt;'TEST MARKS '!#REF!,"N","Y")</f>
        <v>#REF!</v>
      </c>
      <c r="S18" s="323" t="e">
        <f>IF(M18&lt;'TEST MARKS '!#REF!,"N","Y")</f>
        <v>#REF!</v>
      </c>
      <c r="T18" s="323" t="e">
        <f>IF(N18&lt;'TEST MARKS '!#REF!,"N","Y")</f>
        <v>#REF!</v>
      </c>
      <c r="U18" s="323" t="e">
        <f>IF(O18&lt;'TEST MARKS '!#REF!,"N","Y")</f>
        <v>#REF!</v>
      </c>
    </row>
    <row r="19" s="310" customFormat="1" spans="1:21">
      <c r="A19" s="272">
        <v>10</v>
      </c>
      <c r="B19" s="272" t="str">
        <f>'TEST MARKS '!B19</f>
        <v>ASHISH SHARMA</v>
      </c>
      <c r="C19" s="316" t="str">
        <f>'TEST MARKS '!C19</f>
        <v>1SG15ME014</v>
      </c>
      <c r="D19" s="317">
        <f>SUMIF('TEST MARKS '!$D$8:$I$8,$D$9,'TEST MARKS '!D19:I19)</f>
        <v>7</v>
      </c>
      <c r="E19" s="317">
        <f>SUMIF('TEST MARKS '!$D$8:$I$8,$E$9,'TEST MARKS '!D19:I19)</f>
        <v>6</v>
      </c>
      <c r="F19" s="317">
        <f>SUMIF('TEST MARKS '!$D$8:$I$8,$F$9,'TEST MARKS '!D19:I19)</f>
        <v>0</v>
      </c>
      <c r="G19" s="317">
        <f>SUMIF('TEST MARKS '!$D$8:$I$8,$G$9,'TEST MARKS '!D19:I19)</f>
        <v>0</v>
      </c>
      <c r="H19" s="317">
        <f>SUMIF('TEST MARKS '!$D$8:$I$8,$H$9,'TEST MARKS '!D19:I19)</f>
        <v>7</v>
      </c>
      <c r="I19" s="317">
        <f>SUMIF('TEST MARKS '!$D$8:$I$8,$I$9,'TEST MARKS '!D19:I19)</f>
        <v>10</v>
      </c>
      <c r="J19" s="324" t="e">
        <f t="shared" si="1"/>
        <v>#REF!</v>
      </c>
      <c r="K19" s="322" t="e">
        <f t="shared" si="2"/>
        <v>#REF!</v>
      </c>
      <c r="L19" s="322" t="e">
        <f t="shared" si="3"/>
        <v>#REF!</v>
      </c>
      <c r="M19" s="322" t="e">
        <f t="shared" si="4"/>
        <v>#REF!</v>
      </c>
      <c r="N19" s="322" t="e">
        <f t="shared" si="5"/>
        <v>#REF!</v>
      </c>
      <c r="O19" s="322" t="e">
        <f t="shared" si="6"/>
        <v>#REF!</v>
      </c>
      <c r="P19" s="323" t="e">
        <f>IF(J19&lt;'TEST MARKS '!#REF!,"N","Y")</f>
        <v>#REF!</v>
      </c>
      <c r="Q19" s="323" t="e">
        <f>IF(K19&lt;'TEST MARKS '!#REF!,"N","Y")</f>
        <v>#REF!</v>
      </c>
      <c r="R19" s="323" t="e">
        <f>IF(L19&lt;'TEST MARKS '!#REF!,"N","Y")</f>
        <v>#REF!</v>
      </c>
      <c r="S19" s="323" t="e">
        <f>IF(M19&lt;'TEST MARKS '!#REF!,"N","Y")</f>
        <v>#REF!</v>
      </c>
      <c r="T19" s="323" t="e">
        <f>IF(N19&lt;'TEST MARKS '!#REF!,"N","Y")</f>
        <v>#REF!</v>
      </c>
      <c r="U19" s="323" t="e">
        <f>IF(O19&lt;'TEST MARKS '!#REF!,"N","Y")</f>
        <v>#REF!</v>
      </c>
    </row>
    <row r="20" s="310" customFormat="1" spans="1:21">
      <c r="A20" s="272">
        <v>11</v>
      </c>
      <c r="B20" s="272" t="str">
        <f>'TEST MARKS '!B20</f>
        <v>AYAN GUHA RAOY</v>
      </c>
      <c r="C20" s="316" t="str">
        <f>'TEST MARKS '!C20</f>
        <v>1SG15ME015</v>
      </c>
      <c r="D20" s="317">
        <f>SUMIF('TEST MARKS '!$D$8:$I$8,$D$9,'TEST MARKS '!D20:I20)</f>
        <v>8</v>
      </c>
      <c r="E20" s="317">
        <f>SUMIF('TEST MARKS '!$D$8:$I$8,$E$9,'TEST MARKS '!D20:I20)</f>
        <v>6</v>
      </c>
      <c r="F20" s="317">
        <f>SUMIF('TEST MARKS '!$D$8:$I$8,$F$9,'TEST MARKS '!D20:I20)</f>
        <v>5</v>
      </c>
      <c r="G20" s="317">
        <f>SUMIF('TEST MARKS '!$D$8:$I$8,$G$9,'TEST MARKS '!D20:I20)</f>
        <v>7</v>
      </c>
      <c r="H20" s="317">
        <f>SUMIF('TEST MARKS '!$D$8:$I$8,$H$9,'TEST MARKS '!D20:I20)</f>
        <v>5</v>
      </c>
      <c r="I20" s="317">
        <f>SUMIF('TEST MARKS '!$D$8:$I$8,$I$9,'TEST MARKS '!D20:I20)</f>
        <v>7</v>
      </c>
      <c r="J20" s="324" t="e">
        <f t="shared" si="1"/>
        <v>#REF!</v>
      </c>
      <c r="K20" s="322" t="e">
        <f t="shared" si="2"/>
        <v>#REF!</v>
      </c>
      <c r="L20" s="322" t="e">
        <f t="shared" si="3"/>
        <v>#REF!</v>
      </c>
      <c r="M20" s="322" t="e">
        <f t="shared" si="4"/>
        <v>#REF!</v>
      </c>
      <c r="N20" s="322" t="e">
        <f t="shared" si="5"/>
        <v>#REF!</v>
      </c>
      <c r="O20" s="322" t="e">
        <f t="shared" si="6"/>
        <v>#REF!</v>
      </c>
      <c r="P20" s="323" t="e">
        <f>IF(J20&lt;'TEST MARKS '!#REF!,"N","Y")</f>
        <v>#REF!</v>
      </c>
      <c r="Q20" s="323" t="e">
        <f>IF(K20&lt;'TEST MARKS '!#REF!,"N","Y")</f>
        <v>#REF!</v>
      </c>
      <c r="R20" s="323" t="e">
        <f>IF(L20&lt;'TEST MARKS '!#REF!,"N","Y")</f>
        <v>#REF!</v>
      </c>
      <c r="S20" s="323" t="e">
        <f>IF(M20&lt;'TEST MARKS '!#REF!,"N","Y")</f>
        <v>#REF!</v>
      </c>
      <c r="T20" s="323" t="e">
        <f>IF(N20&lt;'TEST MARKS '!#REF!,"N","Y")</f>
        <v>#REF!</v>
      </c>
      <c r="U20" s="323" t="e">
        <f>IF(O20&lt;'TEST MARKS '!#REF!,"N","Y")</f>
        <v>#REF!</v>
      </c>
    </row>
    <row r="21" s="310" customFormat="1" spans="1:21">
      <c r="A21" s="272">
        <v>12</v>
      </c>
      <c r="B21" s="272" t="str">
        <f>'TEST MARKS '!B21</f>
        <v>BHARATH .V</v>
      </c>
      <c r="C21" s="316" t="str">
        <f>'TEST MARKS '!C21</f>
        <v>1SG15ME017</v>
      </c>
      <c r="D21" s="317">
        <f>SUMIF('TEST MARKS '!$D$8:$I$8,$D$9,'TEST MARKS '!D21:I21)</f>
        <v>9</v>
      </c>
      <c r="E21" s="317">
        <f>SUMIF('TEST MARKS '!$D$8:$I$8,$E$9,'TEST MARKS '!D21:I21)</f>
        <v>8</v>
      </c>
      <c r="F21" s="317">
        <f>SUMIF('TEST MARKS '!$D$8:$I$8,$F$9,'TEST MARKS '!D21:I21)</f>
        <v>8</v>
      </c>
      <c r="G21" s="317">
        <f>SUMIF('TEST MARKS '!$D$8:$I$8,$G$9,'TEST MARKS '!D21:I21)</f>
        <v>7</v>
      </c>
      <c r="H21" s="317">
        <f>SUMIF('TEST MARKS '!$D$8:$I$8,$H$9,'TEST MARKS '!D21:I21)</f>
        <v>7</v>
      </c>
      <c r="I21" s="317">
        <f>SUMIF('TEST MARKS '!$D$8:$I$8,$I$9,'TEST MARKS '!D21:I21)</f>
        <v>7</v>
      </c>
      <c r="J21" s="324" t="e">
        <f t="shared" si="1"/>
        <v>#REF!</v>
      </c>
      <c r="K21" s="322" t="e">
        <f t="shared" si="2"/>
        <v>#REF!</v>
      </c>
      <c r="L21" s="322" t="e">
        <f t="shared" si="3"/>
        <v>#REF!</v>
      </c>
      <c r="M21" s="322" t="e">
        <f t="shared" si="4"/>
        <v>#REF!</v>
      </c>
      <c r="N21" s="322" t="e">
        <f t="shared" si="5"/>
        <v>#REF!</v>
      </c>
      <c r="O21" s="322" t="e">
        <f t="shared" si="6"/>
        <v>#REF!</v>
      </c>
      <c r="P21" s="323" t="e">
        <f>IF(J21&lt;'TEST MARKS '!#REF!,"N","Y")</f>
        <v>#REF!</v>
      </c>
      <c r="Q21" s="323" t="e">
        <f>IF(K21&lt;'TEST MARKS '!#REF!,"N","Y")</f>
        <v>#REF!</v>
      </c>
      <c r="R21" s="323" t="e">
        <f>IF(L21&lt;'TEST MARKS '!#REF!,"N","Y")</f>
        <v>#REF!</v>
      </c>
      <c r="S21" s="323" t="e">
        <f>IF(M21&lt;'TEST MARKS '!#REF!,"N","Y")</f>
        <v>#REF!</v>
      </c>
      <c r="T21" s="323" t="e">
        <f>IF(N21&lt;'TEST MARKS '!#REF!,"N","Y")</f>
        <v>#REF!</v>
      </c>
      <c r="U21" s="323" t="e">
        <f>IF(O21&lt;'TEST MARKS '!#REF!,"N","Y")</f>
        <v>#REF!</v>
      </c>
    </row>
    <row r="22" s="310" customFormat="1" spans="1:21">
      <c r="A22" s="272">
        <v>13</v>
      </c>
      <c r="B22" s="272" t="str">
        <f>'TEST MARKS '!B22</f>
        <v>C KARTHIK</v>
      </c>
      <c r="C22" s="316" t="str">
        <f>'TEST MARKS '!C22</f>
        <v>1SG15ME018</v>
      </c>
      <c r="D22" s="317">
        <f>SUMIF('TEST MARKS '!$D$8:$I$8,$D$9,'TEST MARKS '!D22:I22)</f>
        <v>10</v>
      </c>
      <c r="E22" s="317">
        <f>SUMIF('TEST MARKS '!$D$8:$I$8,$E$9,'TEST MARKS '!D22:I22)</f>
        <v>7</v>
      </c>
      <c r="F22" s="317">
        <f>SUMIF('TEST MARKS '!$D$8:$I$8,$F$9,'TEST MARKS '!D22:I22)</f>
        <v>8</v>
      </c>
      <c r="G22" s="317">
        <f>SUMIF('TEST MARKS '!$D$8:$I$8,$G$9,'TEST MARKS '!D22:I22)</f>
        <v>6</v>
      </c>
      <c r="H22" s="317">
        <f>SUMIF('TEST MARKS '!$D$8:$I$8,$H$9,'TEST MARKS '!D22:I22)</f>
        <v>5</v>
      </c>
      <c r="I22" s="317">
        <f>SUMIF('TEST MARKS '!$D$8:$I$8,$I$9,'TEST MARKS '!D22:I22)</f>
        <v>7</v>
      </c>
      <c r="J22" s="324" t="e">
        <f t="shared" si="1"/>
        <v>#REF!</v>
      </c>
      <c r="K22" s="322" t="e">
        <f t="shared" si="2"/>
        <v>#REF!</v>
      </c>
      <c r="L22" s="322" t="e">
        <f t="shared" si="3"/>
        <v>#REF!</v>
      </c>
      <c r="M22" s="322" t="e">
        <f t="shared" si="4"/>
        <v>#REF!</v>
      </c>
      <c r="N22" s="322" t="e">
        <f t="shared" si="5"/>
        <v>#REF!</v>
      </c>
      <c r="O22" s="322" t="e">
        <f t="shared" si="6"/>
        <v>#REF!</v>
      </c>
      <c r="P22" s="323" t="e">
        <f>IF(J22&lt;'TEST MARKS '!#REF!,"N","Y")</f>
        <v>#REF!</v>
      </c>
      <c r="Q22" s="323" t="e">
        <f>IF(K22&lt;'TEST MARKS '!#REF!,"N","Y")</f>
        <v>#REF!</v>
      </c>
      <c r="R22" s="323" t="e">
        <f>IF(L22&lt;'TEST MARKS '!#REF!,"N","Y")</f>
        <v>#REF!</v>
      </c>
      <c r="S22" s="323" t="e">
        <f>IF(M22&lt;'TEST MARKS '!#REF!,"N","Y")</f>
        <v>#REF!</v>
      </c>
      <c r="T22" s="323" t="e">
        <f>IF(N22&lt;'TEST MARKS '!#REF!,"N","Y")</f>
        <v>#REF!</v>
      </c>
      <c r="U22" s="323" t="e">
        <f>IF(O22&lt;'TEST MARKS '!#REF!,"N","Y")</f>
        <v>#REF!</v>
      </c>
    </row>
    <row r="23" s="310" customFormat="1" spans="1:21">
      <c r="A23" s="272">
        <v>14</v>
      </c>
      <c r="B23" s="272" t="str">
        <f>'TEST MARKS '!B23</f>
        <v>CHETHAN I P</v>
      </c>
      <c r="C23" s="316" t="str">
        <f>'TEST MARKS '!C23</f>
        <v>1SG15ME020</v>
      </c>
      <c r="D23" s="317">
        <f>SUMIF('TEST MARKS '!$D$8:$I$8,$D$9,'TEST MARKS '!D23:I23)</f>
        <v>9</v>
      </c>
      <c r="E23" s="317">
        <f>SUMIF('TEST MARKS '!$D$8:$I$8,$E$9,'TEST MARKS '!D23:I23)</f>
        <v>9</v>
      </c>
      <c r="F23" s="317">
        <f>SUMIF('TEST MARKS '!$D$8:$I$8,$F$9,'TEST MARKS '!D23:I23)</f>
        <v>0</v>
      </c>
      <c r="G23" s="317">
        <f>SUMIF('TEST MARKS '!$D$8:$I$8,$G$9,'TEST MARKS '!D23:I23)</f>
        <v>0</v>
      </c>
      <c r="H23" s="317">
        <f>SUMIF('TEST MARKS '!$D$8:$I$8,$H$9,'TEST MARKS '!D23:I23)</f>
        <v>9</v>
      </c>
      <c r="I23" s="317">
        <f>SUMIF('TEST MARKS '!$D$8:$I$8,$I$9,'TEST MARKS '!D23:I23)</f>
        <v>10</v>
      </c>
      <c r="J23" s="324" t="e">
        <f t="shared" si="1"/>
        <v>#REF!</v>
      </c>
      <c r="K23" s="322" t="e">
        <f t="shared" si="2"/>
        <v>#REF!</v>
      </c>
      <c r="L23" s="322" t="e">
        <f t="shared" si="3"/>
        <v>#REF!</v>
      </c>
      <c r="M23" s="322" t="e">
        <f t="shared" si="4"/>
        <v>#REF!</v>
      </c>
      <c r="N23" s="322" t="e">
        <f t="shared" si="5"/>
        <v>#REF!</v>
      </c>
      <c r="O23" s="322" t="e">
        <f t="shared" si="6"/>
        <v>#REF!</v>
      </c>
      <c r="P23" s="323" t="e">
        <f>IF(J23&lt;'TEST MARKS '!#REF!,"N","Y")</f>
        <v>#REF!</v>
      </c>
      <c r="Q23" s="323" t="e">
        <f>IF(K23&lt;'TEST MARKS '!#REF!,"N","Y")</f>
        <v>#REF!</v>
      </c>
      <c r="R23" s="323" t="e">
        <f>IF(L23&lt;'TEST MARKS '!#REF!,"N","Y")</f>
        <v>#REF!</v>
      </c>
      <c r="S23" s="323" t="e">
        <f>IF(M23&lt;'TEST MARKS '!#REF!,"N","Y")</f>
        <v>#REF!</v>
      </c>
      <c r="T23" s="323" t="e">
        <f>IF(N23&lt;'TEST MARKS '!#REF!,"N","Y")</f>
        <v>#REF!</v>
      </c>
      <c r="U23" s="323" t="e">
        <f>IF(O23&lt;'TEST MARKS '!#REF!,"N","Y")</f>
        <v>#REF!</v>
      </c>
    </row>
    <row r="24" s="310" customFormat="1" spans="1:21">
      <c r="A24" s="272">
        <v>15</v>
      </c>
      <c r="B24" s="272" t="str">
        <f>'TEST MARKS '!B24</f>
        <v>DAYANANDA M</v>
      </c>
      <c r="C24" s="316" t="str">
        <f>'TEST MARKS '!C24</f>
        <v>1SG15ME021</v>
      </c>
      <c r="D24" s="317">
        <f>SUMIF('TEST MARKS '!$D$8:$I$8,$D$9,'TEST MARKS '!D24:I24)</f>
        <v>7</v>
      </c>
      <c r="E24" s="317">
        <f>SUMIF('TEST MARKS '!$D$8:$I$8,$E$9,'TEST MARKS '!D24:I24)</f>
        <v>5</v>
      </c>
      <c r="F24" s="317">
        <f>SUMIF('TEST MARKS '!$D$8:$I$8,$F$9,'TEST MARKS '!D24:I24)</f>
        <v>0</v>
      </c>
      <c r="G24" s="317">
        <f>SUMIF('TEST MARKS '!$D$8:$I$8,$G$9,'TEST MARKS '!D24:I24)</f>
        <v>0</v>
      </c>
      <c r="H24" s="317">
        <f>SUMIF('TEST MARKS '!$D$8:$I$8,$H$9,'TEST MARKS '!D24:I24)</f>
        <v>7</v>
      </c>
      <c r="I24" s="317">
        <f>SUMIF('TEST MARKS '!$D$8:$I$8,$I$9,'TEST MARKS '!D24:I24)</f>
        <v>5</v>
      </c>
      <c r="J24" s="324" t="e">
        <f t="shared" si="1"/>
        <v>#REF!</v>
      </c>
      <c r="K24" s="322" t="e">
        <f t="shared" si="2"/>
        <v>#REF!</v>
      </c>
      <c r="L24" s="322" t="e">
        <f t="shared" si="3"/>
        <v>#REF!</v>
      </c>
      <c r="M24" s="322" t="e">
        <f t="shared" si="4"/>
        <v>#REF!</v>
      </c>
      <c r="N24" s="322" t="e">
        <f t="shared" si="5"/>
        <v>#REF!</v>
      </c>
      <c r="O24" s="322" t="e">
        <f t="shared" si="6"/>
        <v>#REF!</v>
      </c>
      <c r="P24" s="323" t="e">
        <f>IF(J24&lt;'TEST MARKS '!#REF!,"N","Y")</f>
        <v>#REF!</v>
      </c>
      <c r="Q24" s="323" t="e">
        <f>IF(K24&lt;'TEST MARKS '!#REF!,"N","Y")</f>
        <v>#REF!</v>
      </c>
      <c r="R24" s="323" t="e">
        <f>IF(L24&lt;'TEST MARKS '!#REF!,"N","Y")</f>
        <v>#REF!</v>
      </c>
      <c r="S24" s="323" t="e">
        <f>IF(M24&lt;'TEST MARKS '!#REF!,"N","Y")</f>
        <v>#REF!</v>
      </c>
      <c r="T24" s="323" t="e">
        <f>IF(N24&lt;'TEST MARKS '!#REF!,"N","Y")</f>
        <v>#REF!</v>
      </c>
      <c r="U24" s="323" t="e">
        <f>IF(O24&lt;'TEST MARKS '!#REF!,"N","Y")</f>
        <v>#REF!</v>
      </c>
    </row>
    <row r="25" s="310" customFormat="1" spans="1:21">
      <c r="A25" s="272">
        <v>16</v>
      </c>
      <c r="B25" s="272" t="str">
        <f>'TEST MARKS '!B25</f>
        <v>DEEPU H S</v>
      </c>
      <c r="C25" s="316" t="str">
        <f>'TEST MARKS '!C25</f>
        <v>1SG15ME022</v>
      </c>
      <c r="D25" s="317">
        <f>SUMIF('TEST MARKS '!$D$8:$I$8,$D$9,'TEST MARKS '!D25:I25)</f>
        <v>10</v>
      </c>
      <c r="E25" s="317">
        <f>SUMIF('TEST MARKS '!$D$8:$I$8,$E$9,'TEST MARKS '!D25:I25)</f>
        <v>8</v>
      </c>
      <c r="F25" s="317">
        <f>SUMIF('TEST MARKS '!$D$8:$I$8,$F$9,'TEST MARKS '!D25:I25)</f>
        <v>9</v>
      </c>
      <c r="G25" s="317">
        <f>SUMIF('TEST MARKS '!$D$8:$I$8,$G$9,'TEST MARKS '!D25:I25)</f>
        <v>7</v>
      </c>
      <c r="H25" s="317">
        <f>SUMIF('TEST MARKS '!$D$8:$I$8,$H$9,'TEST MARKS '!D25:I25)</f>
        <v>7</v>
      </c>
      <c r="I25" s="317">
        <f>SUMIF('TEST MARKS '!$D$8:$I$8,$I$9,'TEST MARKS '!D25:I25)</f>
        <v>7</v>
      </c>
      <c r="J25" s="324" t="e">
        <f t="shared" si="1"/>
        <v>#REF!</v>
      </c>
      <c r="K25" s="322" t="e">
        <f t="shared" si="2"/>
        <v>#REF!</v>
      </c>
      <c r="L25" s="322" t="e">
        <f t="shared" si="3"/>
        <v>#REF!</v>
      </c>
      <c r="M25" s="322" t="e">
        <f t="shared" si="4"/>
        <v>#REF!</v>
      </c>
      <c r="N25" s="322" t="e">
        <f t="shared" si="5"/>
        <v>#REF!</v>
      </c>
      <c r="O25" s="322" t="e">
        <f t="shared" si="6"/>
        <v>#REF!</v>
      </c>
      <c r="P25" s="323" t="e">
        <f>IF(J25&lt;'TEST MARKS '!#REF!,"N","Y")</f>
        <v>#REF!</v>
      </c>
      <c r="Q25" s="323" t="e">
        <f>IF(K25&lt;'TEST MARKS '!#REF!,"N","Y")</f>
        <v>#REF!</v>
      </c>
      <c r="R25" s="323" t="e">
        <f>IF(L25&lt;'TEST MARKS '!#REF!,"N","Y")</f>
        <v>#REF!</v>
      </c>
      <c r="S25" s="323" t="e">
        <f>IF(M25&lt;'TEST MARKS '!#REF!,"N","Y")</f>
        <v>#REF!</v>
      </c>
      <c r="T25" s="323" t="e">
        <f>IF(N25&lt;'TEST MARKS '!#REF!,"N","Y")</f>
        <v>#REF!</v>
      </c>
      <c r="U25" s="323" t="e">
        <f>IF(O25&lt;'TEST MARKS '!#REF!,"N","Y")</f>
        <v>#REF!</v>
      </c>
    </row>
    <row r="26" s="310" customFormat="1" spans="1:21">
      <c r="A26" s="272">
        <v>17</v>
      </c>
      <c r="B26" s="272" t="str">
        <f>'TEST MARKS '!B26</f>
        <v>DEVARAJ HIREMATH</v>
      </c>
      <c r="C26" s="316" t="str">
        <f>'TEST MARKS '!C26</f>
        <v>1SG15ME023</v>
      </c>
      <c r="D26" s="317">
        <f>SUMIF('TEST MARKS '!$D$8:$I$8,$D$9,'TEST MARKS '!D26:I26)</f>
        <v>6</v>
      </c>
      <c r="E26" s="317">
        <f>SUMIF('TEST MARKS '!$D$8:$I$8,$E$9,'TEST MARKS '!D26:I26)</f>
        <v>6</v>
      </c>
      <c r="F26" s="317">
        <f>SUMIF('TEST MARKS '!$D$8:$I$8,$F$9,'TEST MARKS '!D26:I26)</f>
        <v>9</v>
      </c>
      <c r="G26" s="317">
        <f>SUMIF('TEST MARKS '!$D$8:$I$8,$G$9,'TEST MARKS '!D26:I26)</f>
        <v>7</v>
      </c>
      <c r="H26" s="317">
        <f>SUMIF('TEST MARKS '!$D$8:$I$8,$H$9,'TEST MARKS '!D26:I26)</f>
        <v>0</v>
      </c>
      <c r="I26" s="317">
        <f>SUMIF('TEST MARKS '!$D$8:$I$8,$I$9,'TEST MARKS '!D26:I26)</f>
        <v>0</v>
      </c>
      <c r="J26" s="324" t="e">
        <f t="shared" si="1"/>
        <v>#REF!</v>
      </c>
      <c r="K26" s="322" t="e">
        <f t="shared" si="2"/>
        <v>#REF!</v>
      </c>
      <c r="L26" s="322" t="e">
        <f t="shared" si="3"/>
        <v>#REF!</v>
      </c>
      <c r="M26" s="322" t="e">
        <f t="shared" si="4"/>
        <v>#REF!</v>
      </c>
      <c r="N26" s="322" t="e">
        <f t="shared" si="5"/>
        <v>#REF!</v>
      </c>
      <c r="O26" s="322" t="e">
        <f t="shared" si="6"/>
        <v>#REF!</v>
      </c>
      <c r="P26" s="323" t="e">
        <f>IF(J26&lt;'TEST MARKS '!#REF!,"N","Y")</f>
        <v>#REF!</v>
      </c>
      <c r="Q26" s="323" t="e">
        <f>IF(K26&lt;'TEST MARKS '!#REF!,"N","Y")</f>
        <v>#REF!</v>
      </c>
      <c r="R26" s="323" t="e">
        <f>IF(L26&lt;'TEST MARKS '!#REF!,"N","Y")</f>
        <v>#REF!</v>
      </c>
      <c r="S26" s="323" t="e">
        <f>IF(M26&lt;'TEST MARKS '!#REF!,"N","Y")</f>
        <v>#REF!</v>
      </c>
      <c r="T26" s="323" t="e">
        <f>IF(N26&lt;'TEST MARKS '!#REF!,"N","Y")</f>
        <v>#REF!</v>
      </c>
      <c r="U26" s="323" t="e">
        <f>IF(O26&lt;'TEST MARKS '!#REF!,"N","Y")</f>
        <v>#REF!</v>
      </c>
    </row>
    <row r="27" s="310" customFormat="1" spans="1:21">
      <c r="A27" s="272">
        <v>18</v>
      </c>
      <c r="B27" s="272" t="str">
        <f>'TEST MARKS '!B27</f>
        <v>DHANANJAYA V</v>
      </c>
      <c r="C27" s="316" t="str">
        <f>'TEST MARKS '!C27</f>
        <v>1SG15ME024</v>
      </c>
      <c r="D27" s="317">
        <f>SUMIF('TEST MARKS '!$D$8:$I$8,$D$9,'TEST MARKS '!D27:I27)</f>
        <v>0</v>
      </c>
      <c r="E27" s="317">
        <f>SUMIF('TEST MARKS '!$D$8:$I$8,$E$9,'TEST MARKS '!D27:I27)</f>
        <v>0</v>
      </c>
      <c r="F27" s="317">
        <f>SUMIF('TEST MARKS '!$D$8:$I$8,$F$9,'TEST MARKS '!D27:I27)</f>
        <v>5</v>
      </c>
      <c r="G27" s="317">
        <f>SUMIF('TEST MARKS '!$D$8:$I$8,$G$9,'TEST MARKS '!D27:I27)</f>
        <v>7</v>
      </c>
      <c r="H27" s="317">
        <f>SUMIF('TEST MARKS '!$D$8:$I$8,$H$9,'TEST MARKS '!D27:I27)</f>
        <v>5</v>
      </c>
      <c r="I27" s="317">
        <f>SUMIF('TEST MARKS '!$D$8:$I$8,$I$9,'TEST MARKS '!D27:I27)</f>
        <v>7</v>
      </c>
      <c r="J27" s="324" t="e">
        <f t="shared" si="1"/>
        <v>#REF!</v>
      </c>
      <c r="K27" s="322" t="e">
        <f t="shared" si="2"/>
        <v>#REF!</v>
      </c>
      <c r="L27" s="322" t="e">
        <f t="shared" si="3"/>
        <v>#REF!</v>
      </c>
      <c r="M27" s="322" t="e">
        <f t="shared" si="4"/>
        <v>#REF!</v>
      </c>
      <c r="N27" s="322" t="e">
        <f t="shared" si="5"/>
        <v>#REF!</v>
      </c>
      <c r="O27" s="322" t="e">
        <f t="shared" si="6"/>
        <v>#REF!</v>
      </c>
      <c r="P27" s="323" t="e">
        <f>IF(J27&lt;'TEST MARKS '!#REF!,"N","Y")</f>
        <v>#REF!</v>
      </c>
      <c r="Q27" s="323" t="e">
        <f>IF(K27&lt;'TEST MARKS '!#REF!,"N","Y")</f>
        <v>#REF!</v>
      </c>
      <c r="R27" s="323" t="e">
        <f>IF(L27&lt;'TEST MARKS '!#REF!,"N","Y")</f>
        <v>#REF!</v>
      </c>
      <c r="S27" s="323" t="e">
        <f>IF(M27&lt;'TEST MARKS '!#REF!,"N","Y")</f>
        <v>#REF!</v>
      </c>
      <c r="T27" s="323" t="e">
        <f>IF(N27&lt;'TEST MARKS '!#REF!,"N","Y")</f>
        <v>#REF!</v>
      </c>
      <c r="U27" s="323" t="e">
        <f>IF(O27&lt;'TEST MARKS '!#REF!,"N","Y")</f>
        <v>#REF!</v>
      </c>
    </row>
    <row r="28" s="310" customFormat="1" spans="1:21">
      <c r="A28" s="272">
        <v>19</v>
      </c>
      <c r="B28" s="272" t="str">
        <f>'TEST MARKS '!B28</f>
        <v>DHANRAJ M</v>
      </c>
      <c r="C28" s="316" t="str">
        <f>'TEST MARKS '!C28</f>
        <v>1SG15ME025</v>
      </c>
      <c r="D28" s="317">
        <f>SUMIF('TEST MARKS '!$D$8:$I$8,$D$9,'TEST MARKS '!D28:I28)</f>
        <v>7</v>
      </c>
      <c r="E28" s="317">
        <f>SUMIF('TEST MARKS '!$D$8:$I$8,$E$9,'TEST MARKS '!D28:I28)</f>
        <v>5</v>
      </c>
      <c r="F28" s="317">
        <f>SUMIF('TEST MARKS '!$D$8:$I$8,$F$9,'TEST MARKS '!D28:I28)</f>
        <v>7</v>
      </c>
      <c r="G28" s="317">
        <f>SUMIF('TEST MARKS '!$D$8:$I$8,$G$9,'TEST MARKS '!D28:I28)</f>
        <v>6</v>
      </c>
      <c r="H28" s="317">
        <f>SUMIF('TEST MARKS '!$D$8:$I$8,$H$9,'TEST MARKS '!D28:I28)</f>
        <v>6</v>
      </c>
      <c r="I28" s="317">
        <f>SUMIF('TEST MARKS '!$D$8:$I$8,$I$9,'TEST MARKS '!D28:I28)</f>
        <v>9</v>
      </c>
      <c r="J28" s="324" t="e">
        <f t="shared" si="1"/>
        <v>#REF!</v>
      </c>
      <c r="K28" s="322" t="e">
        <f t="shared" si="2"/>
        <v>#REF!</v>
      </c>
      <c r="L28" s="322" t="e">
        <f t="shared" si="3"/>
        <v>#REF!</v>
      </c>
      <c r="M28" s="322" t="e">
        <f t="shared" si="4"/>
        <v>#REF!</v>
      </c>
      <c r="N28" s="322" t="e">
        <f t="shared" si="5"/>
        <v>#REF!</v>
      </c>
      <c r="O28" s="322" t="e">
        <f t="shared" si="6"/>
        <v>#REF!</v>
      </c>
      <c r="P28" s="323" t="e">
        <f>IF(J28&lt;'TEST MARKS '!#REF!,"N","Y")</f>
        <v>#REF!</v>
      </c>
      <c r="Q28" s="323" t="e">
        <f>IF(K28&lt;'TEST MARKS '!#REF!,"N","Y")</f>
        <v>#REF!</v>
      </c>
      <c r="R28" s="323" t="e">
        <f>IF(L28&lt;'TEST MARKS '!#REF!,"N","Y")</f>
        <v>#REF!</v>
      </c>
      <c r="S28" s="323" t="e">
        <f>IF(M28&lt;'TEST MARKS '!#REF!,"N","Y")</f>
        <v>#REF!</v>
      </c>
      <c r="T28" s="323" t="e">
        <f>IF(N28&lt;'TEST MARKS '!#REF!,"N","Y")</f>
        <v>#REF!</v>
      </c>
      <c r="U28" s="323" t="e">
        <f>IF(O28&lt;'TEST MARKS '!#REF!,"N","Y")</f>
        <v>#REF!</v>
      </c>
    </row>
    <row r="29" s="310" customFormat="1" spans="1:21">
      <c r="A29" s="272">
        <v>20</v>
      </c>
      <c r="B29" s="272" t="str">
        <f>'TEST MARKS '!B29</f>
        <v>DHARSHAN M J</v>
      </c>
      <c r="C29" s="316" t="str">
        <f>'TEST MARKS '!C29</f>
        <v>1SG15ME026</v>
      </c>
      <c r="D29" s="317">
        <f>SUMIF('TEST MARKS '!$D$8:$I$8,$D$9,'TEST MARKS '!D29:I29)</f>
        <v>8</v>
      </c>
      <c r="E29" s="317">
        <f>SUMIF('TEST MARKS '!$D$8:$I$8,$E$9,'TEST MARKS '!D29:I29)</f>
        <v>6</v>
      </c>
      <c r="F29" s="317">
        <f>SUMIF('TEST MARKS '!$D$8:$I$8,$F$9,'TEST MARKS '!D29:I29)</f>
        <v>0</v>
      </c>
      <c r="G29" s="317">
        <f>SUMIF('TEST MARKS '!$D$8:$I$8,$G$9,'TEST MARKS '!D29:I29)</f>
        <v>0</v>
      </c>
      <c r="H29" s="317">
        <f>SUMIF('TEST MARKS '!$D$8:$I$8,$H$9,'TEST MARKS '!D29:I29)</f>
        <v>7</v>
      </c>
      <c r="I29" s="317">
        <f>SUMIF('TEST MARKS '!$D$8:$I$8,$I$9,'TEST MARKS '!D29:I29)</f>
        <v>9</v>
      </c>
      <c r="J29" s="324" t="e">
        <f t="shared" si="1"/>
        <v>#REF!</v>
      </c>
      <c r="K29" s="322" t="e">
        <f t="shared" si="2"/>
        <v>#REF!</v>
      </c>
      <c r="L29" s="322" t="e">
        <f t="shared" si="3"/>
        <v>#REF!</v>
      </c>
      <c r="M29" s="322" t="e">
        <f t="shared" si="4"/>
        <v>#REF!</v>
      </c>
      <c r="N29" s="322" t="e">
        <f t="shared" si="5"/>
        <v>#REF!</v>
      </c>
      <c r="O29" s="322" t="e">
        <f t="shared" si="6"/>
        <v>#REF!</v>
      </c>
      <c r="P29" s="323" t="e">
        <f>IF(J29&lt;'TEST MARKS '!#REF!,"N","Y")</f>
        <v>#REF!</v>
      </c>
      <c r="Q29" s="323" t="e">
        <f>IF(K29&lt;'TEST MARKS '!#REF!,"N","Y")</f>
        <v>#REF!</v>
      </c>
      <c r="R29" s="323" t="e">
        <f>IF(L29&lt;'TEST MARKS '!#REF!,"N","Y")</f>
        <v>#REF!</v>
      </c>
      <c r="S29" s="323" t="e">
        <f>IF(M29&lt;'TEST MARKS '!#REF!,"N","Y")</f>
        <v>#REF!</v>
      </c>
      <c r="T29" s="323" t="e">
        <f>IF(N29&lt;'TEST MARKS '!#REF!,"N","Y")</f>
        <v>#REF!</v>
      </c>
      <c r="U29" s="323" t="e">
        <f>IF(O29&lt;'TEST MARKS '!#REF!,"N","Y")</f>
        <v>#REF!</v>
      </c>
    </row>
    <row r="30" s="310" customFormat="1" spans="1:21">
      <c r="A30" s="272">
        <v>21</v>
      </c>
      <c r="B30" s="272" t="str">
        <f>'TEST MARKS '!B30</f>
        <v>DILIP M</v>
      </c>
      <c r="C30" s="316" t="str">
        <f>'TEST MARKS '!C30</f>
        <v>1SG15ME028</v>
      </c>
      <c r="D30" s="317">
        <f>SUMIF('TEST MARKS '!$D$8:$I$8,$D$9,'TEST MARKS '!D30:I30)</f>
        <v>10</v>
      </c>
      <c r="E30" s="317">
        <f>SUMIF('TEST MARKS '!$D$8:$I$8,$E$9,'TEST MARKS '!D30:I30)</f>
        <v>7</v>
      </c>
      <c r="F30" s="317">
        <f>SUMIF('TEST MARKS '!$D$8:$I$8,$F$9,'TEST MARKS '!D30:I30)</f>
        <v>0</v>
      </c>
      <c r="G30" s="317">
        <f>SUMIF('TEST MARKS '!$D$8:$I$8,$G$9,'TEST MARKS '!D30:I30)</f>
        <v>0</v>
      </c>
      <c r="H30" s="317">
        <f>SUMIF('TEST MARKS '!$D$8:$I$8,$H$9,'TEST MARKS '!D30:I30)</f>
        <v>9</v>
      </c>
      <c r="I30" s="317">
        <f>SUMIF('TEST MARKS '!$D$8:$I$8,$I$9,'TEST MARKS '!D30:I30)</f>
        <v>9</v>
      </c>
      <c r="J30" s="324" t="e">
        <f t="shared" si="1"/>
        <v>#REF!</v>
      </c>
      <c r="K30" s="322" t="e">
        <f t="shared" si="2"/>
        <v>#REF!</v>
      </c>
      <c r="L30" s="322" t="e">
        <f t="shared" si="3"/>
        <v>#REF!</v>
      </c>
      <c r="M30" s="322" t="e">
        <f t="shared" si="4"/>
        <v>#REF!</v>
      </c>
      <c r="N30" s="322" t="e">
        <f t="shared" si="5"/>
        <v>#REF!</v>
      </c>
      <c r="O30" s="322" t="e">
        <f t="shared" si="6"/>
        <v>#REF!</v>
      </c>
      <c r="P30" s="323" t="e">
        <f>IF(J30&lt;'TEST MARKS '!#REF!,"N","Y")</f>
        <v>#REF!</v>
      </c>
      <c r="Q30" s="323" t="e">
        <f>IF(K30&lt;'TEST MARKS '!#REF!,"N","Y")</f>
        <v>#REF!</v>
      </c>
      <c r="R30" s="323" t="e">
        <f>IF(L30&lt;'TEST MARKS '!#REF!,"N","Y")</f>
        <v>#REF!</v>
      </c>
      <c r="S30" s="323" t="e">
        <f>IF(M30&lt;'TEST MARKS '!#REF!,"N","Y")</f>
        <v>#REF!</v>
      </c>
      <c r="T30" s="323" t="e">
        <f>IF(N30&lt;'TEST MARKS '!#REF!,"N","Y")</f>
        <v>#REF!</v>
      </c>
      <c r="U30" s="323" t="e">
        <f>IF(O30&lt;'TEST MARKS '!#REF!,"N","Y")</f>
        <v>#REF!</v>
      </c>
    </row>
    <row r="31" s="310" customFormat="1" spans="1:21">
      <c r="A31" s="272">
        <v>22</v>
      </c>
      <c r="B31" s="272" t="str">
        <f>'TEST MARKS '!B31</f>
        <v>DINESH KUMAR K</v>
      </c>
      <c r="C31" s="316" t="str">
        <f>'TEST MARKS '!C31</f>
        <v>1SG15ME030</v>
      </c>
      <c r="D31" s="317">
        <f>SUMIF('TEST MARKS '!$D$8:$I$8,$D$9,'TEST MARKS '!D31:I31)</f>
        <v>10</v>
      </c>
      <c r="E31" s="317">
        <f>SUMIF('TEST MARKS '!$D$8:$I$8,$E$9,'TEST MARKS '!D31:I31)</f>
        <v>8</v>
      </c>
      <c r="F31" s="317">
        <f>SUMIF('TEST MARKS '!$D$8:$I$8,$F$9,'TEST MARKS '!D31:I31)</f>
        <v>7</v>
      </c>
      <c r="G31" s="317">
        <f>SUMIF('TEST MARKS '!$D$8:$I$8,$G$9,'TEST MARKS '!D31:I31)</f>
        <v>5</v>
      </c>
      <c r="H31" s="317">
        <f>SUMIF('TEST MARKS '!$D$8:$I$8,$H$9,'TEST MARKS '!D31:I31)</f>
        <v>0</v>
      </c>
      <c r="I31" s="317">
        <f>SUMIF('TEST MARKS '!$D$8:$I$8,$I$9,'TEST MARKS '!D31:I31)</f>
        <v>0</v>
      </c>
      <c r="J31" s="324" t="e">
        <f t="shared" si="1"/>
        <v>#REF!</v>
      </c>
      <c r="K31" s="322" t="e">
        <f t="shared" si="2"/>
        <v>#REF!</v>
      </c>
      <c r="L31" s="322" t="e">
        <f t="shared" si="3"/>
        <v>#REF!</v>
      </c>
      <c r="M31" s="322" t="e">
        <f t="shared" si="4"/>
        <v>#REF!</v>
      </c>
      <c r="N31" s="322" t="e">
        <f t="shared" si="5"/>
        <v>#REF!</v>
      </c>
      <c r="O31" s="322" t="e">
        <f t="shared" si="6"/>
        <v>#REF!</v>
      </c>
      <c r="P31" s="323" t="e">
        <f>IF(J31&lt;'TEST MARKS '!#REF!,"N","Y")</f>
        <v>#REF!</v>
      </c>
      <c r="Q31" s="323" t="e">
        <f>IF(K31&lt;'TEST MARKS '!#REF!,"N","Y")</f>
        <v>#REF!</v>
      </c>
      <c r="R31" s="323" t="e">
        <f>IF(L31&lt;'TEST MARKS '!#REF!,"N","Y")</f>
        <v>#REF!</v>
      </c>
      <c r="S31" s="323" t="e">
        <f>IF(M31&lt;'TEST MARKS '!#REF!,"N","Y")</f>
        <v>#REF!</v>
      </c>
      <c r="T31" s="323" t="e">
        <f>IF(N31&lt;'TEST MARKS '!#REF!,"N","Y")</f>
        <v>#REF!</v>
      </c>
      <c r="U31" s="323" t="e">
        <f>IF(O31&lt;'TEST MARKS '!#REF!,"N","Y")</f>
        <v>#REF!</v>
      </c>
    </row>
    <row r="32" s="310" customFormat="1" spans="1:21">
      <c r="A32" s="272">
        <v>23</v>
      </c>
      <c r="B32" s="272" t="str">
        <f>'TEST MARKS '!B32</f>
        <v>DIVYA C N</v>
      </c>
      <c r="C32" s="316" t="str">
        <f>'TEST MARKS '!C32</f>
        <v>1SG15ME031</v>
      </c>
      <c r="D32" s="317">
        <f>SUMIF('TEST MARKS '!$D$8:$I$8,$D$9,'TEST MARKS '!D32:I32)</f>
        <v>9</v>
      </c>
      <c r="E32" s="317">
        <f>SUMIF('TEST MARKS '!$D$8:$I$8,$E$9,'TEST MARKS '!D32:I32)</f>
        <v>6</v>
      </c>
      <c r="F32" s="317">
        <f>SUMIF('TEST MARKS '!$D$8:$I$8,$F$9,'TEST MARKS '!D32:I32)</f>
        <v>0</v>
      </c>
      <c r="G32" s="317">
        <f>SUMIF('TEST MARKS '!$D$8:$I$8,$G$9,'TEST MARKS '!D32:I32)</f>
        <v>0</v>
      </c>
      <c r="H32" s="317">
        <f>SUMIF('TEST MARKS '!$D$8:$I$8,$H$9,'TEST MARKS '!D32:I32)</f>
        <v>7</v>
      </c>
      <c r="I32" s="317">
        <f>SUMIF('TEST MARKS '!$D$8:$I$8,$I$9,'TEST MARKS '!D32:I32)</f>
        <v>8</v>
      </c>
      <c r="J32" s="324" t="e">
        <f t="shared" si="1"/>
        <v>#REF!</v>
      </c>
      <c r="K32" s="322" t="e">
        <f t="shared" si="2"/>
        <v>#REF!</v>
      </c>
      <c r="L32" s="322" t="e">
        <f t="shared" si="3"/>
        <v>#REF!</v>
      </c>
      <c r="M32" s="322" t="e">
        <f t="shared" si="4"/>
        <v>#REF!</v>
      </c>
      <c r="N32" s="322" t="e">
        <f t="shared" si="5"/>
        <v>#REF!</v>
      </c>
      <c r="O32" s="322" t="e">
        <f t="shared" si="6"/>
        <v>#REF!</v>
      </c>
      <c r="P32" s="323" t="e">
        <f>IF(J32&lt;'TEST MARKS '!#REF!,"N","Y")</f>
        <v>#REF!</v>
      </c>
      <c r="Q32" s="323" t="e">
        <f>IF(K32&lt;'TEST MARKS '!#REF!,"N","Y")</f>
        <v>#REF!</v>
      </c>
      <c r="R32" s="323" t="e">
        <f>IF(L32&lt;'TEST MARKS '!#REF!,"N","Y")</f>
        <v>#REF!</v>
      </c>
      <c r="S32" s="323" t="e">
        <f>IF(M32&lt;'TEST MARKS '!#REF!,"N","Y")</f>
        <v>#REF!</v>
      </c>
      <c r="T32" s="323" t="e">
        <f>IF(N32&lt;'TEST MARKS '!#REF!,"N","Y")</f>
        <v>#REF!</v>
      </c>
      <c r="U32" s="323" t="e">
        <f>IF(O32&lt;'TEST MARKS '!#REF!,"N","Y")</f>
        <v>#REF!</v>
      </c>
    </row>
    <row r="33" s="310" customFormat="1" spans="1:21">
      <c r="A33" s="272">
        <v>24</v>
      </c>
      <c r="B33" s="272" t="str">
        <f>'TEST MARKS '!B33</f>
        <v>GAGAN M</v>
      </c>
      <c r="C33" s="316" t="str">
        <f>'TEST MARKS '!C33</f>
        <v>1SG15ME032</v>
      </c>
      <c r="D33" s="317">
        <f>SUMIF('TEST MARKS '!$D$8:$I$8,$D$9,'TEST MARKS '!D33:I33)</f>
        <v>10</v>
      </c>
      <c r="E33" s="317">
        <f>SUMIF('TEST MARKS '!$D$8:$I$8,$E$9,'TEST MARKS '!D33:I33)</f>
        <v>8</v>
      </c>
      <c r="F33" s="317">
        <f>SUMIF('TEST MARKS '!$D$8:$I$8,$F$9,'TEST MARKS '!D33:I33)</f>
        <v>0</v>
      </c>
      <c r="G33" s="317">
        <f>SUMIF('TEST MARKS '!$D$8:$I$8,$G$9,'TEST MARKS '!D33:I33)</f>
        <v>0</v>
      </c>
      <c r="H33" s="317">
        <f>SUMIF('TEST MARKS '!$D$8:$I$8,$H$9,'TEST MARKS '!D33:I33)</f>
        <v>7</v>
      </c>
      <c r="I33" s="317">
        <f>SUMIF('TEST MARKS '!$D$8:$I$8,$I$9,'TEST MARKS '!D33:I33)</f>
        <v>9</v>
      </c>
      <c r="J33" s="324" t="e">
        <f t="shared" si="1"/>
        <v>#REF!</v>
      </c>
      <c r="K33" s="322" t="e">
        <f t="shared" si="2"/>
        <v>#REF!</v>
      </c>
      <c r="L33" s="322" t="e">
        <f t="shared" si="3"/>
        <v>#REF!</v>
      </c>
      <c r="M33" s="322" t="e">
        <f t="shared" si="4"/>
        <v>#REF!</v>
      </c>
      <c r="N33" s="322" t="e">
        <f t="shared" si="5"/>
        <v>#REF!</v>
      </c>
      <c r="O33" s="322" t="e">
        <f t="shared" si="6"/>
        <v>#REF!</v>
      </c>
      <c r="P33" s="323" t="e">
        <f>IF(J33&lt;'TEST MARKS '!#REF!,"N","Y")</f>
        <v>#REF!</v>
      </c>
      <c r="Q33" s="323" t="e">
        <f>IF(K33&lt;'TEST MARKS '!#REF!,"N","Y")</f>
        <v>#REF!</v>
      </c>
      <c r="R33" s="323" t="e">
        <f>IF(L33&lt;'TEST MARKS '!#REF!,"N","Y")</f>
        <v>#REF!</v>
      </c>
      <c r="S33" s="323" t="e">
        <f>IF(M33&lt;'TEST MARKS '!#REF!,"N","Y")</f>
        <v>#REF!</v>
      </c>
      <c r="T33" s="323" t="e">
        <f>IF(N33&lt;'TEST MARKS '!#REF!,"N","Y")</f>
        <v>#REF!</v>
      </c>
      <c r="U33" s="323" t="e">
        <f>IF(O33&lt;'TEST MARKS '!#REF!,"N","Y")</f>
        <v>#REF!</v>
      </c>
    </row>
    <row r="34" s="310" customFormat="1" spans="1:21">
      <c r="A34" s="272">
        <v>25</v>
      </c>
      <c r="B34" s="272" t="str">
        <f>'TEST MARKS '!B34</f>
        <v>GALVIN IGNATIUS MENEZES</v>
      </c>
      <c r="C34" s="316" t="str">
        <f>'TEST MARKS '!C34</f>
        <v>1SG15ME033</v>
      </c>
      <c r="D34" s="317">
        <f>SUMIF('TEST MARKS '!$D$8:$I$8,$D$9,'TEST MARKS '!D34:I34)</f>
        <v>9</v>
      </c>
      <c r="E34" s="317">
        <f>SUMIF('TEST MARKS '!$D$8:$I$8,$E$9,'TEST MARKS '!D34:I34)</f>
        <v>7</v>
      </c>
      <c r="F34" s="317">
        <f>SUMIF('TEST MARKS '!$D$8:$I$8,$F$9,'TEST MARKS '!D34:I34)</f>
        <v>8</v>
      </c>
      <c r="G34" s="317">
        <f>SUMIF('TEST MARKS '!$D$8:$I$8,$G$9,'TEST MARKS '!D34:I34)</f>
        <v>7</v>
      </c>
      <c r="H34" s="317">
        <f>SUMIF('TEST MARKS '!$D$8:$I$8,$H$9,'TEST MARKS '!D34:I34)</f>
        <v>0</v>
      </c>
      <c r="I34" s="317">
        <f>SUMIF('TEST MARKS '!$D$8:$I$8,$I$9,'TEST MARKS '!D34:I34)</f>
        <v>3</v>
      </c>
      <c r="J34" s="324" t="e">
        <f t="shared" si="1"/>
        <v>#REF!</v>
      </c>
      <c r="K34" s="322" t="e">
        <f t="shared" si="2"/>
        <v>#REF!</v>
      </c>
      <c r="L34" s="322" t="e">
        <f t="shared" si="3"/>
        <v>#REF!</v>
      </c>
      <c r="M34" s="322" t="e">
        <f t="shared" si="4"/>
        <v>#REF!</v>
      </c>
      <c r="N34" s="322" t="e">
        <f t="shared" si="5"/>
        <v>#REF!</v>
      </c>
      <c r="O34" s="322" t="e">
        <f t="shared" si="6"/>
        <v>#REF!</v>
      </c>
      <c r="P34" s="323" t="e">
        <f>IF(J34&lt;'TEST MARKS '!#REF!,"N","Y")</f>
        <v>#REF!</v>
      </c>
      <c r="Q34" s="323" t="e">
        <f>IF(K34&lt;'TEST MARKS '!#REF!,"N","Y")</f>
        <v>#REF!</v>
      </c>
      <c r="R34" s="323" t="e">
        <f>IF(L34&lt;'TEST MARKS '!#REF!,"N","Y")</f>
        <v>#REF!</v>
      </c>
      <c r="S34" s="323" t="e">
        <f>IF(M34&lt;'TEST MARKS '!#REF!,"N","Y")</f>
        <v>#REF!</v>
      </c>
      <c r="T34" s="323" t="e">
        <f>IF(N34&lt;'TEST MARKS '!#REF!,"N","Y")</f>
        <v>#REF!</v>
      </c>
      <c r="U34" s="323" t="e">
        <f>IF(O34&lt;'TEST MARKS '!#REF!,"N","Y")</f>
        <v>#REF!</v>
      </c>
    </row>
    <row r="35" s="310" customFormat="1" spans="1:21">
      <c r="A35" s="272">
        <v>26</v>
      </c>
      <c r="B35" s="272" t="str">
        <f>'TEST MARKS '!B35</f>
        <v>GYANENDRA KUMAR GUPTA</v>
      </c>
      <c r="C35" s="316" t="str">
        <f>'TEST MARKS '!C35</f>
        <v>1SG15ME034</v>
      </c>
      <c r="D35" s="317">
        <f>SUMIF('TEST MARKS '!$D$8:$I$8,$D$9,'TEST MARKS '!D35:I35)</f>
        <v>8</v>
      </c>
      <c r="E35" s="317">
        <f>SUMIF('TEST MARKS '!$D$8:$I$8,$E$9,'TEST MARKS '!D35:I35)</f>
        <v>7</v>
      </c>
      <c r="F35" s="317">
        <f>SUMIF('TEST MARKS '!$D$8:$I$8,$F$9,'TEST MARKS '!D35:I35)</f>
        <v>0</v>
      </c>
      <c r="G35" s="317">
        <f>SUMIF('TEST MARKS '!$D$8:$I$8,$G$9,'TEST MARKS '!D35:I35)</f>
        <v>0</v>
      </c>
      <c r="H35" s="317">
        <f>SUMIF('TEST MARKS '!$D$8:$I$8,$H$9,'TEST MARKS '!D35:I35)</f>
        <v>7</v>
      </c>
      <c r="I35" s="317">
        <f>SUMIF('TEST MARKS '!$D$8:$I$8,$I$9,'TEST MARKS '!D35:I35)</f>
        <v>7</v>
      </c>
      <c r="J35" s="324" t="e">
        <f t="shared" si="1"/>
        <v>#REF!</v>
      </c>
      <c r="K35" s="322" t="e">
        <f t="shared" si="2"/>
        <v>#REF!</v>
      </c>
      <c r="L35" s="322" t="e">
        <f t="shared" si="3"/>
        <v>#REF!</v>
      </c>
      <c r="M35" s="322" t="e">
        <f t="shared" si="4"/>
        <v>#REF!</v>
      </c>
      <c r="N35" s="322" t="e">
        <f t="shared" si="5"/>
        <v>#REF!</v>
      </c>
      <c r="O35" s="322" t="e">
        <f t="shared" si="6"/>
        <v>#REF!</v>
      </c>
      <c r="P35" s="323" t="e">
        <f>IF(J35&lt;'TEST MARKS '!#REF!,"N","Y")</f>
        <v>#REF!</v>
      </c>
      <c r="Q35" s="323" t="e">
        <f>IF(K35&lt;'TEST MARKS '!#REF!,"N","Y")</f>
        <v>#REF!</v>
      </c>
      <c r="R35" s="323" t="e">
        <f>IF(L35&lt;'TEST MARKS '!#REF!,"N","Y")</f>
        <v>#REF!</v>
      </c>
      <c r="S35" s="323" t="e">
        <f>IF(M35&lt;'TEST MARKS '!#REF!,"N","Y")</f>
        <v>#REF!</v>
      </c>
      <c r="T35" s="323" t="e">
        <f>IF(N35&lt;'TEST MARKS '!#REF!,"N","Y")</f>
        <v>#REF!</v>
      </c>
      <c r="U35" s="323" t="e">
        <f>IF(O35&lt;'TEST MARKS '!#REF!,"N","Y")</f>
        <v>#REF!</v>
      </c>
    </row>
    <row r="36" s="310" customFormat="1" spans="1:21">
      <c r="A36" s="272">
        <v>27</v>
      </c>
      <c r="B36" s="272" t="str">
        <f>'TEST MARKS '!B36</f>
        <v>HIMANSHU</v>
      </c>
      <c r="C36" s="316" t="str">
        <f>'TEST MARKS '!C36</f>
        <v>1SG15ME038</v>
      </c>
      <c r="D36" s="317">
        <f>SUMIF('TEST MARKS '!$D$8:$I$8,$D$9,'TEST MARKS '!D36:I36)</f>
        <v>9</v>
      </c>
      <c r="E36" s="317">
        <f>SUMIF('TEST MARKS '!$D$8:$I$8,$E$9,'TEST MARKS '!D36:I36)</f>
        <v>7</v>
      </c>
      <c r="F36" s="317">
        <f>SUMIF('TEST MARKS '!$D$8:$I$8,$F$9,'TEST MARKS '!D36:I36)</f>
        <v>8</v>
      </c>
      <c r="G36" s="317">
        <f>SUMIF('TEST MARKS '!$D$8:$I$8,$G$9,'TEST MARKS '!D36:I36)</f>
        <v>7</v>
      </c>
      <c r="H36" s="317">
        <f>SUMIF('TEST MARKS '!$D$8:$I$8,$H$9,'TEST MARKS '!D36:I36)</f>
        <v>6</v>
      </c>
      <c r="I36" s="317">
        <f>SUMIF('TEST MARKS '!$D$8:$I$8,$I$9,'TEST MARKS '!D36:I36)</f>
        <v>7</v>
      </c>
      <c r="J36" s="324" t="e">
        <f t="shared" si="1"/>
        <v>#REF!</v>
      </c>
      <c r="K36" s="322" t="e">
        <f t="shared" si="2"/>
        <v>#REF!</v>
      </c>
      <c r="L36" s="322" t="e">
        <f t="shared" si="3"/>
        <v>#REF!</v>
      </c>
      <c r="M36" s="322" t="e">
        <f t="shared" si="4"/>
        <v>#REF!</v>
      </c>
      <c r="N36" s="322" t="e">
        <f t="shared" si="5"/>
        <v>#REF!</v>
      </c>
      <c r="O36" s="322" t="e">
        <f t="shared" si="6"/>
        <v>#REF!</v>
      </c>
      <c r="P36" s="323" t="e">
        <f>IF(J36&lt;'TEST MARKS '!#REF!,"N","Y")</f>
        <v>#REF!</v>
      </c>
      <c r="Q36" s="323" t="e">
        <f>IF(K36&lt;'TEST MARKS '!#REF!,"N","Y")</f>
        <v>#REF!</v>
      </c>
      <c r="R36" s="323" t="e">
        <f>IF(L36&lt;'TEST MARKS '!#REF!,"N","Y")</f>
        <v>#REF!</v>
      </c>
      <c r="S36" s="323" t="e">
        <f>IF(M36&lt;'TEST MARKS '!#REF!,"N","Y")</f>
        <v>#REF!</v>
      </c>
      <c r="T36" s="323" t="e">
        <f>IF(N36&lt;'TEST MARKS '!#REF!,"N","Y")</f>
        <v>#REF!</v>
      </c>
      <c r="U36" s="323" t="e">
        <f>IF(O36&lt;'TEST MARKS '!#REF!,"N","Y")</f>
        <v>#REF!</v>
      </c>
    </row>
    <row r="37" s="310" customFormat="1" spans="1:21">
      <c r="A37" s="272">
        <v>28</v>
      </c>
      <c r="B37" s="272" t="str">
        <f>'TEST MARKS '!B37</f>
        <v>JANARDHAN K N</v>
      </c>
      <c r="C37" s="316" t="str">
        <f>'TEST MARKS '!C37</f>
        <v>1SG15ME042</v>
      </c>
      <c r="D37" s="317">
        <f>SUMIF('TEST MARKS '!$D$8:$I$8,$D$9,'TEST MARKS '!D37:I37)</f>
        <v>10</v>
      </c>
      <c r="E37" s="317">
        <f>SUMIF('TEST MARKS '!$D$8:$I$8,$E$9,'TEST MARKS '!D37:I37)</f>
        <v>9</v>
      </c>
      <c r="F37" s="317">
        <f>SUMIF('TEST MARKS '!$D$8:$I$8,$F$9,'TEST MARKS '!D37:I37)</f>
        <v>7</v>
      </c>
      <c r="G37" s="317">
        <f>SUMIF('TEST MARKS '!$D$8:$I$8,$G$9,'TEST MARKS '!D37:I37)</f>
        <v>6</v>
      </c>
      <c r="H37" s="317">
        <f>SUMIF('TEST MARKS '!$D$8:$I$8,$H$9,'TEST MARKS '!D37:I37)</f>
        <v>7</v>
      </c>
      <c r="I37" s="317">
        <f>SUMIF('TEST MARKS '!$D$8:$I$8,$I$9,'TEST MARKS '!D37:I37)</f>
        <v>7</v>
      </c>
      <c r="J37" s="324" t="e">
        <f t="shared" si="1"/>
        <v>#REF!</v>
      </c>
      <c r="K37" s="322" t="e">
        <f t="shared" si="2"/>
        <v>#REF!</v>
      </c>
      <c r="L37" s="322" t="e">
        <f t="shared" si="3"/>
        <v>#REF!</v>
      </c>
      <c r="M37" s="322" t="e">
        <f t="shared" si="4"/>
        <v>#REF!</v>
      </c>
      <c r="N37" s="322" t="e">
        <f t="shared" si="5"/>
        <v>#REF!</v>
      </c>
      <c r="O37" s="322" t="e">
        <f t="shared" si="6"/>
        <v>#REF!</v>
      </c>
      <c r="P37" s="323" t="e">
        <f>IF(J37&lt;'TEST MARKS '!#REF!,"N","Y")</f>
        <v>#REF!</v>
      </c>
      <c r="Q37" s="323" t="e">
        <f>IF(K37&lt;'TEST MARKS '!#REF!,"N","Y")</f>
        <v>#REF!</v>
      </c>
      <c r="R37" s="323" t="e">
        <f>IF(L37&lt;'TEST MARKS '!#REF!,"N","Y")</f>
        <v>#REF!</v>
      </c>
      <c r="S37" s="323" t="e">
        <f>IF(M37&lt;'TEST MARKS '!#REF!,"N","Y")</f>
        <v>#REF!</v>
      </c>
      <c r="T37" s="323" t="e">
        <f>IF(N37&lt;'TEST MARKS '!#REF!,"N","Y")</f>
        <v>#REF!</v>
      </c>
      <c r="U37" s="323" t="e">
        <f>IF(O37&lt;'TEST MARKS '!#REF!,"N","Y")</f>
        <v>#REF!</v>
      </c>
    </row>
    <row r="38" s="310" customFormat="1" spans="1:21">
      <c r="A38" s="272">
        <v>29</v>
      </c>
      <c r="B38" s="272" t="str">
        <f>'TEST MARKS '!B38</f>
        <v>JOHN PATRICK .G</v>
      </c>
      <c r="C38" s="316" t="str">
        <f>'TEST MARKS '!C38</f>
        <v>1SG15ME043</v>
      </c>
      <c r="D38" s="317">
        <f>SUMIF('TEST MARKS '!$D$8:$I$8,$D$9,'TEST MARKS '!D38:I38)</f>
        <v>0</v>
      </c>
      <c r="E38" s="317">
        <f>SUMIF('TEST MARKS '!$D$8:$I$8,$E$9,'TEST MARKS '!D38:I38)</f>
        <v>0</v>
      </c>
      <c r="F38" s="317">
        <f>SUMIF('TEST MARKS '!$D$8:$I$8,$F$9,'TEST MARKS '!D38:I38)</f>
        <v>7</v>
      </c>
      <c r="G38" s="317">
        <f>SUMIF('TEST MARKS '!$D$8:$I$8,$G$9,'TEST MARKS '!D38:I38)</f>
        <v>6</v>
      </c>
      <c r="H38" s="317">
        <f>SUMIF('TEST MARKS '!$D$8:$I$8,$H$9,'TEST MARKS '!D38:I38)</f>
        <v>5</v>
      </c>
      <c r="I38" s="317">
        <f>SUMIF('TEST MARKS '!$D$8:$I$8,$I$9,'TEST MARKS '!D38:I38)</f>
        <v>7</v>
      </c>
      <c r="J38" s="324" t="e">
        <f t="shared" si="1"/>
        <v>#REF!</v>
      </c>
      <c r="K38" s="322" t="e">
        <f t="shared" si="2"/>
        <v>#REF!</v>
      </c>
      <c r="L38" s="322" t="e">
        <f t="shared" si="3"/>
        <v>#REF!</v>
      </c>
      <c r="M38" s="322" t="e">
        <f t="shared" si="4"/>
        <v>#REF!</v>
      </c>
      <c r="N38" s="322" t="e">
        <f t="shared" si="5"/>
        <v>#REF!</v>
      </c>
      <c r="O38" s="322" t="e">
        <f t="shared" si="6"/>
        <v>#REF!</v>
      </c>
      <c r="P38" s="323" t="e">
        <f>IF(J38&lt;'TEST MARKS '!#REF!,"N","Y")</f>
        <v>#REF!</v>
      </c>
      <c r="Q38" s="323" t="e">
        <f>IF(K38&lt;'TEST MARKS '!#REF!,"N","Y")</f>
        <v>#REF!</v>
      </c>
      <c r="R38" s="323" t="e">
        <f>IF(L38&lt;'TEST MARKS '!#REF!,"N","Y")</f>
        <v>#REF!</v>
      </c>
      <c r="S38" s="323" t="e">
        <f>IF(M38&lt;'TEST MARKS '!#REF!,"N","Y")</f>
        <v>#REF!</v>
      </c>
      <c r="T38" s="323" t="e">
        <f>IF(N38&lt;'TEST MARKS '!#REF!,"N","Y")</f>
        <v>#REF!</v>
      </c>
      <c r="U38" s="323" t="e">
        <f>IF(O38&lt;'TEST MARKS '!#REF!,"N","Y")</f>
        <v>#REF!</v>
      </c>
    </row>
    <row r="39" s="310" customFormat="1" spans="1:21">
      <c r="A39" s="272">
        <v>30</v>
      </c>
      <c r="B39" s="272" t="str">
        <f>'TEST MARKS '!B39</f>
        <v>KISHAN SHARMA</v>
      </c>
      <c r="C39" s="316" t="str">
        <f>'TEST MARKS '!C39</f>
        <v>1SG15ME044</v>
      </c>
      <c r="D39" s="317">
        <f>SUMIF('TEST MARKS '!$D$8:$I$8,$D$9,'TEST MARKS '!D39:I39)</f>
        <v>10</v>
      </c>
      <c r="E39" s="317">
        <f>SUMIF('TEST MARKS '!$D$8:$I$8,$E$9,'TEST MARKS '!D39:I39)</f>
        <v>7</v>
      </c>
      <c r="F39" s="317">
        <f>SUMIF('TEST MARKS '!$D$8:$I$8,$F$9,'TEST MARKS '!D39:I39)</f>
        <v>7</v>
      </c>
      <c r="G39" s="317">
        <f>SUMIF('TEST MARKS '!$D$8:$I$8,$G$9,'TEST MARKS '!D39:I39)</f>
        <v>5</v>
      </c>
      <c r="H39" s="317">
        <f>SUMIF('TEST MARKS '!$D$8:$I$8,$H$9,'TEST MARKS '!D39:I39)</f>
        <v>7</v>
      </c>
      <c r="I39" s="317">
        <f>SUMIF('TEST MARKS '!$D$8:$I$8,$I$9,'TEST MARKS '!D39:I39)</f>
        <v>9</v>
      </c>
      <c r="J39" s="324" t="e">
        <f t="shared" si="1"/>
        <v>#REF!</v>
      </c>
      <c r="K39" s="322" t="e">
        <f t="shared" si="2"/>
        <v>#REF!</v>
      </c>
      <c r="L39" s="322" t="e">
        <f t="shared" si="3"/>
        <v>#REF!</v>
      </c>
      <c r="M39" s="322" t="e">
        <f t="shared" si="4"/>
        <v>#REF!</v>
      </c>
      <c r="N39" s="322" t="e">
        <f t="shared" si="5"/>
        <v>#REF!</v>
      </c>
      <c r="O39" s="322" t="e">
        <f t="shared" si="6"/>
        <v>#REF!</v>
      </c>
      <c r="P39" s="323" t="e">
        <f>IF(J39&lt;'TEST MARKS '!#REF!,"N","Y")</f>
        <v>#REF!</v>
      </c>
      <c r="Q39" s="323" t="e">
        <f>IF(K39&lt;'TEST MARKS '!#REF!,"N","Y")</f>
        <v>#REF!</v>
      </c>
      <c r="R39" s="323" t="e">
        <f>IF(L39&lt;'TEST MARKS '!#REF!,"N","Y")</f>
        <v>#REF!</v>
      </c>
      <c r="S39" s="323" t="e">
        <f>IF(M39&lt;'TEST MARKS '!#REF!,"N","Y")</f>
        <v>#REF!</v>
      </c>
      <c r="T39" s="323" t="e">
        <f>IF(N39&lt;'TEST MARKS '!#REF!,"N","Y")</f>
        <v>#REF!</v>
      </c>
      <c r="U39" s="323" t="e">
        <f>IF(O39&lt;'TEST MARKS '!#REF!,"N","Y")</f>
        <v>#REF!</v>
      </c>
    </row>
    <row r="40" s="310" customFormat="1" spans="1:21">
      <c r="A40" s="272">
        <v>31</v>
      </c>
      <c r="B40" s="272" t="str">
        <f>'TEST MARKS '!B40</f>
        <v>KUMAR P G</v>
      </c>
      <c r="C40" s="316" t="str">
        <f>'TEST MARKS '!C40</f>
        <v>1SG15ME046</v>
      </c>
      <c r="D40" s="317">
        <f>SUMIF('TEST MARKS '!$D$8:$I$8,$D$9,'TEST MARKS '!D40:I40)</f>
        <v>0</v>
      </c>
      <c r="E40" s="317">
        <f>SUMIF('TEST MARKS '!$D$8:$I$8,$E$9,'TEST MARKS '!D40:I40)</f>
        <v>0</v>
      </c>
      <c r="F40" s="317">
        <f>SUMIF('TEST MARKS '!$D$8:$I$8,$F$9,'TEST MARKS '!D40:I40)</f>
        <v>9</v>
      </c>
      <c r="G40" s="317">
        <f>SUMIF('TEST MARKS '!$D$8:$I$8,$G$9,'TEST MARKS '!D40:I40)</f>
        <v>7</v>
      </c>
      <c r="H40" s="317">
        <f>SUMIF('TEST MARKS '!$D$8:$I$8,$H$9,'TEST MARKS '!D40:I40)</f>
        <v>5</v>
      </c>
      <c r="I40" s="317">
        <f>SUMIF('TEST MARKS '!$D$8:$I$8,$I$9,'TEST MARKS '!D40:I40)</f>
        <v>7</v>
      </c>
      <c r="J40" s="324" t="e">
        <f t="shared" si="1"/>
        <v>#REF!</v>
      </c>
      <c r="K40" s="322" t="e">
        <f t="shared" si="2"/>
        <v>#REF!</v>
      </c>
      <c r="L40" s="322" t="e">
        <f t="shared" si="3"/>
        <v>#REF!</v>
      </c>
      <c r="M40" s="322" t="e">
        <f t="shared" si="4"/>
        <v>#REF!</v>
      </c>
      <c r="N40" s="322" t="e">
        <f t="shared" si="5"/>
        <v>#REF!</v>
      </c>
      <c r="O40" s="322" t="e">
        <f t="shared" si="6"/>
        <v>#REF!</v>
      </c>
      <c r="P40" s="323" t="e">
        <f>IF(J40&lt;'TEST MARKS '!#REF!,"N","Y")</f>
        <v>#REF!</v>
      </c>
      <c r="Q40" s="323" t="e">
        <f>IF(K40&lt;'TEST MARKS '!#REF!,"N","Y")</f>
        <v>#REF!</v>
      </c>
      <c r="R40" s="323" t="e">
        <f>IF(L40&lt;'TEST MARKS '!#REF!,"N","Y")</f>
        <v>#REF!</v>
      </c>
      <c r="S40" s="323" t="e">
        <f>IF(M40&lt;'TEST MARKS '!#REF!,"N","Y")</f>
        <v>#REF!</v>
      </c>
      <c r="T40" s="323" t="e">
        <f>IF(N40&lt;'TEST MARKS '!#REF!,"N","Y")</f>
        <v>#REF!</v>
      </c>
      <c r="U40" s="323" t="e">
        <f>IF(O40&lt;'TEST MARKS '!#REF!,"N","Y")</f>
        <v>#REF!</v>
      </c>
    </row>
    <row r="41" s="310" customFormat="1" spans="1:21">
      <c r="A41" s="272">
        <v>32</v>
      </c>
      <c r="B41" s="272" t="str">
        <f>'TEST MARKS '!B41</f>
        <v>KUMAR ROHAN</v>
      </c>
      <c r="C41" s="316" t="str">
        <f>'TEST MARKS '!C41</f>
        <v>1SG15ME047</v>
      </c>
      <c r="D41" s="317">
        <f>SUMIF('TEST MARKS '!$D$8:$I$8,$D$9,'TEST MARKS '!D41:I41)</f>
        <v>10</v>
      </c>
      <c r="E41" s="317">
        <f>SUMIF('TEST MARKS '!$D$8:$I$8,$E$9,'TEST MARKS '!D41:I41)</f>
        <v>8</v>
      </c>
      <c r="F41" s="317">
        <f>SUMIF('TEST MARKS '!$D$8:$I$8,$F$9,'TEST MARKS '!D41:I41)</f>
        <v>0</v>
      </c>
      <c r="G41" s="317">
        <f>SUMIF('TEST MARKS '!$D$8:$I$8,$G$9,'TEST MARKS '!D41:I41)</f>
        <v>0</v>
      </c>
      <c r="H41" s="317">
        <f>SUMIF('TEST MARKS '!$D$8:$I$8,$H$9,'TEST MARKS '!D41:I41)</f>
        <v>5</v>
      </c>
      <c r="I41" s="317">
        <f>SUMIF('TEST MARKS '!$D$8:$I$8,$I$9,'TEST MARKS '!D41:I41)</f>
        <v>7</v>
      </c>
      <c r="J41" s="324" t="e">
        <f t="shared" si="1"/>
        <v>#REF!</v>
      </c>
      <c r="K41" s="322" t="e">
        <f t="shared" si="2"/>
        <v>#REF!</v>
      </c>
      <c r="L41" s="322" t="e">
        <f t="shared" si="3"/>
        <v>#REF!</v>
      </c>
      <c r="M41" s="322" t="e">
        <f t="shared" si="4"/>
        <v>#REF!</v>
      </c>
      <c r="N41" s="322" t="e">
        <f t="shared" si="5"/>
        <v>#REF!</v>
      </c>
      <c r="O41" s="322" t="e">
        <f t="shared" si="6"/>
        <v>#REF!</v>
      </c>
      <c r="P41" s="323" t="e">
        <f>IF(J41&lt;'TEST MARKS '!#REF!,"N","Y")</f>
        <v>#REF!</v>
      </c>
      <c r="Q41" s="323" t="e">
        <f>IF(K41&lt;'TEST MARKS '!#REF!,"N","Y")</f>
        <v>#REF!</v>
      </c>
      <c r="R41" s="323" t="e">
        <f>IF(L41&lt;'TEST MARKS '!#REF!,"N","Y")</f>
        <v>#REF!</v>
      </c>
      <c r="S41" s="323" t="e">
        <f>IF(M41&lt;'TEST MARKS '!#REF!,"N","Y")</f>
        <v>#REF!</v>
      </c>
      <c r="T41" s="323" t="e">
        <f>IF(N41&lt;'TEST MARKS '!#REF!,"N","Y")</f>
        <v>#REF!</v>
      </c>
      <c r="U41" s="323" t="e">
        <f>IF(O41&lt;'TEST MARKS '!#REF!,"N","Y")</f>
        <v>#REF!</v>
      </c>
    </row>
    <row r="42" s="310" customFormat="1" spans="1:21">
      <c r="A42" s="272">
        <v>33</v>
      </c>
      <c r="B42" s="272" t="str">
        <f>'TEST MARKS '!B42</f>
        <v>K.SAISOMASEKHAR</v>
      </c>
      <c r="C42" s="316" t="str">
        <f>'TEST MARKS '!C42</f>
        <v>1SG15ME048</v>
      </c>
      <c r="D42" s="317">
        <f>SUMIF('TEST MARKS '!$D$8:$I$8,$D$9,'TEST MARKS '!D42:I42)</f>
        <v>8</v>
      </c>
      <c r="E42" s="317">
        <f>SUMIF('TEST MARKS '!$D$8:$I$8,$E$9,'TEST MARKS '!D42:I42)</f>
        <v>7</v>
      </c>
      <c r="F42" s="317">
        <f>SUMIF('TEST MARKS '!$D$8:$I$8,$F$9,'TEST MARKS '!D42:I42)</f>
        <v>0</v>
      </c>
      <c r="G42" s="317">
        <f>SUMIF('TEST MARKS '!$D$8:$I$8,$G$9,'TEST MARKS '!D42:I42)</f>
        <v>0</v>
      </c>
      <c r="H42" s="317">
        <f>SUMIF('TEST MARKS '!$D$8:$I$8,$H$9,'TEST MARKS '!D42:I42)</f>
        <v>5</v>
      </c>
      <c r="I42" s="317">
        <f>SUMIF('TEST MARKS '!$D$8:$I$8,$I$9,'TEST MARKS '!D42:I42)</f>
        <v>7</v>
      </c>
      <c r="J42" s="324" t="e">
        <f t="shared" si="1"/>
        <v>#REF!</v>
      </c>
      <c r="K42" s="322" t="e">
        <f t="shared" si="2"/>
        <v>#REF!</v>
      </c>
      <c r="L42" s="322" t="e">
        <f t="shared" si="3"/>
        <v>#REF!</v>
      </c>
      <c r="M42" s="322" t="e">
        <f t="shared" si="4"/>
        <v>#REF!</v>
      </c>
      <c r="N42" s="322" t="e">
        <f t="shared" si="5"/>
        <v>#REF!</v>
      </c>
      <c r="O42" s="322" t="e">
        <f t="shared" si="6"/>
        <v>#REF!</v>
      </c>
      <c r="P42" s="323" t="e">
        <f>IF(J42&lt;'TEST MARKS '!#REF!,"N","Y")</f>
        <v>#REF!</v>
      </c>
      <c r="Q42" s="323" t="e">
        <f>IF(K42&lt;'TEST MARKS '!#REF!,"N","Y")</f>
        <v>#REF!</v>
      </c>
      <c r="R42" s="323" t="e">
        <f>IF(L42&lt;'TEST MARKS '!#REF!,"N","Y")</f>
        <v>#REF!</v>
      </c>
      <c r="S42" s="323" t="e">
        <f>IF(M42&lt;'TEST MARKS '!#REF!,"N","Y")</f>
        <v>#REF!</v>
      </c>
      <c r="T42" s="323" t="e">
        <f>IF(N42&lt;'TEST MARKS '!#REF!,"N","Y")</f>
        <v>#REF!</v>
      </c>
      <c r="U42" s="323" t="e">
        <f>IF(O42&lt;'TEST MARKS '!#REF!,"N","Y")</f>
        <v>#REF!</v>
      </c>
    </row>
    <row r="43" s="310" customFormat="1" spans="1:21">
      <c r="A43" s="272">
        <v>34</v>
      </c>
      <c r="B43" s="272" t="str">
        <f>'TEST MARKS '!B43</f>
        <v>KUSHAL S</v>
      </c>
      <c r="C43" s="316" t="str">
        <f>'TEST MARKS '!C43</f>
        <v>1SG15ME049</v>
      </c>
      <c r="D43" s="317">
        <f>SUMIF('TEST MARKS '!$D$8:$I$8,$D$9,'TEST MARKS '!D43:I43)</f>
        <v>7</v>
      </c>
      <c r="E43" s="317">
        <f>SUMIF('TEST MARKS '!$D$8:$I$8,$E$9,'TEST MARKS '!D43:I43)</f>
        <v>5</v>
      </c>
      <c r="F43" s="317">
        <f>SUMIF('TEST MARKS '!$D$8:$I$8,$F$9,'TEST MARKS '!D43:I43)</f>
        <v>7</v>
      </c>
      <c r="G43" s="317">
        <f>SUMIF('TEST MARKS '!$D$8:$I$8,$G$9,'TEST MARKS '!D43:I43)</f>
        <v>5</v>
      </c>
      <c r="H43" s="317">
        <f>SUMIF('TEST MARKS '!$D$8:$I$8,$H$9,'TEST MARKS '!D43:I43)</f>
        <v>6</v>
      </c>
      <c r="I43" s="317">
        <f>SUMIF('TEST MARKS '!$D$8:$I$8,$I$9,'TEST MARKS '!D43:I43)</f>
        <v>6</v>
      </c>
      <c r="J43" s="324" t="e">
        <f t="shared" si="1"/>
        <v>#REF!</v>
      </c>
      <c r="K43" s="322" t="e">
        <f t="shared" si="2"/>
        <v>#REF!</v>
      </c>
      <c r="L43" s="322" t="e">
        <f t="shared" si="3"/>
        <v>#REF!</v>
      </c>
      <c r="M43" s="322" t="e">
        <f t="shared" si="4"/>
        <v>#REF!</v>
      </c>
      <c r="N43" s="322" t="e">
        <f t="shared" si="5"/>
        <v>#REF!</v>
      </c>
      <c r="O43" s="322" t="e">
        <f t="shared" si="6"/>
        <v>#REF!</v>
      </c>
      <c r="P43" s="323" t="e">
        <f>IF(J43&lt;'TEST MARKS '!#REF!,"N","Y")</f>
        <v>#REF!</v>
      </c>
      <c r="Q43" s="323" t="e">
        <f>IF(K43&lt;'TEST MARKS '!#REF!,"N","Y")</f>
        <v>#REF!</v>
      </c>
      <c r="R43" s="323" t="e">
        <f>IF(L43&lt;'TEST MARKS '!#REF!,"N","Y")</f>
        <v>#REF!</v>
      </c>
      <c r="S43" s="323" t="e">
        <f>IF(M43&lt;'TEST MARKS '!#REF!,"N","Y")</f>
        <v>#REF!</v>
      </c>
      <c r="T43" s="323" t="e">
        <f>IF(N43&lt;'TEST MARKS '!#REF!,"N","Y")</f>
        <v>#REF!</v>
      </c>
      <c r="U43" s="323" t="e">
        <f>IF(O43&lt;'TEST MARKS '!#REF!,"N","Y")</f>
        <v>#REF!</v>
      </c>
    </row>
    <row r="44" s="310" customFormat="1" spans="1:21">
      <c r="A44" s="272">
        <v>35</v>
      </c>
      <c r="B44" s="272" t="str">
        <f>'TEST MARKS '!B44</f>
        <v>LIKITH P S</v>
      </c>
      <c r="C44" s="316" t="str">
        <f>'TEST MARKS '!C44</f>
        <v>1SG15ME050</v>
      </c>
      <c r="D44" s="317">
        <f>SUMIF('TEST MARKS '!$D$8:$I$8,$D$9,'TEST MARKS '!D44:I44)</f>
        <v>10</v>
      </c>
      <c r="E44" s="317">
        <f>SUMIF('TEST MARKS '!$D$8:$I$8,$E$9,'TEST MARKS '!D44:I44)</f>
        <v>8</v>
      </c>
      <c r="F44" s="317">
        <f>SUMIF('TEST MARKS '!$D$8:$I$8,$F$9,'TEST MARKS '!D44:I44)</f>
        <v>8</v>
      </c>
      <c r="G44" s="317">
        <f>SUMIF('TEST MARKS '!$D$8:$I$8,$G$9,'TEST MARKS '!D44:I44)</f>
        <v>7</v>
      </c>
      <c r="H44" s="317">
        <f>SUMIF('TEST MARKS '!$D$8:$I$8,$H$9,'TEST MARKS '!D44:I44)</f>
        <v>7</v>
      </c>
      <c r="I44" s="317">
        <f>SUMIF('TEST MARKS '!$D$8:$I$8,$I$9,'TEST MARKS '!D44:I44)</f>
        <v>9</v>
      </c>
      <c r="J44" s="324" t="e">
        <f t="shared" si="1"/>
        <v>#REF!</v>
      </c>
      <c r="K44" s="322" t="e">
        <f t="shared" si="2"/>
        <v>#REF!</v>
      </c>
      <c r="L44" s="322" t="e">
        <f t="shared" si="3"/>
        <v>#REF!</v>
      </c>
      <c r="M44" s="322" t="e">
        <f t="shared" si="4"/>
        <v>#REF!</v>
      </c>
      <c r="N44" s="322" t="e">
        <f t="shared" si="5"/>
        <v>#REF!</v>
      </c>
      <c r="O44" s="322" t="e">
        <f t="shared" si="6"/>
        <v>#REF!</v>
      </c>
      <c r="P44" s="323" t="e">
        <f>IF(J44&lt;'TEST MARKS '!#REF!,"N","Y")</f>
        <v>#REF!</v>
      </c>
      <c r="Q44" s="323" t="e">
        <f>IF(K44&lt;'TEST MARKS '!#REF!,"N","Y")</f>
        <v>#REF!</v>
      </c>
      <c r="R44" s="323" t="e">
        <f>IF(L44&lt;'TEST MARKS '!#REF!,"N","Y")</f>
        <v>#REF!</v>
      </c>
      <c r="S44" s="323" t="e">
        <f>IF(M44&lt;'TEST MARKS '!#REF!,"N","Y")</f>
        <v>#REF!</v>
      </c>
      <c r="T44" s="323" t="e">
        <f>IF(N44&lt;'TEST MARKS '!#REF!,"N","Y")</f>
        <v>#REF!</v>
      </c>
      <c r="U44" s="323" t="e">
        <f>IF(O44&lt;'TEST MARKS '!#REF!,"N","Y")</f>
        <v>#REF!</v>
      </c>
    </row>
    <row r="45" s="310" customFormat="1" spans="1:21">
      <c r="A45" s="272">
        <v>36</v>
      </c>
      <c r="B45" s="272" t="str">
        <f>'TEST MARKS '!B45</f>
        <v>MADAN KUMAR L</v>
      </c>
      <c r="C45" s="316" t="str">
        <f>'TEST MARKS '!C45</f>
        <v>1SG15ME052</v>
      </c>
      <c r="D45" s="317">
        <f>SUMIF('TEST MARKS '!$D$8:$I$8,$D$9,'TEST MARKS '!D45:I45)</f>
        <v>7</v>
      </c>
      <c r="E45" s="317">
        <f>SUMIF('TEST MARKS '!$D$8:$I$8,$E$9,'TEST MARKS '!D45:I45)</f>
        <v>6</v>
      </c>
      <c r="F45" s="317">
        <f>SUMIF('TEST MARKS '!$D$8:$I$8,$F$9,'TEST MARKS '!D45:I45)</f>
        <v>6</v>
      </c>
      <c r="G45" s="317">
        <f>SUMIF('TEST MARKS '!$D$8:$I$8,$G$9,'TEST MARKS '!D45:I45)</f>
        <v>4</v>
      </c>
      <c r="H45" s="317">
        <f>SUMIF('TEST MARKS '!$D$8:$I$8,$H$9,'TEST MARKS '!D45:I45)</f>
        <v>0</v>
      </c>
      <c r="I45" s="317">
        <f>SUMIF('TEST MARKS '!$D$8:$I$8,$I$9,'TEST MARKS '!D45:I45)</f>
        <v>0</v>
      </c>
      <c r="J45" s="324" t="e">
        <f t="shared" si="1"/>
        <v>#REF!</v>
      </c>
      <c r="K45" s="322" t="e">
        <f t="shared" si="2"/>
        <v>#REF!</v>
      </c>
      <c r="L45" s="322" t="e">
        <f t="shared" si="3"/>
        <v>#REF!</v>
      </c>
      <c r="M45" s="322" t="e">
        <f t="shared" si="4"/>
        <v>#REF!</v>
      </c>
      <c r="N45" s="322" t="e">
        <f t="shared" si="5"/>
        <v>#REF!</v>
      </c>
      <c r="O45" s="322" t="e">
        <f t="shared" si="6"/>
        <v>#REF!</v>
      </c>
      <c r="P45" s="323" t="e">
        <f>IF(J45&lt;'TEST MARKS '!#REF!,"N","Y")</f>
        <v>#REF!</v>
      </c>
      <c r="Q45" s="323" t="e">
        <f>IF(K45&lt;'TEST MARKS '!#REF!,"N","Y")</f>
        <v>#REF!</v>
      </c>
      <c r="R45" s="323" t="e">
        <f>IF(L45&lt;'TEST MARKS '!#REF!,"N","Y")</f>
        <v>#REF!</v>
      </c>
      <c r="S45" s="323" t="e">
        <f>IF(M45&lt;'TEST MARKS '!#REF!,"N","Y")</f>
        <v>#REF!</v>
      </c>
      <c r="T45" s="323" t="e">
        <f>IF(N45&lt;'TEST MARKS '!#REF!,"N","Y")</f>
        <v>#REF!</v>
      </c>
      <c r="U45" s="323" t="e">
        <f>IF(O45&lt;'TEST MARKS '!#REF!,"N","Y")</f>
        <v>#REF!</v>
      </c>
    </row>
    <row r="46" s="310" customFormat="1" spans="1:21">
      <c r="A46" s="272">
        <v>37</v>
      </c>
      <c r="B46" s="272" t="str">
        <f>'TEST MARKS '!B46</f>
        <v>MANJUNATH M</v>
      </c>
      <c r="C46" s="316" t="str">
        <f>'TEST MARKS '!C46</f>
        <v>1SG15ME053</v>
      </c>
      <c r="D46" s="317">
        <f>SUMIF('TEST MARKS '!$D$8:$I$8,$D$9,'TEST MARKS '!D46:I46)</f>
        <v>8</v>
      </c>
      <c r="E46" s="317">
        <f>SUMIF('TEST MARKS '!$D$8:$I$8,$E$9,'TEST MARKS '!D46:I46)</f>
        <v>7</v>
      </c>
      <c r="F46" s="317">
        <f>SUMIF('TEST MARKS '!$D$8:$I$8,$F$9,'TEST MARKS '!D46:I46)</f>
        <v>7</v>
      </c>
      <c r="G46" s="317">
        <f>SUMIF('TEST MARKS '!$D$8:$I$8,$G$9,'TEST MARKS '!D46:I46)</f>
        <v>7</v>
      </c>
      <c r="H46" s="317">
        <f>SUMIF('TEST MARKS '!$D$8:$I$8,$H$9,'TEST MARKS '!D46:I46)</f>
        <v>6</v>
      </c>
      <c r="I46" s="317">
        <f>SUMIF('TEST MARKS '!$D$8:$I$8,$I$9,'TEST MARKS '!D46:I46)</f>
        <v>7</v>
      </c>
      <c r="J46" s="324" t="e">
        <f t="shared" si="1"/>
        <v>#REF!</v>
      </c>
      <c r="K46" s="322" t="e">
        <f t="shared" si="2"/>
        <v>#REF!</v>
      </c>
      <c r="L46" s="322" t="e">
        <f t="shared" si="3"/>
        <v>#REF!</v>
      </c>
      <c r="M46" s="322" t="e">
        <f t="shared" si="4"/>
        <v>#REF!</v>
      </c>
      <c r="N46" s="322" t="e">
        <f t="shared" si="5"/>
        <v>#REF!</v>
      </c>
      <c r="O46" s="322" t="e">
        <f t="shared" si="6"/>
        <v>#REF!</v>
      </c>
      <c r="P46" s="323" t="e">
        <f>IF(J46&lt;'TEST MARKS '!#REF!,"N","Y")</f>
        <v>#REF!</v>
      </c>
      <c r="Q46" s="323" t="e">
        <f>IF(K46&lt;'TEST MARKS '!#REF!,"N","Y")</f>
        <v>#REF!</v>
      </c>
      <c r="R46" s="323" t="e">
        <f>IF(L46&lt;'TEST MARKS '!#REF!,"N","Y")</f>
        <v>#REF!</v>
      </c>
      <c r="S46" s="323" t="e">
        <f>IF(M46&lt;'TEST MARKS '!#REF!,"N","Y")</f>
        <v>#REF!</v>
      </c>
      <c r="T46" s="323" t="e">
        <f>IF(N46&lt;'TEST MARKS '!#REF!,"N","Y")</f>
        <v>#REF!</v>
      </c>
      <c r="U46" s="323" t="e">
        <f>IF(O46&lt;'TEST MARKS '!#REF!,"N","Y")</f>
        <v>#REF!</v>
      </c>
    </row>
    <row r="47" s="310" customFormat="1" spans="1:21">
      <c r="A47" s="272">
        <v>38</v>
      </c>
      <c r="B47" s="272" t="str">
        <f>'TEST MARKS '!B47</f>
        <v>MD REHAN NASIM</v>
      </c>
      <c r="C47" s="316" t="str">
        <f>'TEST MARKS '!C47</f>
        <v>1SG15ME054</v>
      </c>
      <c r="D47" s="317">
        <f>SUMIF('TEST MARKS '!$D$8:$I$8,$D$9,'TEST MARKS '!D47:I47)</f>
        <v>9</v>
      </c>
      <c r="E47" s="317">
        <f>SUMIF('TEST MARKS '!$D$8:$I$8,$E$9,'TEST MARKS '!D47:I47)</f>
        <v>8</v>
      </c>
      <c r="F47" s="317">
        <f>SUMIF('TEST MARKS '!$D$8:$I$8,$F$9,'TEST MARKS '!D47:I47)</f>
        <v>9</v>
      </c>
      <c r="G47" s="317">
        <f>SUMIF('TEST MARKS '!$D$8:$I$8,$G$9,'TEST MARKS '!D47:I47)</f>
        <v>7</v>
      </c>
      <c r="H47" s="317">
        <f>SUMIF('TEST MARKS '!$D$8:$I$8,$H$9,'TEST MARKS '!D47:I47)</f>
        <v>7</v>
      </c>
      <c r="I47" s="317">
        <f>SUMIF('TEST MARKS '!$D$8:$I$8,$I$9,'TEST MARKS '!D47:I47)</f>
        <v>7</v>
      </c>
      <c r="J47" s="324" t="e">
        <f t="shared" si="1"/>
        <v>#REF!</v>
      </c>
      <c r="K47" s="322" t="e">
        <f t="shared" si="2"/>
        <v>#REF!</v>
      </c>
      <c r="L47" s="322" t="e">
        <f t="shared" si="3"/>
        <v>#REF!</v>
      </c>
      <c r="M47" s="322" t="e">
        <f t="shared" si="4"/>
        <v>#REF!</v>
      </c>
      <c r="N47" s="322" t="e">
        <f t="shared" si="5"/>
        <v>#REF!</v>
      </c>
      <c r="O47" s="322" t="e">
        <f t="shared" si="6"/>
        <v>#REF!</v>
      </c>
      <c r="P47" s="323" t="e">
        <f>IF(J47&lt;'TEST MARKS '!#REF!,"N","Y")</f>
        <v>#REF!</v>
      </c>
      <c r="Q47" s="323" t="e">
        <f>IF(K47&lt;'TEST MARKS '!#REF!,"N","Y")</f>
        <v>#REF!</v>
      </c>
      <c r="R47" s="323" t="e">
        <f>IF(L47&lt;'TEST MARKS '!#REF!,"N","Y")</f>
        <v>#REF!</v>
      </c>
      <c r="S47" s="323" t="e">
        <f>IF(M47&lt;'TEST MARKS '!#REF!,"N","Y")</f>
        <v>#REF!</v>
      </c>
      <c r="T47" s="323" t="e">
        <f>IF(N47&lt;'TEST MARKS '!#REF!,"N","Y")</f>
        <v>#REF!</v>
      </c>
      <c r="U47" s="323" t="e">
        <f>IF(O47&lt;'TEST MARKS '!#REF!,"N","Y")</f>
        <v>#REF!</v>
      </c>
    </row>
    <row r="48" s="310" customFormat="1" spans="1:21">
      <c r="A48" s="272">
        <v>39</v>
      </c>
      <c r="B48" s="272" t="str">
        <f>'TEST MARKS '!B48</f>
        <v>MITHUN RAGHUNANDAN</v>
      </c>
      <c r="C48" s="316" t="str">
        <f>'TEST MARKS '!C48</f>
        <v>1SG15ME055</v>
      </c>
      <c r="D48" s="317">
        <f>SUMIF('TEST MARKS '!$D$8:$I$8,$D$9,'TEST MARKS '!D48:I48)</f>
        <v>7</v>
      </c>
      <c r="E48" s="317">
        <f>SUMIF('TEST MARKS '!$D$8:$I$8,$E$9,'TEST MARKS '!D48:I48)</f>
        <v>5</v>
      </c>
      <c r="F48" s="317">
        <f>SUMIF('TEST MARKS '!$D$8:$I$8,$F$9,'TEST MARKS '!D48:I48)</f>
        <v>4</v>
      </c>
      <c r="G48" s="317">
        <f>SUMIF('TEST MARKS '!$D$8:$I$8,$G$9,'TEST MARKS '!D48:I48)</f>
        <v>3</v>
      </c>
      <c r="H48" s="317">
        <f>SUMIF('TEST MARKS '!$D$8:$I$8,$H$9,'TEST MARKS '!D48:I48)</f>
        <v>7</v>
      </c>
      <c r="I48" s="317">
        <f>SUMIF('TEST MARKS '!$D$8:$I$8,$I$9,'TEST MARKS '!D48:I48)</f>
        <v>5</v>
      </c>
      <c r="J48" s="324" t="e">
        <f t="shared" si="1"/>
        <v>#REF!</v>
      </c>
      <c r="K48" s="322" t="e">
        <f t="shared" si="2"/>
        <v>#REF!</v>
      </c>
      <c r="L48" s="322" t="e">
        <f t="shared" si="3"/>
        <v>#REF!</v>
      </c>
      <c r="M48" s="322" t="e">
        <f t="shared" si="4"/>
        <v>#REF!</v>
      </c>
      <c r="N48" s="322" t="e">
        <f t="shared" si="5"/>
        <v>#REF!</v>
      </c>
      <c r="O48" s="322" t="e">
        <f t="shared" si="6"/>
        <v>#REF!</v>
      </c>
      <c r="P48" s="323" t="e">
        <f>IF(J48&lt;'TEST MARKS '!#REF!,"N","Y")</f>
        <v>#REF!</v>
      </c>
      <c r="Q48" s="323" t="e">
        <f>IF(K48&lt;'TEST MARKS '!#REF!,"N","Y")</f>
        <v>#REF!</v>
      </c>
      <c r="R48" s="323" t="e">
        <f>IF(L48&lt;'TEST MARKS '!#REF!,"N","Y")</f>
        <v>#REF!</v>
      </c>
      <c r="S48" s="323" t="e">
        <f>IF(M48&lt;'TEST MARKS '!#REF!,"N","Y")</f>
        <v>#REF!</v>
      </c>
      <c r="T48" s="323" t="e">
        <f>IF(N48&lt;'TEST MARKS '!#REF!,"N","Y")</f>
        <v>#REF!</v>
      </c>
      <c r="U48" s="323" t="e">
        <f>IF(O48&lt;'TEST MARKS '!#REF!,"N","Y")</f>
        <v>#REF!</v>
      </c>
    </row>
    <row r="49" s="310" customFormat="1" spans="1:21">
      <c r="A49" s="272">
        <v>40</v>
      </c>
      <c r="B49" s="272" t="str">
        <f>'TEST MARKS '!B49</f>
        <v>DHANUSH N</v>
      </c>
      <c r="C49" s="316" t="str">
        <f>'TEST MARKS '!C49</f>
        <v>1SG15ME057</v>
      </c>
      <c r="D49" s="317">
        <f>SUMIF('TEST MARKS '!$D$8:$I$8,$D$9,'TEST MARKS '!D49:I49)</f>
        <v>8</v>
      </c>
      <c r="E49" s="317">
        <f>SUMIF('TEST MARKS '!$D$8:$I$8,$E$9,'TEST MARKS '!D49:I49)</f>
        <v>6</v>
      </c>
      <c r="F49" s="317">
        <f>SUMIF('TEST MARKS '!$D$8:$I$8,$F$9,'TEST MARKS '!D49:I49)</f>
        <v>7</v>
      </c>
      <c r="G49" s="317">
        <f>SUMIF('TEST MARKS '!$D$8:$I$8,$G$9,'TEST MARKS '!D49:I49)</f>
        <v>5</v>
      </c>
      <c r="H49" s="317">
        <f>SUMIF('TEST MARKS '!$D$8:$I$8,$H$9,'TEST MARKS '!D49:I49)</f>
        <v>3</v>
      </c>
      <c r="I49" s="317">
        <f>SUMIF('TEST MARKS '!$D$8:$I$8,$I$9,'TEST MARKS '!D49:I49)</f>
        <v>5</v>
      </c>
      <c r="J49" s="324" t="e">
        <f t="shared" si="1"/>
        <v>#REF!</v>
      </c>
      <c r="K49" s="322" t="e">
        <f t="shared" si="2"/>
        <v>#REF!</v>
      </c>
      <c r="L49" s="322" t="e">
        <f t="shared" si="3"/>
        <v>#REF!</v>
      </c>
      <c r="M49" s="322" t="e">
        <f t="shared" si="4"/>
        <v>#REF!</v>
      </c>
      <c r="N49" s="322" t="e">
        <f t="shared" si="5"/>
        <v>#REF!</v>
      </c>
      <c r="O49" s="322" t="e">
        <f t="shared" si="6"/>
        <v>#REF!</v>
      </c>
      <c r="P49" s="323" t="e">
        <f>IF(J49&lt;'TEST MARKS '!#REF!,"N","Y")</f>
        <v>#REF!</v>
      </c>
      <c r="Q49" s="323" t="e">
        <f>IF(K49&lt;'TEST MARKS '!#REF!,"N","Y")</f>
        <v>#REF!</v>
      </c>
      <c r="R49" s="323" t="e">
        <f>IF(L49&lt;'TEST MARKS '!#REF!,"N","Y")</f>
        <v>#REF!</v>
      </c>
      <c r="S49" s="323" t="e">
        <f>IF(M49&lt;'TEST MARKS '!#REF!,"N","Y")</f>
        <v>#REF!</v>
      </c>
      <c r="T49" s="323" t="e">
        <f>IF(N49&lt;'TEST MARKS '!#REF!,"N","Y")</f>
        <v>#REF!</v>
      </c>
      <c r="U49" s="323" t="e">
        <f>IF(O49&lt;'TEST MARKS '!#REF!,"N","Y")</f>
        <v>#REF!</v>
      </c>
    </row>
    <row r="50" s="310" customFormat="1" spans="1:21">
      <c r="A50" s="272">
        <v>41</v>
      </c>
      <c r="B50" s="272" t="str">
        <f>'TEST MARKS '!B50</f>
        <v>NAGARJUN S TAKKALAKI</v>
      </c>
      <c r="C50" s="316" t="str">
        <f>'TEST MARKS '!C50</f>
        <v>1SG15ME058</v>
      </c>
      <c r="D50" s="317">
        <f>SUMIF('TEST MARKS '!$D$8:$I$8,$D$9,'TEST MARKS '!D50:I50)</f>
        <v>10</v>
      </c>
      <c r="E50" s="317">
        <f>SUMIF('TEST MARKS '!$D$8:$I$8,$E$9,'TEST MARKS '!D50:I50)</f>
        <v>9</v>
      </c>
      <c r="F50" s="317">
        <f>SUMIF('TEST MARKS '!$D$8:$I$8,$F$9,'TEST MARKS '!D50:I50)</f>
        <v>0</v>
      </c>
      <c r="G50" s="317">
        <f>SUMIF('TEST MARKS '!$D$8:$I$8,$G$9,'TEST MARKS '!D50:I50)</f>
        <v>0</v>
      </c>
      <c r="H50" s="317">
        <f>SUMIF('TEST MARKS '!$D$8:$I$8,$H$9,'TEST MARKS '!D50:I50)</f>
        <v>7</v>
      </c>
      <c r="I50" s="317">
        <f>SUMIF('TEST MARKS '!$D$8:$I$8,$I$9,'TEST MARKS '!D50:I50)</f>
        <v>9</v>
      </c>
      <c r="J50" s="324" t="e">
        <f t="shared" si="1"/>
        <v>#REF!</v>
      </c>
      <c r="K50" s="322" t="e">
        <f t="shared" si="2"/>
        <v>#REF!</v>
      </c>
      <c r="L50" s="322" t="e">
        <f t="shared" si="3"/>
        <v>#REF!</v>
      </c>
      <c r="M50" s="322" t="e">
        <f t="shared" si="4"/>
        <v>#REF!</v>
      </c>
      <c r="N50" s="322" t="e">
        <f t="shared" si="5"/>
        <v>#REF!</v>
      </c>
      <c r="O50" s="322" t="e">
        <f t="shared" si="6"/>
        <v>#REF!</v>
      </c>
      <c r="P50" s="323" t="e">
        <f>IF(J50&lt;'TEST MARKS '!#REF!,"N","Y")</f>
        <v>#REF!</v>
      </c>
      <c r="Q50" s="323" t="e">
        <f>IF(K50&lt;'TEST MARKS '!#REF!,"N","Y")</f>
        <v>#REF!</v>
      </c>
      <c r="R50" s="323" t="e">
        <f>IF(L50&lt;'TEST MARKS '!#REF!,"N","Y")</f>
        <v>#REF!</v>
      </c>
      <c r="S50" s="323" t="e">
        <f>IF(M50&lt;'TEST MARKS '!#REF!,"N","Y")</f>
        <v>#REF!</v>
      </c>
      <c r="T50" s="323" t="e">
        <f>IF(N50&lt;'TEST MARKS '!#REF!,"N","Y")</f>
        <v>#REF!</v>
      </c>
      <c r="U50" s="323" t="e">
        <f>IF(O50&lt;'TEST MARKS '!#REF!,"N","Y")</f>
        <v>#REF!</v>
      </c>
    </row>
    <row r="51" s="310" customFormat="1" spans="1:21">
      <c r="A51" s="272">
        <v>42</v>
      </c>
      <c r="B51" s="272" t="str">
        <f>'TEST MARKS '!B51</f>
        <v>NAGARJUN M</v>
      </c>
      <c r="C51" s="316" t="str">
        <f>'TEST MARKS '!C51</f>
        <v>1SG15ME059</v>
      </c>
      <c r="D51" s="317">
        <f>SUMIF('TEST MARKS '!$D$8:$I$8,$D$9,'TEST MARKS '!D51:I51)</f>
        <v>0</v>
      </c>
      <c r="E51" s="317">
        <f>SUMIF('TEST MARKS '!$D$8:$I$8,$E$9,'TEST MARKS '!D51:I51)</f>
        <v>0</v>
      </c>
      <c r="F51" s="317">
        <f>SUMIF('TEST MARKS '!$D$8:$I$8,$F$9,'TEST MARKS '!D51:I51)</f>
        <v>7</v>
      </c>
      <c r="G51" s="317">
        <f>SUMIF('TEST MARKS '!$D$8:$I$8,$G$9,'TEST MARKS '!D51:I51)</f>
        <v>6</v>
      </c>
      <c r="H51" s="317">
        <f>SUMIF('TEST MARKS '!$D$8:$I$8,$H$9,'TEST MARKS '!D51:I51)</f>
        <v>7</v>
      </c>
      <c r="I51" s="317">
        <f>SUMIF('TEST MARKS '!$D$8:$I$8,$I$9,'TEST MARKS '!D51:I51)</f>
        <v>7</v>
      </c>
      <c r="J51" s="324" t="e">
        <f t="shared" si="1"/>
        <v>#REF!</v>
      </c>
      <c r="K51" s="322" t="e">
        <f t="shared" si="2"/>
        <v>#REF!</v>
      </c>
      <c r="L51" s="322" t="e">
        <f t="shared" si="3"/>
        <v>#REF!</v>
      </c>
      <c r="M51" s="322" t="e">
        <f t="shared" si="4"/>
        <v>#REF!</v>
      </c>
      <c r="N51" s="322" t="e">
        <f t="shared" si="5"/>
        <v>#REF!</v>
      </c>
      <c r="O51" s="322" t="e">
        <f t="shared" si="6"/>
        <v>#REF!</v>
      </c>
      <c r="P51" s="323" t="e">
        <f>IF(J51&lt;'TEST MARKS '!#REF!,"N","Y")</f>
        <v>#REF!</v>
      </c>
      <c r="Q51" s="323" t="e">
        <f>IF(K51&lt;'TEST MARKS '!#REF!,"N","Y")</f>
        <v>#REF!</v>
      </c>
      <c r="R51" s="323" t="e">
        <f>IF(L51&lt;'TEST MARKS '!#REF!,"N","Y")</f>
        <v>#REF!</v>
      </c>
      <c r="S51" s="323" t="e">
        <f>IF(M51&lt;'TEST MARKS '!#REF!,"N","Y")</f>
        <v>#REF!</v>
      </c>
      <c r="T51" s="323" t="e">
        <f>IF(N51&lt;'TEST MARKS '!#REF!,"N","Y")</f>
        <v>#REF!</v>
      </c>
      <c r="U51" s="323" t="e">
        <f>IF(O51&lt;'TEST MARKS '!#REF!,"N","Y")</f>
        <v>#REF!</v>
      </c>
    </row>
    <row r="52" s="310" customFormat="1" spans="1:21">
      <c r="A52" s="272">
        <v>43</v>
      </c>
      <c r="B52" s="272" t="str">
        <f>'TEST MARKS '!B52</f>
        <v>NISCHITH A G</v>
      </c>
      <c r="C52" s="316" t="str">
        <f>'TEST MARKS '!C52</f>
        <v>1SG15ME060</v>
      </c>
      <c r="D52" s="317">
        <f>SUMIF('TEST MARKS '!$D$8:$I$8,$D$9,'TEST MARKS '!D52:I52)</f>
        <v>0</v>
      </c>
      <c r="E52" s="317">
        <f>SUMIF('TEST MARKS '!$D$8:$I$8,$E$9,'TEST MARKS '!D52:I52)</f>
        <v>0</v>
      </c>
      <c r="F52" s="317">
        <f>SUMIF('TEST MARKS '!$D$8:$I$8,$F$9,'TEST MARKS '!D52:I52)</f>
        <v>8</v>
      </c>
      <c r="G52" s="317">
        <f>SUMIF('TEST MARKS '!$D$8:$I$8,$G$9,'TEST MARKS '!D52:I52)</f>
        <v>7</v>
      </c>
      <c r="H52" s="317">
        <f>SUMIF('TEST MARKS '!$D$8:$I$8,$H$9,'TEST MARKS '!D52:I52)</f>
        <v>5</v>
      </c>
      <c r="I52" s="317">
        <f>SUMIF('TEST MARKS '!$D$8:$I$8,$I$9,'TEST MARKS '!D52:I52)</f>
        <v>7</v>
      </c>
      <c r="J52" s="324" t="e">
        <f t="shared" si="1"/>
        <v>#REF!</v>
      </c>
      <c r="K52" s="322" t="e">
        <f t="shared" si="2"/>
        <v>#REF!</v>
      </c>
      <c r="L52" s="322" t="e">
        <f t="shared" si="3"/>
        <v>#REF!</v>
      </c>
      <c r="M52" s="322" t="e">
        <f t="shared" si="4"/>
        <v>#REF!</v>
      </c>
      <c r="N52" s="322" t="e">
        <f t="shared" si="5"/>
        <v>#REF!</v>
      </c>
      <c r="O52" s="322" t="e">
        <f t="shared" si="6"/>
        <v>#REF!</v>
      </c>
      <c r="P52" s="323" t="e">
        <f>IF(J52&lt;'TEST MARKS '!#REF!,"N","Y")</f>
        <v>#REF!</v>
      </c>
      <c r="Q52" s="323" t="e">
        <f>IF(K52&lt;'TEST MARKS '!#REF!,"N","Y")</f>
        <v>#REF!</v>
      </c>
      <c r="R52" s="323" t="e">
        <f>IF(L52&lt;'TEST MARKS '!#REF!,"N","Y")</f>
        <v>#REF!</v>
      </c>
      <c r="S52" s="323" t="e">
        <f>IF(M52&lt;'TEST MARKS '!#REF!,"N","Y")</f>
        <v>#REF!</v>
      </c>
      <c r="T52" s="323" t="e">
        <f>IF(N52&lt;'TEST MARKS '!#REF!,"N","Y")</f>
        <v>#REF!</v>
      </c>
      <c r="U52" s="323" t="e">
        <f>IF(O52&lt;'TEST MARKS '!#REF!,"N","Y")</f>
        <v>#REF!</v>
      </c>
    </row>
    <row r="53" s="310" customFormat="1" spans="1:21">
      <c r="A53" s="272">
        <v>44</v>
      </c>
      <c r="B53" s="272" t="str">
        <f>'TEST MARKS '!B53</f>
        <v>KURUBA NITHEESH KUMAR</v>
      </c>
      <c r="C53" s="316" t="str">
        <f>'TEST MARKS '!C53</f>
        <v>1SG15ME061</v>
      </c>
      <c r="D53" s="317">
        <f>SUMIF('TEST MARKS '!$D$8:$I$8,$D$9,'TEST MARKS '!D53:I53)</f>
        <v>7</v>
      </c>
      <c r="E53" s="317">
        <f>SUMIF('TEST MARKS '!$D$8:$I$8,$E$9,'TEST MARKS '!D53:I53)</f>
        <v>6</v>
      </c>
      <c r="F53" s="317">
        <f>SUMIF('TEST MARKS '!$D$8:$I$8,$F$9,'TEST MARKS '!D53:I53)</f>
        <v>5</v>
      </c>
      <c r="G53" s="317">
        <f>SUMIF('TEST MARKS '!$D$8:$I$8,$G$9,'TEST MARKS '!D53:I53)</f>
        <v>7</v>
      </c>
      <c r="H53" s="317">
        <f>SUMIF('TEST MARKS '!$D$8:$I$8,$H$9,'TEST MARKS '!D53:I53)</f>
        <v>7</v>
      </c>
      <c r="I53" s="317">
        <f>SUMIF('TEST MARKS '!$D$8:$I$8,$I$9,'TEST MARKS '!D53:I53)</f>
        <v>7</v>
      </c>
      <c r="J53" s="324" t="e">
        <f t="shared" si="1"/>
        <v>#REF!</v>
      </c>
      <c r="K53" s="322" t="e">
        <f t="shared" si="2"/>
        <v>#REF!</v>
      </c>
      <c r="L53" s="322" t="e">
        <f t="shared" si="3"/>
        <v>#REF!</v>
      </c>
      <c r="M53" s="322" t="e">
        <f t="shared" si="4"/>
        <v>#REF!</v>
      </c>
      <c r="N53" s="322" t="e">
        <f t="shared" si="5"/>
        <v>#REF!</v>
      </c>
      <c r="O53" s="322" t="e">
        <f t="shared" si="6"/>
        <v>#REF!</v>
      </c>
      <c r="P53" s="323" t="e">
        <f>IF(J53&lt;'TEST MARKS '!#REF!,"N","Y")</f>
        <v>#REF!</v>
      </c>
      <c r="Q53" s="323" t="e">
        <f>IF(K53&lt;'TEST MARKS '!#REF!,"N","Y")</f>
        <v>#REF!</v>
      </c>
      <c r="R53" s="323" t="e">
        <f>IF(L53&lt;'TEST MARKS '!#REF!,"N","Y")</f>
        <v>#REF!</v>
      </c>
      <c r="S53" s="323" t="e">
        <f>IF(M53&lt;'TEST MARKS '!#REF!,"N","Y")</f>
        <v>#REF!</v>
      </c>
      <c r="T53" s="323" t="e">
        <f>IF(N53&lt;'TEST MARKS '!#REF!,"N","Y")</f>
        <v>#REF!</v>
      </c>
      <c r="U53" s="323" t="e">
        <f>IF(O53&lt;'TEST MARKS '!#REF!,"N","Y")</f>
        <v>#REF!</v>
      </c>
    </row>
    <row r="54" s="310" customFormat="1" spans="1:21">
      <c r="A54" s="272">
        <v>45</v>
      </c>
      <c r="B54" s="272" t="str">
        <f>'TEST MARKS '!B54</f>
        <v>PAWAN C</v>
      </c>
      <c r="C54" s="316" t="str">
        <f>'TEST MARKS '!C54</f>
        <v>1SG15ME064</v>
      </c>
      <c r="D54" s="317">
        <f>SUMIF('TEST MARKS '!$D$8:$I$8,$D$9,'TEST MARKS '!D54:I54)</f>
        <v>9</v>
      </c>
      <c r="E54" s="317">
        <f>SUMIF('TEST MARKS '!$D$8:$I$8,$E$9,'TEST MARKS '!D54:I54)</f>
        <v>8</v>
      </c>
      <c r="F54" s="317">
        <f>SUMIF('TEST MARKS '!$D$8:$I$8,$F$9,'TEST MARKS '!D54:I54)</f>
        <v>0</v>
      </c>
      <c r="G54" s="317">
        <f>SUMIF('TEST MARKS '!$D$8:$I$8,$G$9,'TEST MARKS '!D54:I54)</f>
        <v>0</v>
      </c>
      <c r="H54" s="317">
        <f>SUMIF('TEST MARKS '!$D$8:$I$8,$H$9,'TEST MARKS '!D54:I54)</f>
        <v>5</v>
      </c>
      <c r="I54" s="317">
        <f>SUMIF('TEST MARKS '!$D$8:$I$8,$I$9,'TEST MARKS '!D54:I54)</f>
        <v>7</v>
      </c>
      <c r="J54" s="324" t="e">
        <f t="shared" si="1"/>
        <v>#REF!</v>
      </c>
      <c r="K54" s="322" t="e">
        <f t="shared" si="2"/>
        <v>#REF!</v>
      </c>
      <c r="L54" s="322" t="e">
        <f t="shared" si="3"/>
        <v>#REF!</v>
      </c>
      <c r="M54" s="322" t="e">
        <f t="shared" si="4"/>
        <v>#REF!</v>
      </c>
      <c r="N54" s="322" t="e">
        <f t="shared" si="5"/>
        <v>#REF!</v>
      </c>
      <c r="O54" s="322" t="e">
        <f t="shared" si="6"/>
        <v>#REF!</v>
      </c>
      <c r="P54" s="323" t="e">
        <f>IF(J54&lt;'TEST MARKS '!#REF!,"N","Y")</f>
        <v>#REF!</v>
      </c>
      <c r="Q54" s="323" t="e">
        <f>IF(K54&lt;'TEST MARKS '!#REF!,"N","Y")</f>
        <v>#REF!</v>
      </c>
      <c r="R54" s="323" t="e">
        <f>IF(L54&lt;'TEST MARKS '!#REF!,"N","Y")</f>
        <v>#REF!</v>
      </c>
      <c r="S54" s="323" t="e">
        <f>IF(M54&lt;'TEST MARKS '!#REF!,"N","Y")</f>
        <v>#REF!</v>
      </c>
      <c r="T54" s="323" t="e">
        <f>IF(N54&lt;'TEST MARKS '!#REF!,"N","Y")</f>
        <v>#REF!</v>
      </c>
      <c r="U54" s="323" t="e">
        <f>IF(O54&lt;'TEST MARKS '!#REF!,"N","Y")</f>
        <v>#REF!</v>
      </c>
    </row>
    <row r="55" s="310" customFormat="1" spans="1:21">
      <c r="A55" s="272">
        <v>46</v>
      </c>
      <c r="B55" s="272" t="str">
        <f>'TEST MARKS '!B55</f>
        <v>pradeep B N</v>
      </c>
      <c r="C55" s="316" t="str">
        <f>'TEST MARKS '!C55</f>
        <v>1SG15ME066</v>
      </c>
      <c r="D55" s="317">
        <f>SUMIF('TEST MARKS '!$D$8:$I$8,$D$9,'TEST MARKS '!D55:I55)</f>
        <v>0</v>
      </c>
      <c r="E55" s="317">
        <f>SUMIF('TEST MARKS '!$D$8:$I$8,$E$9,'TEST MARKS '!D55:I55)</f>
        <v>0</v>
      </c>
      <c r="F55" s="317">
        <f>SUMIF('TEST MARKS '!$D$8:$I$8,$F$9,'TEST MARKS '!D55:I55)</f>
        <v>7</v>
      </c>
      <c r="G55" s="317">
        <f>SUMIF('TEST MARKS '!$D$8:$I$8,$G$9,'TEST MARKS '!D55:I55)</f>
        <v>6</v>
      </c>
      <c r="H55" s="317">
        <f>SUMIF('TEST MARKS '!$D$8:$I$8,$H$9,'TEST MARKS '!D55:I55)</f>
        <v>7</v>
      </c>
      <c r="I55" s="317">
        <f>SUMIF('TEST MARKS '!$D$8:$I$8,$I$9,'TEST MARKS '!D55:I55)</f>
        <v>8</v>
      </c>
      <c r="J55" s="324" t="e">
        <f t="shared" si="1"/>
        <v>#REF!</v>
      </c>
      <c r="K55" s="322" t="e">
        <f t="shared" si="2"/>
        <v>#REF!</v>
      </c>
      <c r="L55" s="322" t="e">
        <f t="shared" si="3"/>
        <v>#REF!</v>
      </c>
      <c r="M55" s="322" t="e">
        <f t="shared" si="4"/>
        <v>#REF!</v>
      </c>
      <c r="N55" s="322" t="e">
        <f t="shared" si="5"/>
        <v>#REF!</v>
      </c>
      <c r="O55" s="322" t="e">
        <f t="shared" si="6"/>
        <v>#REF!</v>
      </c>
      <c r="P55" s="323" t="e">
        <f>IF(J55&lt;'TEST MARKS '!#REF!,"N","Y")</f>
        <v>#REF!</v>
      </c>
      <c r="Q55" s="323" t="e">
        <f>IF(K55&lt;'TEST MARKS '!#REF!,"N","Y")</f>
        <v>#REF!</v>
      </c>
      <c r="R55" s="323" t="e">
        <f>IF(L55&lt;'TEST MARKS '!#REF!,"N","Y")</f>
        <v>#REF!</v>
      </c>
      <c r="S55" s="323" t="e">
        <f>IF(M55&lt;'TEST MARKS '!#REF!,"N","Y")</f>
        <v>#REF!</v>
      </c>
      <c r="T55" s="323" t="e">
        <f>IF(N55&lt;'TEST MARKS '!#REF!,"N","Y")</f>
        <v>#REF!</v>
      </c>
      <c r="U55" s="323" t="e">
        <f>IF(O55&lt;'TEST MARKS '!#REF!,"N","Y")</f>
        <v>#REF!</v>
      </c>
    </row>
    <row r="56" s="310" customFormat="1" spans="1:21">
      <c r="A56" s="272">
        <v>47</v>
      </c>
      <c r="B56" s="272" t="str">
        <f>'TEST MARKS '!B56</f>
        <v>PRATHEEK S</v>
      </c>
      <c r="C56" s="316" t="str">
        <f>'TEST MARKS '!C56</f>
        <v>1SG15ME067</v>
      </c>
      <c r="D56" s="317">
        <f>SUMIF('TEST MARKS '!$D$8:$I$8,$D$9,'TEST MARKS '!D56:I56)</f>
        <v>10</v>
      </c>
      <c r="E56" s="317">
        <f>SUMIF('TEST MARKS '!$D$8:$I$8,$E$9,'TEST MARKS '!D56:I56)</f>
        <v>8</v>
      </c>
      <c r="F56" s="317">
        <f>SUMIF('TEST MARKS '!$D$8:$I$8,$F$9,'TEST MARKS '!D56:I56)</f>
        <v>0</v>
      </c>
      <c r="G56" s="317">
        <f>SUMIF('TEST MARKS '!$D$8:$I$8,$G$9,'TEST MARKS '!D56:I56)</f>
        <v>0</v>
      </c>
      <c r="H56" s="317">
        <f>SUMIF('TEST MARKS '!$D$8:$I$8,$H$9,'TEST MARKS '!D56:I56)</f>
        <v>7</v>
      </c>
      <c r="I56" s="317">
        <f>SUMIF('TEST MARKS '!$D$8:$I$8,$I$9,'TEST MARKS '!D56:I56)</f>
        <v>8</v>
      </c>
      <c r="J56" s="324" t="e">
        <f t="shared" si="1"/>
        <v>#REF!</v>
      </c>
      <c r="K56" s="322" t="e">
        <f t="shared" si="2"/>
        <v>#REF!</v>
      </c>
      <c r="L56" s="322" t="e">
        <f t="shared" si="3"/>
        <v>#REF!</v>
      </c>
      <c r="M56" s="322" t="e">
        <f t="shared" si="4"/>
        <v>#REF!</v>
      </c>
      <c r="N56" s="322" t="e">
        <f t="shared" si="5"/>
        <v>#REF!</v>
      </c>
      <c r="O56" s="322" t="e">
        <f t="shared" si="6"/>
        <v>#REF!</v>
      </c>
      <c r="P56" s="323" t="e">
        <f>IF(J56&lt;'TEST MARKS '!#REF!,"N","Y")</f>
        <v>#REF!</v>
      </c>
      <c r="Q56" s="323" t="e">
        <f>IF(K56&lt;'TEST MARKS '!#REF!,"N","Y")</f>
        <v>#REF!</v>
      </c>
      <c r="R56" s="323" t="e">
        <f>IF(L56&lt;'TEST MARKS '!#REF!,"N","Y")</f>
        <v>#REF!</v>
      </c>
      <c r="S56" s="323" t="e">
        <f>IF(M56&lt;'TEST MARKS '!#REF!,"N","Y")</f>
        <v>#REF!</v>
      </c>
      <c r="T56" s="323" t="e">
        <f>IF(N56&lt;'TEST MARKS '!#REF!,"N","Y")</f>
        <v>#REF!</v>
      </c>
      <c r="U56" s="323" t="e">
        <f>IF(O56&lt;'TEST MARKS '!#REF!,"N","Y")</f>
        <v>#REF!</v>
      </c>
    </row>
    <row r="57" s="310" customFormat="1" spans="1:21">
      <c r="A57" s="272">
        <v>48</v>
      </c>
      <c r="B57" s="272" t="str">
        <f>'TEST MARKS '!B57</f>
        <v>PRAVEEN.S</v>
      </c>
      <c r="C57" s="316" t="str">
        <f>'TEST MARKS '!C57</f>
        <v>1SG15ME068</v>
      </c>
      <c r="D57" s="317">
        <f>SUMIF('TEST MARKS '!$D$8:$I$8,$D$9,'TEST MARKS '!D57:I57)</f>
        <v>0</v>
      </c>
      <c r="E57" s="317">
        <f>SUMIF('TEST MARKS '!$D$8:$I$8,$E$9,'TEST MARKS '!D57:I57)</f>
        <v>0</v>
      </c>
      <c r="F57" s="317">
        <f>SUMIF('TEST MARKS '!$D$8:$I$8,$F$9,'TEST MARKS '!D57:I57)</f>
        <v>9</v>
      </c>
      <c r="G57" s="317">
        <f>SUMIF('TEST MARKS '!$D$8:$I$8,$G$9,'TEST MARKS '!D57:I57)</f>
        <v>7</v>
      </c>
      <c r="H57" s="317">
        <f>SUMIF('TEST MARKS '!$D$8:$I$8,$H$9,'TEST MARKS '!D57:I57)</f>
        <v>8</v>
      </c>
      <c r="I57" s="317">
        <f>SUMIF('TEST MARKS '!$D$8:$I$8,$I$9,'TEST MARKS '!D57:I57)</f>
        <v>10</v>
      </c>
      <c r="J57" s="324" t="e">
        <f t="shared" si="1"/>
        <v>#REF!</v>
      </c>
      <c r="K57" s="322" t="e">
        <f t="shared" si="2"/>
        <v>#REF!</v>
      </c>
      <c r="L57" s="322" t="e">
        <f t="shared" si="3"/>
        <v>#REF!</v>
      </c>
      <c r="M57" s="322" t="e">
        <f t="shared" si="4"/>
        <v>#REF!</v>
      </c>
      <c r="N57" s="322" t="e">
        <f t="shared" si="5"/>
        <v>#REF!</v>
      </c>
      <c r="O57" s="322" t="e">
        <f t="shared" si="6"/>
        <v>#REF!</v>
      </c>
      <c r="P57" s="323" t="e">
        <f>IF(J57&lt;'TEST MARKS '!#REF!,"N","Y")</f>
        <v>#REF!</v>
      </c>
      <c r="Q57" s="323" t="e">
        <f>IF(K57&lt;'TEST MARKS '!#REF!,"N","Y")</f>
        <v>#REF!</v>
      </c>
      <c r="R57" s="323" t="e">
        <f>IF(L57&lt;'TEST MARKS '!#REF!,"N","Y")</f>
        <v>#REF!</v>
      </c>
      <c r="S57" s="323" t="e">
        <f>IF(M57&lt;'TEST MARKS '!#REF!,"N","Y")</f>
        <v>#REF!</v>
      </c>
      <c r="T57" s="323" t="e">
        <f>IF(N57&lt;'TEST MARKS '!#REF!,"N","Y")</f>
        <v>#REF!</v>
      </c>
      <c r="U57" s="323" t="e">
        <f>IF(O57&lt;'TEST MARKS '!#REF!,"N","Y")</f>
        <v>#REF!</v>
      </c>
    </row>
    <row r="58" s="310" customFormat="1" spans="1:21">
      <c r="A58" s="272">
        <v>49</v>
      </c>
      <c r="B58" s="272" t="str">
        <f>'TEST MARKS '!B58</f>
        <v>RAGHAVA SURYA.M</v>
      </c>
      <c r="C58" s="316" t="str">
        <f>'TEST MARKS '!C58</f>
        <v>1SG15ME071</v>
      </c>
      <c r="D58" s="317">
        <f>SUMIF('TEST MARKS '!$D$8:$I$8,$D$9,'TEST MARKS '!D58:I58)</f>
        <v>10</v>
      </c>
      <c r="E58" s="317">
        <f>SUMIF('TEST MARKS '!$D$8:$I$8,$E$9,'TEST MARKS '!D58:I58)</f>
        <v>9</v>
      </c>
      <c r="F58" s="317">
        <f>SUMIF('TEST MARKS '!$D$8:$I$8,$F$9,'TEST MARKS '!D58:I58)</f>
        <v>7</v>
      </c>
      <c r="G58" s="317">
        <f>SUMIF('TEST MARKS '!$D$8:$I$8,$G$9,'TEST MARKS '!D58:I58)</f>
        <v>5</v>
      </c>
      <c r="H58" s="317">
        <f>SUMIF('TEST MARKS '!$D$8:$I$8,$H$9,'TEST MARKS '!D58:I58)</f>
        <v>7</v>
      </c>
      <c r="I58" s="317">
        <f>SUMIF('TEST MARKS '!$D$8:$I$8,$I$9,'TEST MARKS '!D58:I58)</f>
        <v>9</v>
      </c>
      <c r="J58" s="324" t="e">
        <f t="shared" si="1"/>
        <v>#REF!</v>
      </c>
      <c r="K58" s="322" t="e">
        <f t="shared" si="2"/>
        <v>#REF!</v>
      </c>
      <c r="L58" s="322" t="e">
        <f t="shared" si="3"/>
        <v>#REF!</v>
      </c>
      <c r="M58" s="322" t="e">
        <f t="shared" si="4"/>
        <v>#REF!</v>
      </c>
      <c r="N58" s="322" t="e">
        <f t="shared" si="5"/>
        <v>#REF!</v>
      </c>
      <c r="O58" s="322" t="e">
        <f t="shared" si="6"/>
        <v>#REF!</v>
      </c>
      <c r="P58" s="323" t="e">
        <f>IF(J58&lt;'TEST MARKS '!#REF!,"N","Y")</f>
        <v>#REF!</v>
      </c>
      <c r="Q58" s="323" t="e">
        <f>IF(K58&lt;'TEST MARKS '!#REF!,"N","Y")</f>
        <v>#REF!</v>
      </c>
      <c r="R58" s="323" t="e">
        <f>IF(L58&lt;'TEST MARKS '!#REF!,"N","Y")</f>
        <v>#REF!</v>
      </c>
      <c r="S58" s="323" t="e">
        <f>IF(M58&lt;'TEST MARKS '!#REF!,"N","Y")</f>
        <v>#REF!</v>
      </c>
      <c r="T58" s="323" t="e">
        <f>IF(N58&lt;'TEST MARKS '!#REF!,"N","Y")</f>
        <v>#REF!</v>
      </c>
      <c r="U58" s="323" t="e">
        <f>IF(O58&lt;'TEST MARKS '!#REF!,"N","Y")</f>
        <v>#REF!</v>
      </c>
    </row>
    <row r="59" s="310" customFormat="1" spans="1:21">
      <c r="A59" s="272">
        <v>50</v>
      </c>
      <c r="B59" s="272" t="str">
        <f>'TEST MARKS '!B59</f>
        <v>RAHUL N DIXIT</v>
      </c>
      <c r="C59" s="316" t="str">
        <f>'TEST MARKS '!C59</f>
        <v>1SG15ME072</v>
      </c>
      <c r="D59" s="317">
        <f>SUMIF('TEST MARKS '!$D$8:$I$8,$D$9,'TEST MARKS '!D59:I59)</f>
        <v>9</v>
      </c>
      <c r="E59" s="317">
        <f>SUMIF('TEST MARKS '!$D$8:$I$8,$E$9,'TEST MARKS '!D59:I59)</f>
        <v>7</v>
      </c>
      <c r="F59" s="317">
        <f>SUMIF('TEST MARKS '!$D$8:$I$8,$F$9,'TEST MARKS '!D59:I59)</f>
        <v>9</v>
      </c>
      <c r="G59" s="317">
        <f>SUMIF('TEST MARKS '!$D$8:$I$8,$G$9,'TEST MARKS '!D59:I59)</f>
        <v>8</v>
      </c>
      <c r="H59" s="317">
        <f>SUMIF('TEST MARKS '!$D$8:$I$8,$H$9,'TEST MARKS '!D59:I59)</f>
        <v>6</v>
      </c>
      <c r="I59" s="317">
        <f>SUMIF('TEST MARKS '!$D$8:$I$8,$I$9,'TEST MARKS '!D59:I59)</f>
        <v>7</v>
      </c>
      <c r="J59" s="324" t="e">
        <f t="shared" si="1"/>
        <v>#REF!</v>
      </c>
      <c r="K59" s="322" t="e">
        <f t="shared" si="2"/>
        <v>#REF!</v>
      </c>
      <c r="L59" s="322" t="e">
        <f t="shared" si="3"/>
        <v>#REF!</v>
      </c>
      <c r="M59" s="322" t="e">
        <f t="shared" si="4"/>
        <v>#REF!</v>
      </c>
      <c r="N59" s="322" t="e">
        <f t="shared" si="5"/>
        <v>#REF!</v>
      </c>
      <c r="O59" s="322" t="e">
        <f t="shared" si="6"/>
        <v>#REF!</v>
      </c>
      <c r="P59" s="323" t="e">
        <f>IF(J59&lt;'TEST MARKS '!#REF!,"N","Y")</f>
        <v>#REF!</v>
      </c>
      <c r="Q59" s="323" t="e">
        <f>IF(K59&lt;'TEST MARKS '!#REF!,"N","Y")</f>
        <v>#REF!</v>
      </c>
      <c r="R59" s="323" t="e">
        <f>IF(L59&lt;'TEST MARKS '!#REF!,"N","Y")</f>
        <v>#REF!</v>
      </c>
      <c r="S59" s="323" t="e">
        <f>IF(M59&lt;'TEST MARKS '!#REF!,"N","Y")</f>
        <v>#REF!</v>
      </c>
      <c r="T59" s="323" t="e">
        <f>IF(N59&lt;'TEST MARKS '!#REF!,"N","Y")</f>
        <v>#REF!</v>
      </c>
      <c r="U59" s="323" t="e">
        <f>IF(O59&lt;'TEST MARKS '!#REF!,"N","Y")</f>
        <v>#REF!</v>
      </c>
    </row>
    <row r="60" s="310" customFormat="1" spans="1:21">
      <c r="A60" s="272">
        <v>51</v>
      </c>
      <c r="B60" s="272" t="str">
        <f>'TEST MARKS '!B60</f>
        <v>RAHUL V</v>
      </c>
      <c r="C60" s="316" t="str">
        <f>'TEST MARKS '!C60</f>
        <v>1SG15ME073</v>
      </c>
      <c r="D60" s="317">
        <f>SUMIF('TEST MARKS '!$D$8:$I$8,$D$9,'TEST MARKS '!D60:I60)</f>
        <v>9</v>
      </c>
      <c r="E60" s="317">
        <f>SUMIF('TEST MARKS '!$D$8:$I$8,$E$9,'TEST MARKS '!D60:I60)</f>
        <v>7</v>
      </c>
      <c r="F60" s="317">
        <f>SUMIF('TEST MARKS '!$D$8:$I$8,$F$9,'TEST MARKS '!D60:I60)</f>
        <v>6</v>
      </c>
      <c r="G60" s="317">
        <f>SUMIF('TEST MARKS '!$D$8:$I$8,$G$9,'TEST MARKS '!D60:I60)</f>
        <v>4</v>
      </c>
      <c r="H60" s="317">
        <f>SUMIF('TEST MARKS '!$D$8:$I$8,$H$9,'TEST MARKS '!D60:I60)</f>
        <v>3</v>
      </c>
      <c r="I60" s="317">
        <f>SUMIF('TEST MARKS '!$D$8:$I$8,$I$9,'TEST MARKS '!D60:I60)</f>
        <v>5</v>
      </c>
      <c r="J60" s="324" t="e">
        <f t="shared" si="1"/>
        <v>#REF!</v>
      </c>
      <c r="K60" s="322" t="e">
        <f t="shared" si="2"/>
        <v>#REF!</v>
      </c>
      <c r="L60" s="322" t="e">
        <f t="shared" si="3"/>
        <v>#REF!</v>
      </c>
      <c r="M60" s="322" t="e">
        <f t="shared" si="4"/>
        <v>#REF!</v>
      </c>
      <c r="N60" s="322" t="e">
        <f t="shared" si="5"/>
        <v>#REF!</v>
      </c>
      <c r="O60" s="322" t="e">
        <f t="shared" si="6"/>
        <v>#REF!</v>
      </c>
      <c r="P60" s="323" t="e">
        <f>IF(J60&lt;'TEST MARKS '!#REF!,"N","Y")</f>
        <v>#REF!</v>
      </c>
      <c r="Q60" s="323" t="e">
        <f>IF(K60&lt;'TEST MARKS '!#REF!,"N","Y")</f>
        <v>#REF!</v>
      </c>
      <c r="R60" s="323" t="e">
        <f>IF(L60&lt;'TEST MARKS '!#REF!,"N","Y")</f>
        <v>#REF!</v>
      </c>
      <c r="S60" s="323" t="e">
        <f>IF(M60&lt;'TEST MARKS '!#REF!,"N","Y")</f>
        <v>#REF!</v>
      </c>
      <c r="T60" s="323" t="e">
        <f>IF(N60&lt;'TEST MARKS '!#REF!,"N","Y")</f>
        <v>#REF!</v>
      </c>
      <c r="U60" s="323" t="e">
        <f>IF(O60&lt;'TEST MARKS '!#REF!,"N","Y")</f>
        <v>#REF!</v>
      </c>
    </row>
    <row r="61" s="310" customFormat="1" spans="1:21">
      <c r="A61" s="272">
        <v>52</v>
      </c>
      <c r="B61" s="272" t="str">
        <f>'TEST MARKS '!B61</f>
        <v>RAJATH G MOODITHAYA</v>
      </c>
      <c r="C61" s="316" t="str">
        <f>'TEST MARKS '!C61</f>
        <v>1SG15ME074</v>
      </c>
      <c r="D61" s="317">
        <f>SUMIF('TEST MARKS '!$D$8:$I$8,$D$9,'TEST MARKS '!D61:I61)</f>
        <v>10</v>
      </c>
      <c r="E61" s="317">
        <f>SUMIF('TEST MARKS '!$D$8:$I$8,$E$9,'TEST MARKS '!D61:I61)</f>
        <v>7</v>
      </c>
      <c r="F61" s="317">
        <f>SUMIF('TEST MARKS '!$D$8:$I$8,$F$9,'TEST MARKS '!D61:I61)</f>
        <v>6</v>
      </c>
      <c r="G61" s="317">
        <f>SUMIF('TEST MARKS '!$D$8:$I$8,$G$9,'TEST MARKS '!D61:I61)</f>
        <v>6</v>
      </c>
      <c r="H61" s="317">
        <f>SUMIF('TEST MARKS '!$D$8:$I$8,$H$9,'TEST MARKS '!D61:I61)</f>
        <v>6</v>
      </c>
      <c r="I61" s="317">
        <f>SUMIF('TEST MARKS '!$D$8:$I$8,$I$9,'TEST MARKS '!D61:I61)</f>
        <v>7</v>
      </c>
      <c r="J61" s="324" t="e">
        <f t="shared" si="1"/>
        <v>#REF!</v>
      </c>
      <c r="K61" s="322" t="e">
        <f t="shared" si="2"/>
        <v>#REF!</v>
      </c>
      <c r="L61" s="322" t="e">
        <f t="shared" si="3"/>
        <v>#REF!</v>
      </c>
      <c r="M61" s="322" t="e">
        <f t="shared" si="4"/>
        <v>#REF!</v>
      </c>
      <c r="N61" s="322" t="e">
        <f t="shared" si="5"/>
        <v>#REF!</v>
      </c>
      <c r="O61" s="322" t="e">
        <f t="shared" si="6"/>
        <v>#REF!</v>
      </c>
      <c r="P61" s="323" t="e">
        <f>IF(J61&lt;'TEST MARKS '!#REF!,"N","Y")</f>
        <v>#REF!</v>
      </c>
      <c r="Q61" s="323" t="e">
        <f>IF(K61&lt;'TEST MARKS '!#REF!,"N","Y")</f>
        <v>#REF!</v>
      </c>
      <c r="R61" s="323" t="e">
        <f>IF(L61&lt;'TEST MARKS '!#REF!,"N","Y")</f>
        <v>#REF!</v>
      </c>
      <c r="S61" s="323" t="e">
        <f>IF(M61&lt;'TEST MARKS '!#REF!,"N","Y")</f>
        <v>#REF!</v>
      </c>
      <c r="T61" s="323" t="e">
        <f>IF(N61&lt;'TEST MARKS '!#REF!,"N","Y")</f>
        <v>#REF!</v>
      </c>
      <c r="U61" s="323" t="e">
        <f>IF(O61&lt;'TEST MARKS '!#REF!,"N","Y")</f>
        <v>#REF!</v>
      </c>
    </row>
    <row r="62" s="310" customFormat="1" spans="1:21">
      <c r="A62" s="272">
        <v>53</v>
      </c>
      <c r="B62" s="272" t="str">
        <f>'TEST MARKS '!B62</f>
        <v>RAMESH P</v>
      </c>
      <c r="C62" s="316" t="str">
        <f>'TEST MARKS '!C62</f>
        <v>1SG15ME076</v>
      </c>
      <c r="D62" s="317">
        <f>SUMIF('TEST MARKS '!$D$8:$I$8,$D$9,'TEST MARKS '!D62:I62)</f>
        <v>9</v>
      </c>
      <c r="E62" s="317">
        <f>SUMIF('TEST MARKS '!$D$8:$I$8,$E$9,'TEST MARKS '!D62:I62)</f>
        <v>8</v>
      </c>
      <c r="F62" s="317">
        <f>SUMIF('TEST MARKS '!$D$8:$I$8,$F$9,'TEST MARKS '!D62:I62)</f>
        <v>7</v>
      </c>
      <c r="G62" s="317">
        <f>SUMIF('TEST MARKS '!$D$8:$I$8,$G$9,'TEST MARKS '!D62:I62)</f>
        <v>6</v>
      </c>
      <c r="H62" s="317">
        <f>SUMIF('TEST MARKS '!$D$8:$I$8,$H$9,'TEST MARKS '!D62:I62)</f>
        <v>7</v>
      </c>
      <c r="I62" s="317">
        <f>SUMIF('TEST MARKS '!$D$8:$I$8,$I$9,'TEST MARKS '!D62:I62)</f>
        <v>9</v>
      </c>
      <c r="J62" s="324" t="e">
        <f t="shared" si="1"/>
        <v>#REF!</v>
      </c>
      <c r="K62" s="322" t="e">
        <f t="shared" si="2"/>
        <v>#REF!</v>
      </c>
      <c r="L62" s="322" t="e">
        <f t="shared" si="3"/>
        <v>#REF!</v>
      </c>
      <c r="M62" s="322" t="e">
        <f t="shared" si="4"/>
        <v>#REF!</v>
      </c>
      <c r="N62" s="322" t="e">
        <f t="shared" si="5"/>
        <v>#REF!</v>
      </c>
      <c r="O62" s="322" t="e">
        <f t="shared" si="6"/>
        <v>#REF!</v>
      </c>
      <c r="P62" s="323" t="e">
        <f>IF(J62&lt;'TEST MARKS '!#REF!,"N","Y")</f>
        <v>#REF!</v>
      </c>
      <c r="Q62" s="323" t="e">
        <f>IF(K62&lt;'TEST MARKS '!#REF!,"N","Y")</f>
        <v>#REF!</v>
      </c>
      <c r="R62" s="323" t="e">
        <f>IF(L62&lt;'TEST MARKS '!#REF!,"N","Y")</f>
        <v>#REF!</v>
      </c>
      <c r="S62" s="323" t="e">
        <f>IF(M62&lt;'TEST MARKS '!#REF!,"N","Y")</f>
        <v>#REF!</v>
      </c>
      <c r="T62" s="323" t="e">
        <f>IF(N62&lt;'TEST MARKS '!#REF!,"N","Y")</f>
        <v>#REF!</v>
      </c>
      <c r="U62" s="323" t="e">
        <f>IF(O62&lt;'TEST MARKS '!#REF!,"N","Y")</f>
        <v>#REF!</v>
      </c>
    </row>
    <row r="63" s="310" customFormat="1" spans="1:21">
      <c r="A63" s="272">
        <v>54</v>
      </c>
      <c r="B63" s="272" t="str">
        <f>'TEST MARKS '!B63</f>
        <v>RAVI KUDLAPPA CHELUWADI</v>
      </c>
      <c r="C63" s="316" t="str">
        <f>'TEST MARKS '!C63</f>
        <v>1SG15ME077</v>
      </c>
      <c r="D63" s="317">
        <f>SUMIF('TEST MARKS '!$D$8:$I$8,$D$9,'TEST MARKS '!D63:I63)</f>
        <v>7</v>
      </c>
      <c r="E63" s="317">
        <f>SUMIF('TEST MARKS '!$D$8:$I$8,$E$9,'TEST MARKS '!D63:I63)</f>
        <v>5</v>
      </c>
      <c r="F63" s="317">
        <f>SUMIF('TEST MARKS '!$D$8:$I$8,$F$9,'TEST MARKS '!D63:I63)</f>
        <v>0</v>
      </c>
      <c r="G63" s="317">
        <f>SUMIF('TEST MARKS '!$D$8:$I$8,$G$9,'TEST MARKS '!D63:I63)</f>
        <v>0</v>
      </c>
      <c r="H63" s="317">
        <f>SUMIF('TEST MARKS '!$D$8:$I$8,$H$9,'TEST MARKS '!D63:I63)</f>
        <v>6</v>
      </c>
      <c r="I63" s="317">
        <f>SUMIF('TEST MARKS '!$D$8:$I$8,$I$9,'TEST MARKS '!D63:I63)</f>
        <v>6</v>
      </c>
      <c r="J63" s="324" t="e">
        <f t="shared" si="1"/>
        <v>#REF!</v>
      </c>
      <c r="K63" s="322" t="e">
        <f t="shared" si="2"/>
        <v>#REF!</v>
      </c>
      <c r="L63" s="322" t="e">
        <f t="shared" si="3"/>
        <v>#REF!</v>
      </c>
      <c r="M63" s="322" t="e">
        <f t="shared" si="4"/>
        <v>#REF!</v>
      </c>
      <c r="N63" s="322" t="e">
        <f t="shared" si="5"/>
        <v>#REF!</v>
      </c>
      <c r="O63" s="322" t="e">
        <f t="shared" si="6"/>
        <v>#REF!</v>
      </c>
      <c r="P63" s="323" t="e">
        <f>IF(J63&lt;'TEST MARKS '!#REF!,"N","Y")</f>
        <v>#REF!</v>
      </c>
      <c r="Q63" s="323" t="e">
        <f>IF(K63&lt;'TEST MARKS '!#REF!,"N","Y")</f>
        <v>#REF!</v>
      </c>
      <c r="R63" s="323" t="e">
        <f>IF(L63&lt;'TEST MARKS '!#REF!,"N","Y")</f>
        <v>#REF!</v>
      </c>
      <c r="S63" s="323" t="e">
        <f>IF(M63&lt;'TEST MARKS '!#REF!,"N","Y")</f>
        <v>#REF!</v>
      </c>
      <c r="T63" s="323" t="e">
        <f>IF(N63&lt;'TEST MARKS '!#REF!,"N","Y")</f>
        <v>#REF!</v>
      </c>
      <c r="U63" s="323" t="e">
        <f>IF(O63&lt;'TEST MARKS '!#REF!,"N","Y")</f>
        <v>#REF!</v>
      </c>
    </row>
    <row r="64" s="310" customFormat="1" spans="1:21">
      <c r="A64" s="272">
        <v>55</v>
      </c>
      <c r="B64" s="272" t="str">
        <f>'TEST MARKS '!B64</f>
        <v>CHANDRUCHUD S</v>
      </c>
      <c r="C64" s="316" t="str">
        <f>'TEST MARKS '!C64</f>
        <v>1SG14ME025</v>
      </c>
      <c r="D64" s="317">
        <f>SUMIF('TEST MARKS '!$D$8:$I$8,$D$9,'TEST MARKS '!D64:I64)</f>
        <v>5</v>
      </c>
      <c r="E64" s="317">
        <f>SUMIF('TEST MARKS '!$D$8:$I$8,$E$9,'TEST MARKS '!D64:I64)</f>
        <v>0</v>
      </c>
      <c r="F64" s="317">
        <f>SUMIF('TEST MARKS '!$D$8:$I$8,$F$9,'TEST MARKS '!D64:I64)</f>
        <v>5</v>
      </c>
      <c r="G64" s="317">
        <f>SUMIF('TEST MARKS '!$D$8:$I$8,$G$9,'TEST MARKS '!D64:I64)</f>
        <v>7</v>
      </c>
      <c r="H64" s="317">
        <f>SUMIF('TEST MARKS '!$D$8:$I$8,$H$9,'TEST MARKS '!D64:I64)</f>
        <v>5</v>
      </c>
      <c r="I64" s="317">
        <f>SUMIF('TEST MARKS '!$D$8:$I$8,$I$9,'TEST MARKS '!D64:I64)</f>
        <v>7</v>
      </c>
      <c r="J64" s="324" t="e">
        <f t="shared" si="1"/>
        <v>#REF!</v>
      </c>
      <c r="K64" s="322" t="e">
        <f t="shared" si="2"/>
        <v>#REF!</v>
      </c>
      <c r="L64" s="322" t="e">
        <f t="shared" si="3"/>
        <v>#REF!</v>
      </c>
      <c r="M64" s="322" t="e">
        <f t="shared" si="4"/>
        <v>#REF!</v>
      </c>
      <c r="N64" s="322" t="e">
        <f t="shared" si="5"/>
        <v>#REF!</v>
      </c>
      <c r="O64" s="322" t="e">
        <f t="shared" si="6"/>
        <v>#REF!</v>
      </c>
      <c r="P64" s="323" t="e">
        <f>IF(J64&lt;'TEST MARKS '!#REF!,"N","Y")</f>
        <v>#REF!</v>
      </c>
      <c r="Q64" s="323" t="e">
        <f>IF(K64&lt;'TEST MARKS '!#REF!,"N","Y")</f>
        <v>#REF!</v>
      </c>
      <c r="R64" s="323" t="e">
        <f>IF(L64&lt;'TEST MARKS '!#REF!,"N","Y")</f>
        <v>#REF!</v>
      </c>
      <c r="S64" s="323" t="e">
        <f>IF(M64&lt;'TEST MARKS '!#REF!,"N","Y")</f>
        <v>#REF!</v>
      </c>
      <c r="T64" s="323" t="e">
        <f>IF(N64&lt;'TEST MARKS '!#REF!,"N","Y")</f>
        <v>#REF!</v>
      </c>
      <c r="U64" s="323" t="e">
        <f>IF(O64&lt;'TEST MARKS '!#REF!,"N","Y")</f>
        <v>#REF!</v>
      </c>
    </row>
    <row r="65" s="310" customFormat="1" spans="1:21">
      <c r="A65" s="272">
        <v>56</v>
      </c>
      <c r="B65" s="272" t="str">
        <f>'TEST MARKS '!B65</f>
        <v>JAIWANTH G C</v>
      </c>
      <c r="C65" s="316" t="str">
        <f>'TEST MARKS '!C65</f>
        <v>1SG14ME039</v>
      </c>
      <c r="D65" s="317">
        <f>SUMIF('TEST MARKS '!$D$8:$I$8,$D$9,'TEST MARKS '!D65:I65)</f>
        <v>7</v>
      </c>
      <c r="E65" s="317">
        <f>SUMIF('TEST MARKS '!$D$8:$I$8,$E$9,'TEST MARKS '!D65:I65)</f>
        <v>5</v>
      </c>
      <c r="F65" s="317">
        <f>SUMIF('TEST MARKS '!$D$8:$I$8,$F$9,'TEST MARKS '!D65:I65)</f>
        <v>9</v>
      </c>
      <c r="G65" s="317">
        <f>SUMIF('TEST MARKS '!$D$8:$I$8,$G$9,'TEST MARKS '!D65:I65)</f>
        <v>6</v>
      </c>
      <c r="H65" s="317">
        <f>SUMIF('TEST MARKS '!$D$8:$I$8,$H$9,'TEST MARKS '!D65:I65)</f>
        <v>7</v>
      </c>
      <c r="I65" s="317">
        <f>SUMIF('TEST MARKS '!$D$8:$I$8,$I$9,'TEST MARKS '!D65:I65)</f>
        <v>9</v>
      </c>
      <c r="J65" s="324" t="e">
        <f t="shared" si="1"/>
        <v>#REF!</v>
      </c>
      <c r="K65" s="322" t="e">
        <f t="shared" si="2"/>
        <v>#REF!</v>
      </c>
      <c r="L65" s="322" t="e">
        <f t="shared" si="3"/>
        <v>#REF!</v>
      </c>
      <c r="M65" s="322" t="e">
        <f t="shared" si="4"/>
        <v>#REF!</v>
      </c>
      <c r="N65" s="322" t="e">
        <f t="shared" si="5"/>
        <v>#REF!</v>
      </c>
      <c r="O65" s="322" t="e">
        <f t="shared" si="6"/>
        <v>#REF!</v>
      </c>
      <c r="P65" s="323" t="e">
        <f>IF(J65&lt;'TEST MARKS '!#REF!,"N","Y")</f>
        <v>#REF!</v>
      </c>
      <c r="Q65" s="323" t="e">
        <f>IF(K65&lt;'TEST MARKS '!#REF!,"N","Y")</f>
        <v>#REF!</v>
      </c>
      <c r="R65" s="323" t="e">
        <f>IF(L65&lt;'TEST MARKS '!#REF!,"N","Y")</f>
        <v>#REF!</v>
      </c>
      <c r="S65" s="323" t="e">
        <f>IF(M65&lt;'TEST MARKS '!#REF!,"N","Y")</f>
        <v>#REF!</v>
      </c>
      <c r="T65" s="323" t="e">
        <f>IF(N65&lt;'TEST MARKS '!#REF!,"N","Y")</f>
        <v>#REF!</v>
      </c>
      <c r="U65" s="323" t="e">
        <f>IF(O65&lt;'TEST MARKS '!#REF!,"N","Y")</f>
        <v>#REF!</v>
      </c>
    </row>
    <row r="66" s="310" customFormat="1" spans="1:21">
      <c r="A66" s="272">
        <v>57</v>
      </c>
      <c r="B66" s="272" t="str">
        <f>'TEST MARKS '!B66</f>
        <v>RAVISHANKAR .G</v>
      </c>
      <c r="C66" s="316" t="str">
        <f>'TEST MARKS '!C66</f>
        <v>1SG15ME078</v>
      </c>
      <c r="D66" s="317">
        <f>SUMIF('TEST MARKS '!$D$8:$I$8,$D$9,'TEST MARKS '!D66:I66)</f>
        <v>7</v>
      </c>
      <c r="E66" s="317">
        <f>SUMIF('TEST MARKS '!$D$8:$I$8,$E$9,'TEST MARKS '!D66:I66)</f>
        <v>5</v>
      </c>
      <c r="F66" s="317">
        <f>SUMIF('TEST MARKS '!$D$8:$I$8,$F$9,'TEST MARKS '!D66:I66)</f>
        <v>6</v>
      </c>
      <c r="G66" s="317">
        <f>SUMIF('TEST MARKS '!$D$8:$I$8,$G$9,'TEST MARKS '!D66:I66)</f>
        <v>5</v>
      </c>
      <c r="H66" s="317">
        <f>SUMIF('TEST MARKS '!$D$8:$I$8,$H$9,'TEST MARKS '!D66:I66)</f>
        <v>7</v>
      </c>
      <c r="I66" s="317">
        <f>SUMIF('TEST MARKS '!$D$8:$I$8,$I$9,'TEST MARKS '!D66:I66)</f>
        <v>9</v>
      </c>
      <c r="J66" s="324" t="e">
        <f t="shared" si="1"/>
        <v>#REF!</v>
      </c>
      <c r="K66" s="322" t="e">
        <f t="shared" si="2"/>
        <v>#REF!</v>
      </c>
      <c r="L66" s="322" t="e">
        <f t="shared" si="3"/>
        <v>#REF!</v>
      </c>
      <c r="M66" s="322" t="e">
        <f t="shared" si="4"/>
        <v>#REF!</v>
      </c>
      <c r="N66" s="322" t="e">
        <f t="shared" si="5"/>
        <v>#REF!</v>
      </c>
      <c r="O66" s="322" t="e">
        <f t="shared" si="6"/>
        <v>#REF!</v>
      </c>
      <c r="P66" s="323" t="e">
        <f>IF(J66&lt;'TEST MARKS '!#REF!,"N","Y")</f>
        <v>#REF!</v>
      </c>
      <c r="Q66" s="323" t="e">
        <f>IF(K66&lt;'TEST MARKS '!#REF!,"N","Y")</f>
        <v>#REF!</v>
      </c>
      <c r="R66" s="323" t="e">
        <f>IF(L66&lt;'TEST MARKS '!#REF!,"N","Y")</f>
        <v>#REF!</v>
      </c>
      <c r="S66" s="323" t="e">
        <f>IF(M66&lt;'TEST MARKS '!#REF!,"N","Y")</f>
        <v>#REF!</v>
      </c>
      <c r="T66" s="323" t="e">
        <f>IF(N66&lt;'TEST MARKS '!#REF!,"N","Y")</f>
        <v>#REF!</v>
      </c>
      <c r="U66" s="323" t="e">
        <f>IF(O66&lt;'TEST MARKS '!#REF!,"N","Y")</f>
        <v>#REF!</v>
      </c>
    </row>
    <row r="67" s="310" customFormat="1" spans="1:21">
      <c r="A67" s="272">
        <v>58</v>
      </c>
      <c r="B67" s="272" t="str">
        <f>'TEST MARKS '!B67</f>
        <v>ROHAN A</v>
      </c>
      <c r="C67" s="316" t="str">
        <f>'TEST MARKS '!C67</f>
        <v>1SG15ME079</v>
      </c>
      <c r="D67" s="317">
        <f ca="1">SUMIF('TEST MARKS '!$D$8:$I$8,$D$9,'TEST MARKS '!D67:H67)</f>
        <v>7</v>
      </c>
      <c r="E67" s="317">
        <f ca="1">SUMIF('TEST MARKS '!$D$8:$I$8,$E$9,'TEST MARKS '!D67:H67)</f>
        <v>7</v>
      </c>
      <c r="F67" s="317">
        <f ca="1">SUMIF('TEST MARKS '!$D$8:$I$8,$F$9,'TEST MARKS '!D67:H67)</f>
        <v>0</v>
      </c>
      <c r="G67" s="317">
        <f ca="1">SUMIF('TEST MARKS '!$D$8:$I$8,$G$9,'TEST MARKS '!D67:H67)</f>
        <v>0</v>
      </c>
      <c r="H67" s="317">
        <f ca="1">SUMIF('TEST MARKS '!$D$8:$I$8,$H$9,'TEST MARKS '!D67:H67)</f>
        <v>7</v>
      </c>
      <c r="I67" s="317">
        <f ca="1">SUMIF('TEST MARKS '!$D$8:$I$8,$I$9,'TEST MARKS '!D67:H67)</f>
        <v>9</v>
      </c>
      <c r="J67" s="324" t="e">
        <f ca="1" t="shared" si="1"/>
        <v>#REF!</v>
      </c>
      <c r="K67" s="322" t="e">
        <f ca="1" t="shared" si="2"/>
        <v>#REF!</v>
      </c>
      <c r="L67" s="322" t="e">
        <f ca="1" t="shared" si="3"/>
        <v>#REF!</v>
      </c>
      <c r="M67" s="322" t="e">
        <f ca="1" t="shared" si="4"/>
        <v>#REF!</v>
      </c>
      <c r="N67" s="322" t="e">
        <f ca="1" t="shared" si="5"/>
        <v>#REF!</v>
      </c>
      <c r="O67" s="322" t="e">
        <f ca="1" t="shared" si="6"/>
        <v>#REF!</v>
      </c>
      <c r="P67" s="323" t="e">
        <f ca="1">IF(J67&lt;'TEST MARKS '!#REF!,"N","Y")</f>
        <v>#REF!</v>
      </c>
      <c r="Q67" s="323" t="e">
        <f ca="1">IF(K67&lt;'TEST MARKS '!#REF!,"N","Y")</f>
        <v>#REF!</v>
      </c>
      <c r="R67" s="323" t="e">
        <f ca="1">IF(L67&lt;'TEST MARKS '!#REF!,"N","Y")</f>
        <v>#REF!</v>
      </c>
      <c r="S67" s="323" t="e">
        <f ca="1">IF(M67&lt;'TEST MARKS '!#REF!,"N","Y")</f>
        <v>#REF!</v>
      </c>
      <c r="T67" s="323" t="e">
        <f ca="1">IF(N67&lt;'TEST MARKS '!#REF!,"N","Y")</f>
        <v>#REF!</v>
      </c>
      <c r="U67" s="323" t="e">
        <f ca="1">IF(O67&lt;'TEST MARKS '!#REF!,"N","Y")</f>
        <v>#REF!</v>
      </c>
    </row>
    <row r="68" s="310" customFormat="1" spans="1:21">
      <c r="A68" s="272">
        <v>59</v>
      </c>
      <c r="B68" s="272" t="str">
        <f>'TEST MARKS '!B68</f>
        <v>S HANUMANTHA REDDY</v>
      </c>
      <c r="C68" s="316" t="str">
        <f>'TEST MARKS '!C68</f>
        <v>1SG15ME080</v>
      </c>
      <c r="D68" s="317">
        <f>SUMIF('TEST MARKS '!$D$8:$I$8,$D$9,'TEST MARKS '!D68:I68)</f>
        <v>7</v>
      </c>
      <c r="E68" s="317">
        <f>SUMIF('TEST MARKS '!$D$8:$I$8,$E$9,'TEST MARKS '!D68:I68)</f>
        <v>5</v>
      </c>
      <c r="F68" s="317">
        <f>SUMIF('TEST MARKS '!$D$8:$I$8,$F$9,'TEST MARKS '!D68:I68)</f>
        <v>0</v>
      </c>
      <c r="G68" s="317">
        <f>SUMIF('TEST MARKS '!$D$8:$I$8,$G$9,'TEST MARKS '!D68:I68)</f>
        <v>0</v>
      </c>
      <c r="H68" s="317">
        <f>SUMIF('TEST MARKS '!$D$8:$I$8,$H$9,'TEST MARKS '!D68:I68)</f>
        <v>6</v>
      </c>
      <c r="I68" s="317">
        <f>SUMIF('TEST MARKS '!$D$8:$I$8,$I$9,'TEST MARKS '!D68:I68)</f>
        <v>7</v>
      </c>
      <c r="J68" s="324" t="e">
        <f t="shared" si="1"/>
        <v>#REF!</v>
      </c>
      <c r="K68" s="322" t="e">
        <f t="shared" si="2"/>
        <v>#REF!</v>
      </c>
      <c r="L68" s="322" t="e">
        <f t="shared" si="3"/>
        <v>#REF!</v>
      </c>
      <c r="M68" s="322" t="e">
        <f t="shared" si="4"/>
        <v>#REF!</v>
      </c>
      <c r="N68" s="322" t="e">
        <f t="shared" si="5"/>
        <v>#REF!</v>
      </c>
      <c r="O68" s="322" t="e">
        <f t="shared" si="6"/>
        <v>#REF!</v>
      </c>
      <c r="P68" s="323" t="e">
        <f>IF(J68&lt;'TEST MARKS '!#REF!,"N","Y")</f>
        <v>#REF!</v>
      </c>
      <c r="Q68" s="323" t="e">
        <f>IF(K68&lt;'TEST MARKS '!#REF!,"N","Y")</f>
        <v>#REF!</v>
      </c>
      <c r="R68" s="323" t="e">
        <f>IF(L68&lt;'TEST MARKS '!#REF!,"N","Y")</f>
        <v>#REF!</v>
      </c>
      <c r="S68" s="323" t="e">
        <f>IF(M68&lt;'TEST MARKS '!#REF!,"N","Y")</f>
        <v>#REF!</v>
      </c>
      <c r="T68" s="323" t="e">
        <f>IF(N68&lt;'TEST MARKS '!#REF!,"N","Y")</f>
        <v>#REF!</v>
      </c>
      <c r="U68" s="323" t="e">
        <f>IF(O68&lt;'TEST MARKS '!#REF!,"N","Y")</f>
        <v>#REF!</v>
      </c>
    </row>
    <row r="69" s="310" customFormat="1" ht="31.5" spans="1:21">
      <c r="A69" s="272">
        <v>60</v>
      </c>
      <c r="B69" s="272" t="str">
        <f>'TEST MARKS '!B69</f>
        <v>SADANANDA LAXMINARAYAN HEGDE</v>
      </c>
      <c r="C69" s="316" t="str">
        <f>'TEST MARKS '!C69</f>
        <v>1SG15ME081</v>
      </c>
      <c r="D69" s="317">
        <f>SUMIF('TEST MARKS '!$D$8:$I$8,$D$9,'TEST MARKS '!D69:I69)</f>
        <v>5</v>
      </c>
      <c r="E69" s="317">
        <f>SUMIF('TEST MARKS '!$D$8:$I$8,$E$9,'TEST MARKS '!D69:I69)</f>
        <v>7</v>
      </c>
      <c r="F69" s="317">
        <f>SUMIF('TEST MARKS '!$D$8:$I$8,$F$9,'TEST MARKS '!D69:I69)</f>
        <v>0</v>
      </c>
      <c r="G69" s="317">
        <f>SUMIF('TEST MARKS '!$D$8:$I$8,$G$9,'TEST MARKS '!D69:I69)</f>
        <v>0</v>
      </c>
      <c r="H69" s="317">
        <f>SUMIF('TEST MARKS '!$D$8:$I$8,$H$9,'TEST MARKS '!D69:I69)</f>
        <v>7</v>
      </c>
      <c r="I69" s="317">
        <f>SUMIF('TEST MARKS '!$D$8:$I$8,$I$9,'TEST MARKS '!D69:I69)</f>
        <v>6</v>
      </c>
      <c r="J69" s="324" t="e">
        <f t="shared" si="1"/>
        <v>#REF!</v>
      </c>
      <c r="K69" s="322" t="e">
        <f t="shared" si="2"/>
        <v>#REF!</v>
      </c>
      <c r="L69" s="322" t="e">
        <f t="shared" si="3"/>
        <v>#REF!</v>
      </c>
      <c r="M69" s="322" t="e">
        <f t="shared" si="4"/>
        <v>#REF!</v>
      </c>
      <c r="N69" s="322" t="e">
        <f t="shared" si="5"/>
        <v>#REF!</v>
      </c>
      <c r="O69" s="322" t="e">
        <f t="shared" si="6"/>
        <v>#REF!</v>
      </c>
      <c r="P69" s="323" t="e">
        <f>IF(J69&lt;'TEST MARKS '!#REF!,"N","Y")</f>
        <v>#REF!</v>
      </c>
      <c r="Q69" s="323" t="e">
        <f>IF(K69&lt;'TEST MARKS '!#REF!,"N","Y")</f>
        <v>#REF!</v>
      </c>
      <c r="R69" s="323" t="e">
        <f>IF(L69&lt;'TEST MARKS '!#REF!,"N","Y")</f>
        <v>#REF!</v>
      </c>
      <c r="S69" s="323" t="e">
        <f>IF(M69&lt;'TEST MARKS '!#REF!,"N","Y")</f>
        <v>#REF!</v>
      </c>
      <c r="T69" s="323" t="e">
        <f>IF(N69&lt;'TEST MARKS '!#REF!,"N","Y")</f>
        <v>#REF!</v>
      </c>
      <c r="U69" s="323" t="e">
        <f>IF(O69&lt;'TEST MARKS '!#REF!,"N","Y")</f>
        <v>#REF!</v>
      </c>
    </row>
    <row r="70" s="310" customFormat="1" spans="1:21">
      <c r="A70" s="272">
        <v>61</v>
      </c>
      <c r="B70" s="272" t="str">
        <f>'TEST MARKS '!B70</f>
        <v>SAKSHAM KANTHAK</v>
      </c>
      <c r="C70" s="316" t="str">
        <f>'TEST MARKS '!C70</f>
        <v>1SG15ME082</v>
      </c>
      <c r="D70" s="317">
        <f>SUMIF('TEST MARKS '!$D$8:$I$8,$D$9,'TEST MARKS '!D70:I70)</f>
        <v>9</v>
      </c>
      <c r="E70" s="317">
        <f>SUMIF('TEST MARKS '!$D$8:$I$8,$E$9,'TEST MARKS '!D70:I70)</f>
        <v>8</v>
      </c>
      <c r="F70" s="317">
        <f>SUMIF('TEST MARKS '!$D$8:$I$8,$F$9,'TEST MARKS '!D70:I70)</f>
        <v>0</v>
      </c>
      <c r="G70" s="317">
        <f>SUMIF('TEST MARKS '!$D$8:$I$8,$G$9,'TEST MARKS '!D70:I70)</f>
        <v>0</v>
      </c>
      <c r="H70" s="317">
        <f>SUMIF('TEST MARKS '!$D$8:$I$8,$H$9,'TEST MARKS '!D70:I70)</f>
        <v>5</v>
      </c>
      <c r="I70" s="317">
        <f>SUMIF('TEST MARKS '!$D$8:$I$8,$I$9,'TEST MARKS '!D70:I70)</f>
        <v>7</v>
      </c>
      <c r="J70" s="324" t="e">
        <f t="shared" si="1"/>
        <v>#REF!</v>
      </c>
      <c r="K70" s="322" t="e">
        <f t="shared" si="2"/>
        <v>#REF!</v>
      </c>
      <c r="L70" s="322" t="e">
        <f t="shared" si="3"/>
        <v>#REF!</v>
      </c>
      <c r="M70" s="322" t="e">
        <f t="shared" si="4"/>
        <v>#REF!</v>
      </c>
      <c r="N70" s="322" t="e">
        <f t="shared" si="5"/>
        <v>#REF!</v>
      </c>
      <c r="O70" s="322" t="e">
        <f t="shared" si="6"/>
        <v>#REF!</v>
      </c>
      <c r="P70" s="323" t="e">
        <f>IF(J70&lt;'TEST MARKS '!#REF!,"N","Y")</f>
        <v>#REF!</v>
      </c>
      <c r="Q70" s="323" t="e">
        <f>IF(K70&lt;'TEST MARKS '!#REF!,"N","Y")</f>
        <v>#REF!</v>
      </c>
      <c r="R70" s="323" t="e">
        <f>IF(L70&lt;'TEST MARKS '!#REF!,"N","Y")</f>
        <v>#REF!</v>
      </c>
      <c r="S70" s="323" t="e">
        <f>IF(M70&lt;'TEST MARKS '!#REF!,"N","Y")</f>
        <v>#REF!</v>
      </c>
      <c r="T70" s="323" t="e">
        <f>IF(N70&lt;'TEST MARKS '!#REF!,"N","Y")</f>
        <v>#REF!</v>
      </c>
      <c r="U70" s="323" t="e">
        <f>IF(O70&lt;'TEST MARKS '!#REF!,"N","Y")</f>
        <v>#REF!</v>
      </c>
    </row>
    <row r="71" s="310" customFormat="1" spans="1:21">
      <c r="A71" s="272">
        <v>62</v>
      </c>
      <c r="B71" s="272" t="str">
        <f>'TEST MARKS '!B71</f>
        <v>SANTHOSHA</v>
      </c>
      <c r="C71" s="316" t="str">
        <f>'TEST MARKS '!C71</f>
        <v>1SG15ME083</v>
      </c>
      <c r="D71" s="317">
        <f>SUMIF('TEST MARKS '!$D$8:$I$8,$D$9,'TEST MARKS '!D71:I71)</f>
        <v>8</v>
      </c>
      <c r="E71" s="317">
        <f>SUMIF('TEST MARKS '!$D$8:$I$8,$E$9,'TEST MARKS '!D71:I71)</f>
        <v>6</v>
      </c>
      <c r="F71" s="317">
        <f>SUMIF('TEST MARKS '!$D$8:$I$8,$F$9,'TEST MARKS '!D71:I71)</f>
        <v>7</v>
      </c>
      <c r="G71" s="317">
        <f>SUMIF('TEST MARKS '!$D$8:$I$8,$G$9,'TEST MARKS '!D71:I71)</f>
        <v>7</v>
      </c>
      <c r="H71" s="317">
        <f>SUMIF('TEST MARKS '!$D$8:$I$8,$H$9,'TEST MARKS '!D71:I71)</f>
        <v>7</v>
      </c>
      <c r="I71" s="317">
        <f>SUMIF('TEST MARKS '!$D$8:$I$8,$I$9,'TEST MARKS '!D71:I71)</f>
        <v>8</v>
      </c>
      <c r="J71" s="324" t="e">
        <f t="shared" si="1"/>
        <v>#REF!</v>
      </c>
      <c r="K71" s="322" t="e">
        <f t="shared" si="2"/>
        <v>#REF!</v>
      </c>
      <c r="L71" s="322" t="e">
        <f t="shared" si="3"/>
        <v>#REF!</v>
      </c>
      <c r="M71" s="322" t="e">
        <f t="shared" si="4"/>
        <v>#REF!</v>
      </c>
      <c r="N71" s="322" t="e">
        <f t="shared" si="5"/>
        <v>#REF!</v>
      </c>
      <c r="O71" s="322" t="e">
        <f t="shared" si="6"/>
        <v>#REF!</v>
      </c>
      <c r="P71" s="323" t="e">
        <f>IF(J71&lt;'TEST MARKS '!#REF!,"N","Y")</f>
        <v>#REF!</v>
      </c>
      <c r="Q71" s="323" t="e">
        <f>IF(K71&lt;'TEST MARKS '!#REF!,"N","Y")</f>
        <v>#REF!</v>
      </c>
      <c r="R71" s="323" t="e">
        <f>IF(L71&lt;'TEST MARKS '!#REF!,"N","Y")</f>
        <v>#REF!</v>
      </c>
      <c r="S71" s="323" t="e">
        <f>IF(M71&lt;'TEST MARKS '!#REF!,"N","Y")</f>
        <v>#REF!</v>
      </c>
      <c r="T71" s="323" t="e">
        <f>IF(N71&lt;'TEST MARKS '!#REF!,"N","Y")</f>
        <v>#REF!</v>
      </c>
      <c r="U71" s="323" t="e">
        <f>IF(O71&lt;'TEST MARKS '!#REF!,"N","Y")</f>
        <v>#REF!</v>
      </c>
    </row>
    <row r="72" s="310" customFormat="1" spans="1:21">
      <c r="A72" s="272">
        <v>63</v>
      </c>
      <c r="B72" s="272" t="str">
        <f>'TEST MARKS '!B72</f>
        <v>SAURABH RAJESH PARAVE</v>
      </c>
      <c r="C72" s="316" t="str">
        <f>'TEST MARKS '!C72</f>
        <v>1SG15ME084</v>
      </c>
      <c r="D72" s="317">
        <f>SUMIF('TEST MARKS '!$D$8:$I$8,$D$9,'TEST MARKS '!D72:I72)</f>
        <v>0</v>
      </c>
      <c r="E72" s="317">
        <f>SUMIF('TEST MARKS '!$D$8:$I$8,$E$9,'TEST MARKS '!D72:I72)</f>
        <v>0</v>
      </c>
      <c r="F72" s="317">
        <f>SUMIF('TEST MARKS '!$D$8:$I$8,$F$9,'TEST MARKS '!D72:I72)</f>
        <v>7</v>
      </c>
      <c r="G72" s="317">
        <f>SUMIF('TEST MARKS '!$D$8:$I$8,$G$9,'TEST MARKS '!D72:I72)</f>
        <v>6</v>
      </c>
      <c r="H72" s="317">
        <f>SUMIF('TEST MARKS '!$D$8:$I$8,$H$9,'TEST MARKS '!D72:I72)</f>
        <v>4</v>
      </c>
      <c r="I72" s="317">
        <f>SUMIF('TEST MARKS '!$D$8:$I$8,$I$9,'TEST MARKS '!D72:I72)</f>
        <v>6</v>
      </c>
      <c r="J72" s="324" t="e">
        <f t="shared" si="1"/>
        <v>#REF!</v>
      </c>
      <c r="K72" s="322" t="e">
        <f t="shared" si="2"/>
        <v>#REF!</v>
      </c>
      <c r="L72" s="322" t="e">
        <f t="shared" si="3"/>
        <v>#REF!</v>
      </c>
      <c r="M72" s="322" t="e">
        <f t="shared" si="4"/>
        <v>#REF!</v>
      </c>
      <c r="N72" s="322" t="e">
        <f t="shared" si="5"/>
        <v>#REF!</v>
      </c>
      <c r="O72" s="322" t="e">
        <f t="shared" si="6"/>
        <v>#REF!</v>
      </c>
      <c r="P72" s="323" t="e">
        <f>IF(J72&lt;'TEST MARKS '!#REF!,"N","Y")</f>
        <v>#REF!</v>
      </c>
      <c r="Q72" s="323" t="e">
        <f>IF(K72&lt;'TEST MARKS '!#REF!,"N","Y")</f>
        <v>#REF!</v>
      </c>
      <c r="R72" s="323" t="e">
        <f>IF(L72&lt;'TEST MARKS '!#REF!,"N","Y")</f>
        <v>#REF!</v>
      </c>
      <c r="S72" s="323" t="e">
        <f>IF(M72&lt;'TEST MARKS '!#REF!,"N","Y")</f>
        <v>#REF!</v>
      </c>
      <c r="T72" s="323" t="e">
        <f>IF(N72&lt;'TEST MARKS '!#REF!,"N","Y")</f>
        <v>#REF!</v>
      </c>
      <c r="U72" s="323" t="e">
        <f>IF(O72&lt;'TEST MARKS '!#REF!,"N","Y")</f>
        <v>#REF!</v>
      </c>
    </row>
    <row r="73" s="310" customFormat="1" spans="1:21">
      <c r="A73" s="272">
        <v>64</v>
      </c>
      <c r="B73" s="272" t="str">
        <f>'TEST MARKS '!B73</f>
        <v>SHARATH.A.R</v>
      </c>
      <c r="C73" s="316" t="str">
        <f>'TEST MARKS '!C73</f>
        <v>1SG15ME089</v>
      </c>
      <c r="D73" s="317">
        <f>SUMIF('TEST MARKS '!$D$8:$I$8,$D$9,'TEST MARKS '!D73:I73)</f>
        <v>7</v>
      </c>
      <c r="E73" s="317">
        <f>SUMIF('TEST MARKS '!$D$8:$I$8,$E$9,'TEST MARKS '!D73:I73)</f>
        <v>5</v>
      </c>
      <c r="F73" s="317">
        <f>SUMIF('TEST MARKS '!$D$8:$I$8,$F$9,'TEST MARKS '!D73:I73)</f>
        <v>9</v>
      </c>
      <c r="G73" s="317">
        <f>SUMIF('TEST MARKS '!$D$8:$I$8,$G$9,'TEST MARKS '!D73:I73)</f>
        <v>7</v>
      </c>
      <c r="H73" s="317">
        <f>SUMIF('TEST MARKS '!$D$8:$I$8,$H$9,'TEST MARKS '!D73:I73)</f>
        <v>6</v>
      </c>
      <c r="I73" s="317">
        <f>SUMIF('TEST MARKS '!$D$8:$I$8,$I$9,'TEST MARKS '!D73:I73)</f>
        <v>6</v>
      </c>
      <c r="J73" s="324" t="e">
        <f t="shared" si="1"/>
        <v>#REF!</v>
      </c>
      <c r="K73" s="322" t="e">
        <f t="shared" si="2"/>
        <v>#REF!</v>
      </c>
      <c r="L73" s="322" t="e">
        <f t="shared" si="3"/>
        <v>#REF!</v>
      </c>
      <c r="M73" s="322" t="e">
        <f t="shared" si="4"/>
        <v>#REF!</v>
      </c>
      <c r="N73" s="322" t="e">
        <f t="shared" si="5"/>
        <v>#REF!</v>
      </c>
      <c r="O73" s="322" t="e">
        <f t="shared" si="6"/>
        <v>#REF!</v>
      </c>
      <c r="P73" s="323" t="e">
        <f>IF(J73&lt;'TEST MARKS '!#REF!,"N","Y")</f>
        <v>#REF!</v>
      </c>
      <c r="Q73" s="323" t="e">
        <f>IF(K73&lt;'TEST MARKS '!#REF!,"N","Y")</f>
        <v>#REF!</v>
      </c>
      <c r="R73" s="323" t="e">
        <f>IF(L73&lt;'TEST MARKS '!#REF!,"N","Y")</f>
        <v>#REF!</v>
      </c>
      <c r="S73" s="323" t="e">
        <f>IF(M73&lt;'TEST MARKS '!#REF!,"N","Y")</f>
        <v>#REF!</v>
      </c>
      <c r="T73" s="323" t="e">
        <f>IF(N73&lt;'TEST MARKS '!#REF!,"N","Y")</f>
        <v>#REF!</v>
      </c>
      <c r="U73" s="323" t="e">
        <f>IF(O73&lt;'TEST MARKS '!#REF!,"N","Y")</f>
        <v>#REF!</v>
      </c>
    </row>
    <row r="74" s="310" customFormat="1" spans="1:21">
      <c r="A74" s="272">
        <v>65</v>
      </c>
      <c r="B74" s="272" t="str">
        <f>'TEST MARKS '!B74</f>
        <v>SHASHANK H PRASAD</v>
      </c>
      <c r="C74" s="316" t="str">
        <f>'TEST MARKS '!C74</f>
        <v>1SG15ME091</v>
      </c>
      <c r="D74" s="317">
        <f>SUMIF('TEST MARKS '!$D$8:$I$8,$D$9,'TEST MARKS '!D74:I74)</f>
        <v>9</v>
      </c>
      <c r="E74" s="317">
        <f>SUMIF('TEST MARKS '!$D$8:$I$8,$E$9,'TEST MARKS '!D74:I74)</f>
        <v>8</v>
      </c>
      <c r="F74" s="317">
        <f>SUMIF('TEST MARKS '!$D$8:$I$8,$F$9,'TEST MARKS '!D74:I74)</f>
        <v>9</v>
      </c>
      <c r="G74" s="317">
        <f>SUMIF('TEST MARKS '!$D$8:$I$8,$G$9,'TEST MARKS '!D74:I74)</f>
        <v>8</v>
      </c>
      <c r="H74" s="317">
        <f>SUMIF('TEST MARKS '!$D$8:$I$8,$H$9,'TEST MARKS '!D74:I74)</f>
        <v>7</v>
      </c>
      <c r="I74" s="317">
        <f>SUMIF('TEST MARKS '!$D$8:$I$8,$I$9,'TEST MARKS '!D74:I74)</f>
        <v>7</v>
      </c>
      <c r="J74" s="324" t="e">
        <f t="shared" si="1"/>
        <v>#REF!</v>
      </c>
      <c r="K74" s="322" t="e">
        <f t="shared" si="2"/>
        <v>#REF!</v>
      </c>
      <c r="L74" s="322" t="e">
        <f t="shared" si="3"/>
        <v>#REF!</v>
      </c>
      <c r="M74" s="322" t="e">
        <f t="shared" si="4"/>
        <v>#REF!</v>
      </c>
      <c r="N74" s="322" t="e">
        <f t="shared" si="5"/>
        <v>#REF!</v>
      </c>
      <c r="O74" s="322" t="e">
        <f t="shared" si="6"/>
        <v>#REF!</v>
      </c>
      <c r="P74" s="323" t="e">
        <f>IF(J74&lt;'TEST MARKS '!#REF!,"N","Y")</f>
        <v>#REF!</v>
      </c>
      <c r="Q74" s="323" t="e">
        <f>IF(K74&lt;'TEST MARKS '!#REF!,"N","Y")</f>
        <v>#REF!</v>
      </c>
      <c r="R74" s="323" t="e">
        <f>IF(L74&lt;'TEST MARKS '!#REF!,"N","Y")</f>
        <v>#REF!</v>
      </c>
      <c r="S74" s="323" t="e">
        <f>IF(M74&lt;'TEST MARKS '!#REF!,"N","Y")</f>
        <v>#REF!</v>
      </c>
      <c r="T74" s="323" t="e">
        <f>IF(N74&lt;'TEST MARKS '!#REF!,"N","Y")</f>
        <v>#REF!</v>
      </c>
      <c r="U74" s="323" t="e">
        <f>IF(O74&lt;'TEST MARKS '!#REF!,"N","Y")</f>
        <v>#REF!</v>
      </c>
    </row>
    <row r="75" s="310" customFormat="1" spans="1:21">
      <c r="A75" s="272">
        <v>66</v>
      </c>
      <c r="B75" s="272" t="str">
        <f>'TEST MARKS '!B75</f>
        <v>SHUBHAM MAJHI</v>
      </c>
      <c r="C75" s="316" t="str">
        <f>'TEST MARKS '!C75</f>
        <v>1SG15ME092</v>
      </c>
      <c r="D75" s="317">
        <f>SUMIF('TEST MARKS '!$D$8:$I$8,$D$9,'TEST MARKS '!D75:I75)</f>
        <v>0</v>
      </c>
      <c r="E75" s="317">
        <f>SUMIF('TEST MARKS '!$D$8:$I$8,$E$9,'TEST MARKS '!D75:I75)</f>
        <v>0</v>
      </c>
      <c r="F75" s="317">
        <f>SUMIF('TEST MARKS '!$D$8:$I$8,$F$9,'TEST MARKS '!D75:I75)</f>
        <v>7</v>
      </c>
      <c r="G75" s="317">
        <f>SUMIF('TEST MARKS '!$D$8:$I$8,$G$9,'TEST MARKS '!D75:I75)</f>
        <v>7</v>
      </c>
      <c r="H75" s="317">
        <f>SUMIF('TEST MARKS '!$D$8:$I$8,$H$9,'TEST MARKS '!D75:I75)</f>
        <v>5</v>
      </c>
      <c r="I75" s="317">
        <f>SUMIF('TEST MARKS '!$D$8:$I$8,$I$9,'TEST MARKS '!D75:I75)</f>
        <v>7</v>
      </c>
      <c r="J75" s="324" t="e">
        <f t="shared" ref="J75:J129" si="7">D75*100/$J$8</f>
        <v>#REF!</v>
      </c>
      <c r="K75" s="322" t="e">
        <f t="shared" ref="K75:K129" si="8">E75*100/$K$8</f>
        <v>#REF!</v>
      </c>
      <c r="L75" s="322" t="e">
        <f t="shared" ref="L75:L129" si="9">F75*100/$L$8</f>
        <v>#REF!</v>
      </c>
      <c r="M75" s="322" t="e">
        <f t="shared" ref="M75:M129" si="10">G75*100/$M$8</f>
        <v>#REF!</v>
      </c>
      <c r="N75" s="322" t="e">
        <f t="shared" ref="N75:N129" si="11">H75*100/$N$8</f>
        <v>#REF!</v>
      </c>
      <c r="O75" s="322" t="e">
        <f t="shared" ref="O75:O129" si="12">I75*100/$O$8</f>
        <v>#REF!</v>
      </c>
      <c r="P75" s="323" t="e">
        <f>IF(J75&lt;'TEST MARKS '!#REF!,"N","Y")</f>
        <v>#REF!</v>
      </c>
      <c r="Q75" s="323" t="e">
        <f>IF(K75&lt;'TEST MARKS '!#REF!,"N","Y")</f>
        <v>#REF!</v>
      </c>
      <c r="R75" s="323" t="e">
        <f>IF(L75&lt;'TEST MARKS '!#REF!,"N","Y")</f>
        <v>#REF!</v>
      </c>
      <c r="S75" s="323" t="e">
        <f>IF(M75&lt;'TEST MARKS '!#REF!,"N","Y")</f>
        <v>#REF!</v>
      </c>
      <c r="T75" s="323" t="e">
        <f>IF(N75&lt;'TEST MARKS '!#REF!,"N","Y")</f>
        <v>#REF!</v>
      </c>
      <c r="U75" s="323" t="e">
        <f>IF(O75&lt;'TEST MARKS '!#REF!,"N","Y")</f>
        <v>#REF!</v>
      </c>
    </row>
    <row r="76" s="310" customFormat="1" spans="1:21">
      <c r="A76" s="272">
        <v>67</v>
      </c>
      <c r="B76" s="272" t="str">
        <f>'TEST MARKS '!B76</f>
        <v>SRIDHAR N S</v>
      </c>
      <c r="C76" s="316" t="str">
        <f>'TEST MARKS '!C76</f>
        <v>1SG15ME094</v>
      </c>
      <c r="D76" s="317">
        <f>SUMIF('TEST MARKS '!$D$8:$I$8,$D$9,'TEST MARKS '!D76:I76)</f>
        <v>6</v>
      </c>
      <c r="E76" s="317">
        <f>SUMIF('TEST MARKS '!$D$8:$I$8,$E$9,'TEST MARKS '!D76:I76)</f>
        <v>4</v>
      </c>
      <c r="F76" s="317">
        <f>SUMIF('TEST MARKS '!$D$8:$I$8,$F$9,'TEST MARKS '!D76:I76)</f>
        <v>7</v>
      </c>
      <c r="G76" s="317">
        <f>SUMIF('TEST MARKS '!$D$8:$I$8,$G$9,'TEST MARKS '!D76:I76)</f>
        <v>6</v>
      </c>
      <c r="H76" s="317">
        <f>SUMIF('TEST MARKS '!$D$8:$I$8,$H$9,'TEST MARKS '!D76:I76)</f>
        <v>7</v>
      </c>
      <c r="I76" s="317">
        <f>SUMIF('TEST MARKS '!$D$8:$I$8,$I$9,'TEST MARKS '!D76:I76)</f>
        <v>7</v>
      </c>
      <c r="J76" s="324" t="e">
        <f t="shared" si="7"/>
        <v>#REF!</v>
      </c>
      <c r="K76" s="322" t="e">
        <f t="shared" si="8"/>
        <v>#REF!</v>
      </c>
      <c r="L76" s="322" t="e">
        <f t="shared" si="9"/>
        <v>#REF!</v>
      </c>
      <c r="M76" s="322" t="e">
        <f t="shared" si="10"/>
        <v>#REF!</v>
      </c>
      <c r="N76" s="322" t="e">
        <f t="shared" si="11"/>
        <v>#REF!</v>
      </c>
      <c r="O76" s="322" t="e">
        <f t="shared" si="12"/>
        <v>#REF!</v>
      </c>
      <c r="P76" s="323" t="e">
        <f>IF(J76&lt;'TEST MARKS '!#REF!,"N","Y")</f>
        <v>#REF!</v>
      </c>
      <c r="Q76" s="323" t="e">
        <f>IF(K76&lt;'TEST MARKS '!#REF!,"N","Y")</f>
        <v>#REF!</v>
      </c>
      <c r="R76" s="323" t="e">
        <f>IF(L76&lt;'TEST MARKS '!#REF!,"N","Y")</f>
        <v>#REF!</v>
      </c>
      <c r="S76" s="323" t="e">
        <f>IF(M76&lt;'TEST MARKS '!#REF!,"N","Y")</f>
        <v>#REF!</v>
      </c>
      <c r="T76" s="323" t="e">
        <f>IF(N76&lt;'TEST MARKS '!#REF!,"N","Y")</f>
        <v>#REF!</v>
      </c>
      <c r="U76" s="323" t="e">
        <f>IF(O76&lt;'TEST MARKS '!#REF!,"N","Y")</f>
        <v>#REF!</v>
      </c>
    </row>
    <row r="77" s="310" customFormat="1" spans="1:21">
      <c r="A77" s="272">
        <v>68</v>
      </c>
      <c r="B77" s="272" t="e">
        <f>'TEST MARKS '!#REF!</f>
        <v>#REF!</v>
      </c>
      <c r="C77" s="316" t="str">
        <f>'TEST MARKS '!C77</f>
        <v>1SG15ME095</v>
      </c>
      <c r="D77" s="317">
        <f>SUMIF('TEST MARKS '!$D$8:$I$8,$D$9,'TEST MARKS '!B77:I77)</f>
        <v>0</v>
      </c>
      <c r="E77" s="317">
        <f>SUMIF('TEST MARKS '!$D$8:$I$8,$E$9,'TEST MARKS '!B77:I77)</f>
        <v>0</v>
      </c>
      <c r="F77" s="317">
        <f>SUMIF('TEST MARKS '!$D$8:$I$8,$F$9,'TEST MARKS '!B77:I77)</f>
        <v>8</v>
      </c>
      <c r="G77" s="317">
        <f>SUMIF('TEST MARKS '!$D$8:$I$8,$G$9,'TEST MARKS '!B77:I77)</f>
        <v>7</v>
      </c>
      <c r="H77" s="317">
        <f>SUMIF('TEST MARKS '!$D$8:$I$8,$H$9,'TEST MARKS '!B77:I77)</f>
        <v>0</v>
      </c>
      <c r="I77" s="317">
        <f>SUMIF('TEST MARKS '!$D$8:$I$8,$I$9,'TEST MARKS '!B77:I77)</f>
        <v>0</v>
      </c>
      <c r="J77" s="324" t="e">
        <f t="shared" si="7"/>
        <v>#REF!</v>
      </c>
      <c r="K77" s="322" t="e">
        <f t="shared" si="8"/>
        <v>#REF!</v>
      </c>
      <c r="L77" s="322" t="e">
        <f t="shared" si="9"/>
        <v>#REF!</v>
      </c>
      <c r="M77" s="322" t="e">
        <f t="shared" si="10"/>
        <v>#REF!</v>
      </c>
      <c r="N77" s="322" t="e">
        <f t="shared" si="11"/>
        <v>#REF!</v>
      </c>
      <c r="O77" s="322" t="e">
        <f t="shared" si="12"/>
        <v>#REF!</v>
      </c>
      <c r="P77" s="323" t="e">
        <f>IF(J77&lt;'TEST MARKS '!#REF!,"N","Y")</f>
        <v>#REF!</v>
      </c>
      <c r="Q77" s="323" t="e">
        <f>IF(K77&lt;'TEST MARKS '!#REF!,"N","Y")</f>
        <v>#REF!</v>
      </c>
      <c r="R77" s="323" t="e">
        <f>IF(L77&lt;'TEST MARKS '!#REF!,"N","Y")</f>
        <v>#REF!</v>
      </c>
      <c r="S77" s="323" t="e">
        <f>IF(M77&lt;'TEST MARKS '!#REF!,"N","Y")</f>
        <v>#REF!</v>
      </c>
      <c r="T77" s="323" t="e">
        <f>IF(N77&lt;'TEST MARKS '!#REF!,"N","Y")</f>
        <v>#REF!</v>
      </c>
      <c r="U77" s="323" t="e">
        <f>IF(O77&lt;'TEST MARKS '!#REF!,"N","Y")</f>
        <v>#REF!</v>
      </c>
    </row>
    <row r="78" s="310" customFormat="1" spans="1:21">
      <c r="A78" s="272">
        <v>69</v>
      </c>
      <c r="B78" s="272" t="e">
        <f>'TEST MARKS '!#REF!</f>
        <v>#REF!</v>
      </c>
      <c r="C78" s="316" t="str">
        <f>'TEST MARKS '!C78</f>
        <v>1SG15ME096</v>
      </c>
      <c r="D78" s="317">
        <f>SUMIF('TEST MARKS '!$D$8:$I$8,$D$9,'TEST MARKS '!B78:I78)</f>
        <v>0</v>
      </c>
      <c r="E78" s="317">
        <f>SUMIF('TEST MARKS '!$D$8:$I$8,$E$9,'TEST MARKS '!B78:I78)</f>
        <v>0</v>
      </c>
      <c r="F78" s="317">
        <f>SUMIF('TEST MARKS '!$D$8:$I$8,$F$9,'TEST MARKS '!B78:I78)</f>
        <v>9</v>
      </c>
      <c r="G78" s="317">
        <f>SUMIF('TEST MARKS '!$D$8:$I$8,$G$9,'TEST MARKS '!B78:I78)</f>
        <v>5</v>
      </c>
      <c r="H78" s="317">
        <f>SUMIF('TEST MARKS '!$D$8:$I$8,$H$9,'TEST MARKS '!B78:I78)</f>
        <v>7</v>
      </c>
      <c r="I78" s="317">
        <f>SUMIF('TEST MARKS '!$D$8:$I$8,$I$9,'TEST MARKS '!B78:I78)</f>
        <v>7</v>
      </c>
      <c r="J78" s="324" t="e">
        <f t="shared" si="7"/>
        <v>#REF!</v>
      </c>
      <c r="K78" s="322" t="e">
        <f t="shared" si="8"/>
        <v>#REF!</v>
      </c>
      <c r="L78" s="322" t="e">
        <f t="shared" si="9"/>
        <v>#REF!</v>
      </c>
      <c r="M78" s="322" t="e">
        <f t="shared" si="10"/>
        <v>#REF!</v>
      </c>
      <c r="N78" s="322" t="e">
        <f t="shared" si="11"/>
        <v>#REF!</v>
      </c>
      <c r="O78" s="322" t="e">
        <f t="shared" si="12"/>
        <v>#REF!</v>
      </c>
      <c r="P78" s="323" t="e">
        <f>IF(J78&lt;'TEST MARKS '!#REF!,"N","Y")</f>
        <v>#REF!</v>
      </c>
      <c r="Q78" s="323" t="e">
        <f>IF(K78&lt;'TEST MARKS '!#REF!,"N","Y")</f>
        <v>#REF!</v>
      </c>
      <c r="R78" s="323" t="e">
        <f>IF(L78&lt;'TEST MARKS '!#REF!,"N","Y")</f>
        <v>#REF!</v>
      </c>
      <c r="S78" s="323" t="e">
        <f>IF(M78&lt;'TEST MARKS '!#REF!,"N","Y")</f>
        <v>#REF!</v>
      </c>
      <c r="T78" s="323" t="e">
        <f>IF(N78&lt;'TEST MARKS '!#REF!,"N","Y")</f>
        <v>#REF!</v>
      </c>
      <c r="U78" s="323" t="e">
        <f>IF(O78&lt;'TEST MARKS '!#REF!,"N","Y")</f>
        <v>#REF!</v>
      </c>
    </row>
    <row r="79" s="310" customFormat="1" spans="1:21">
      <c r="A79" s="272">
        <v>70</v>
      </c>
      <c r="B79" s="272" t="e">
        <f>'TEST MARKS '!#REF!</f>
        <v>#REF!</v>
      </c>
      <c r="C79" s="316" t="str">
        <f>'TEST MARKS '!C79</f>
        <v>1SG15ME098</v>
      </c>
      <c r="D79" s="317">
        <f>SUMIF('TEST MARKS '!$D$8:$I$8,$D$9,'TEST MARKS '!B79:I79)</f>
        <v>0</v>
      </c>
      <c r="E79" s="317">
        <f>SUMIF('TEST MARKS '!$D$8:$I$8,$E$9,'TEST MARKS '!B79:I79)</f>
        <v>0</v>
      </c>
      <c r="F79" s="317">
        <f>SUMIF('TEST MARKS '!$D$8:$I$8,$F$9,'TEST MARKS '!B79:I79)</f>
        <v>9</v>
      </c>
      <c r="G79" s="317">
        <f>SUMIF('TEST MARKS '!$D$8:$I$8,$G$9,'TEST MARKS '!B79:I79)</f>
        <v>9</v>
      </c>
      <c r="H79" s="317">
        <f>SUMIF('TEST MARKS '!$D$8:$I$8,$H$9,'TEST MARKS '!B79:I79)</f>
        <v>7</v>
      </c>
      <c r="I79" s="317">
        <f>SUMIF('TEST MARKS '!$D$8:$I$8,$I$9,'TEST MARKS '!B79:I79)</f>
        <v>10</v>
      </c>
      <c r="J79" s="324" t="e">
        <f t="shared" si="7"/>
        <v>#REF!</v>
      </c>
      <c r="K79" s="322" t="e">
        <f t="shared" si="8"/>
        <v>#REF!</v>
      </c>
      <c r="L79" s="322" t="e">
        <f t="shared" si="9"/>
        <v>#REF!</v>
      </c>
      <c r="M79" s="322" t="e">
        <f t="shared" si="10"/>
        <v>#REF!</v>
      </c>
      <c r="N79" s="322" t="e">
        <f t="shared" si="11"/>
        <v>#REF!</v>
      </c>
      <c r="O79" s="322" t="e">
        <f t="shared" si="12"/>
        <v>#REF!</v>
      </c>
      <c r="P79" s="323" t="e">
        <f>IF(J79&lt;'TEST MARKS '!#REF!,"N","Y")</f>
        <v>#REF!</v>
      </c>
      <c r="Q79" s="323" t="e">
        <f>IF(K79&lt;'TEST MARKS '!#REF!,"N","Y")</f>
        <v>#REF!</v>
      </c>
      <c r="R79" s="323" t="e">
        <f>IF(L79&lt;'TEST MARKS '!#REF!,"N","Y")</f>
        <v>#REF!</v>
      </c>
      <c r="S79" s="323" t="e">
        <f>IF(M79&lt;'TEST MARKS '!#REF!,"N","Y")</f>
        <v>#REF!</v>
      </c>
      <c r="T79" s="323" t="e">
        <f>IF(N79&lt;'TEST MARKS '!#REF!,"N","Y")</f>
        <v>#REF!</v>
      </c>
      <c r="U79" s="323" t="e">
        <f>IF(O79&lt;'TEST MARKS '!#REF!,"N","Y")</f>
        <v>#REF!</v>
      </c>
    </row>
    <row r="80" s="310" customFormat="1" spans="1:21">
      <c r="A80" s="272">
        <v>71</v>
      </c>
      <c r="B80" s="272" t="e">
        <f>'TEST MARKS '!#REF!</f>
        <v>#REF!</v>
      </c>
      <c r="C80" s="316" t="str">
        <f>'TEST MARKS '!C80</f>
        <v>1SG15ME099</v>
      </c>
      <c r="D80" s="317">
        <f>SUMIF('TEST MARKS '!$D$8:$I$8,$D$9,'TEST MARKS '!B80:I80)</f>
        <v>0</v>
      </c>
      <c r="E80" s="317">
        <f>SUMIF('TEST MARKS '!$D$8:$I$8,$E$9,'TEST MARKS '!B80:I80)</f>
        <v>0</v>
      </c>
      <c r="F80" s="317">
        <f>SUMIF('TEST MARKS '!$D$8:$I$8,$F$9,'TEST MARKS '!B80:I80)</f>
        <v>6</v>
      </c>
      <c r="G80" s="317">
        <f>SUMIF('TEST MARKS '!$D$8:$I$8,$G$9,'TEST MARKS '!B80:I80)</f>
        <v>6</v>
      </c>
      <c r="H80" s="317">
        <f>SUMIF('TEST MARKS '!$D$8:$I$8,$H$9,'TEST MARKS '!B80:I80)</f>
        <v>6</v>
      </c>
      <c r="I80" s="317">
        <f>SUMIF('TEST MARKS '!$D$8:$I$8,$I$9,'TEST MARKS '!B80:I80)</f>
        <v>8</v>
      </c>
      <c r="J80" s="324" t="e">
        <f t="shared" si="7"/>
        <v>#REF!</v>
      </c>
      <c r="K80" s="322" t="e">
        <f t="shared" si="8"/>
        <v>#REF!</v>
      </c>
      <c r="L80" s="322" t="e">
        <f t="shared" si="9"/>
        <v>#REF!</v>
      </c>
      <c r="M80" s="322" t="e">
        <f t="shared" si="10"/>
        <v>#REF!</v>
      </c>
      <c r="N80" s="322" t="e">
        <f t="shared" si="11"/>
        <v>#REF!</v>
      </c>
      <c r="O80" s="322" t="e">
        <f t="shared" si="12"/>
        <v>#REF!</v>
      </c>
      <c r="P80" s="323" t="e">
        <f>IF(J80&lt;'TEST MARKS '!#REF!,"N","Y")</f>
        <v>#REF!</v>
      </c>
      <c r="Q80" s="323" t="e">
        <f>IF(K80&lt;'TEST MARKS '!#REF!,"N","Y")</f>
        <v>#REF!</v>
      </c>
      <c r="R80" s="323" t="e">
        <f>IF(L80&lt;'TEST MARKS '!#REF!,"N","Y")</f>
        <v>#REF!</v>
      </c>
      <c r="S80" s="323" t="e">
        <f>IF(M80&lt;'TEST MARKS '!#REF!,"N","Y")</f>
        <v>#REF!</v>
      </c>
      <c r="T80" s="323" t="e">
        <f>IF(N80&lt;'TEST MARKS '!#REF!,"N","Y")</f>
        <v>#REF!</v>
      </c>
      <c r="U80" s="323" t="e">
        <f>IF(O80&lt;'TEST MARKS '!#REF!,"N","Y")</f>
        <v>#REF!</v>
      </c>
    </row>
    <row r="81" s="310" customFormat="1" spans="1:21">
      <c r="A81" s="272">
        <v>72</v>
      </c>
      <c r="B81" s="272" t="e">
        <f>'TEST MARKS '!#REF!</f>
        <v>#REF!</v>
      </c>
      <c r="C81" s="316" t="str">
        <f>'TEST MARKS '!C81</f>
        <v>1SG15ME101</v>
      </c>
      <c r="D81" s="317">
        <f>SUMIF('TEST MARKS '!$D$8:$I$8,$D$9,'TEST MARKS '!B81:I81)</f>
        <v>0</v>
      </c>
      <c r="E81" s="317">
        <f>SUMIF('TEST MARKS '!$D$8:$I$8,$E$9,'TEST MARKS '!B81:I81)</f>
        <v>0</v>
      </c>
      <c r="F81" s="317">
        <f>SUMIF('TEST MARKS '!$D$8:$I$8,$F$9,'TEST MARKS '!B81:I81)</f>
        <v>6</v>
      </c>
      <c r="G81" s="317">
        <f>SUMIF('TEST MARKS '!$D$8:$I$8,$G$9,'TEST MARKS '!B81:I81)</f>
        <v>5</v>
      </c>
      <c r="H81" s="317">
        <f>SUMIF('TEST MARKS '!$D$8:$I$8,$H$9,'TEST MARKS '!B81:I81)</f>
        <v>4</v>
      </c>
      <c r="I81" s="317">
        <f>SUMIF('TEST MARKS '!$D$8:$I$8,$I$9,'TEST MARKS '!B81:I81)</f>
        <v>6</v>
      </c>
      <c r="J81" s="324" t="e">
        <f t="shared" si="7"/>
        <v>#REF!</v>
      </c>
      <c r="K81" s="322" t="e">
        <f t="shared" si="8"/>
        <v>#REF!</v>
      </c>
      <c r="L81" s="322" t="e">
        <f t="shared" si="9"/>
        <v>#REF!</v>
      </c>
      <c r="M81" s="322" t="e">
        <f t="shared" si="10"/>
        <v>#REF!</v>
      </c>
      <c r="N81" s="322" t="e">
        <f t="shared" si="11"/>
        <v>#REF!</v>
      </c>
      <c r="O81" s="322" t="e">
        <f t="shared" si="12"/>
        <v>#REF!</v>
      </c>
      <c r="P81" s="323" t="e">
        <f>IF(J81&lt;'TEST MARKS '!#REF!,"N","Y")</f>
        <v>#REF!</v>
      </c>
      <c r="Q81" s="323" t="e">
        <f>IF(K81&lt;'TEST MARKS '!#REF!,"N","Y")</f>
        <v>#REF!</v>
      </c>
      <c r="R81" s="323" t="e">
        <f>IF(L81&lt;'TEST MARKS '!#REF!,"N","Y")</f>
        <v>#REF!</v>
      </c>
      <c r="S81" s="323" t="e">
        <f>IF(M81&lt;'TEST MARKS '!#REF!,"N","Y")</f>
        <v>#REF!</v>
      </c>
      <c r="T81" s="323" t="e">
        <f>IF(N81&lt;'TEST MARKS '!#REF!,"N","Y")</f>
        <v>#REF!</v>
      </c>
      <c r="U81" s="323" t="e">
        <f>IF(O81&lt;'TEST MARKS '!#REF!,"N","Y")</f>
        <v>#REF!</v>
      </c>
    </row>
    <row r="82" s="310" customFormat="1" spans="1:21">
      <c r="A82" s="272">
        <v>73</v>
      </c>
      <c r="B82" s="272" t="e">
        <f>'TEST MARKS '!#REF!</f>
        <v>#REF!</v>
      </c>
      <c r="C82" s="316" t="str">
        <f>'TEST MARKS '!C82</f>
        <v>1SG15ME102</v>
      </c>
      <c r="D82" s="317">
        <f>SUMIF('TEST MARKS '!$D$8:$I$8,$D$9,'TEST MARKS '!B82:I82)</f>
        <v>0</v>
      </c>
      <c r="E82" s="317">
        <f>SUMIF('TEST MARKS '!$D$8:$I$8,$E$9,'TEST MARKS '!B82:I82)</f>
        <v>0</v>
      </c>
      <c r="F82" s="317">
        <f>SUMIF('TEST MARKS '!$D$8:$I$8,$F$9,'TEST MARKS '!B82:I82)</f>
        <v>4</v>
      </c>
      <c r="G82" s="317">
        <f>SUMIF('TEST MARKS '!$D$8:$I$8,$G$9,'TEST MARKS '!B82:I82)</f>
        <v>3</v>
      </c>
      <c r="H82" s="317">
        <f>SUMIF('TEST MARKS '!$D$8:$I$8,$H$9,'TEST MARKS '!B82:I82)</f>
        <v>7</v>
      </c>
      <c r="I82" s="317">
        <f>SUMIF('TEST MARKS '!$D$8:$I$8,$I$9,'TEST MARKS '!B82:I82)</f>
        <v>8</v>
      </c>
      <c r="J82" s="324" t="e">
        <f t="shared" si="7"/>
        <v>#REF!</v>
      </c>
      <c r="K82" s="322" t="e">
        <f t="shared" si="8"/>
        <v>#REF!</v>
      </c>
      <c r="L82" s="322" t="e">
        <f t="shared" si="9"/>
        <v>#REF!</v>
      </c>
      <c r="M82" s="322" t="e">
        <f t="shared" si="10"/>
        <v>#REF!</v>
      </c>
      <c r="N82" s="322" t="e">
        <f t="shared" si="11"/>
        <v>#REF!</v>
      </c>
      <c r="O82" s="322" t="e">
        <f t="shared" si="12"/>
        <v>#REF!</v>
      </c>
      <c r="P82" s="323" t="e">
        <f>IF(J82&lt;'TEST MARKS '!#REF!,"N","Y")</f>
        <v>#REF!</v>
      </c>
      <c r="Q82" s="323" t="e">
        <f>IF(K82&lt;'TEST MARKS '!#REF!,"N","Y")</f>
        <v>#REF!</v>
      </c>
      <c r="R82" s="323" t="e">
        <f>IF(L82&lt;'TEST MARKS '!#REF!,"N","Y")</f>
        <v>#REF!</v>
      </c>
      <c r="S82" s="323" t="e">
        <f>IF(M82&lt;'TEST MARKS '!#REF!,"N","Y")</f>
        <v>#REF!</v>
      </c>
      <c r="T82" s="323" t="e">
        <f>IF(N82&lt;'TEST MARKS '!#REF!,"N","Y")</f>
        <v>#REF!</v>
      </c>
      <c r="U82" s="323" t="e">
        <f>IF(O82&lt;'TEST MARKS '!#REF!,"N","Y")</f>
        <v>#REF!</v>
      </c>
    </row>
    <row r="83" s="310" customFormat="1" spans="1:21">
      <c r="A83" s="272">
        <v>74</v>
      </c>
      <c r="B83" s="272" t="e">
        <f>'TEST MARKS '!#REF!</f>
        <v>#REF!</v>
      </c>
      <c r="C83" s="316" t="str">
        <f>'TEST MARKS '!C83</f>
        <v>1SG15ME104</v>
      </c>
      <c r="D83" s="317">
        <f>SUMIF('TEST MARKS '!$D$8:$I$8,$D$9,'TEST MARKS '!B83:I83)</f>
        <v>0</v>
      </c>
      <c r="E83" s="317">
        <f>SUMIF('TEST MARKS '!$D$8:$I$8,$E$9,'TEST MARKS '!B83:I83)</f>
        <v>0</v>
      </c>
      <c r="F83" s="317">
        <f>SUMIF('TEST MARKS '!$D$8:$I$8,$F$9,'TEST MARKS '!B83:I83)</f>
        <v>6</v>
      </c>
      <c r="G83" s="317">
        <f>SUMIF('TEST MARKS '!$D$8:$I$8,$G$9,'TEST MARKS '!B83:I83)</f>
        <v>5</v>
      </c>
      <c r="H83" s="317">
        <f>SUMIF('TEST MARKS '!$D$8:$I$8,$H$9,'TEST MARKS '!B83:I83)</f>
        <v>7</v>
      </c>
      <c r="I83" s="317">
        <f>SUMIF('TEST MARKS '!$D$8:$I$8,$I$9,'TEST MARKS '!B83:I83)</f>
        <v>6</v>
      </c>
      <c r="J83" s="324" t="e">
        <f t="shared" si="7"/>
        <v>#REF!</v>
      </c>
      <c r="K83" s="322" t="e">
        <f t="shared" si="8"/>
        <v>#REF!</v>
      </c>
      <c r="L83" s="322" t="e">
        <f t="shared" si="9"/>
        <v>#REF!</v>
      </c>
      <c r="M83" s="322" t="e">
        <f t="shared" si="10"/>
        <v>#REF!</v>
      </c>
      <c r="N83" s="322" t="e">
        <f t="shared" si="11"/>
        <v>#REF!</v>
      </c>
      <c r="O83" s="322" t="e">
        <f t="shared" si="12"/>
        <v>#REF!</v>
      </c>
      <c r="P83" s="323" t="e">
        <f>IF(J83&lt;'TEST MARKS '!#REF!,"N","Y")</f>
        <v>#REF!</v>
      </c>
      <c r="Q83" s="323" t="e">
        <f>IF(K83&lt;'TEST MARKS '!#REF!,"N","Y")</f>
        <v>#REF!</v>
      </c>
      <c r="R83" s="323" t="e">
        <f>IF(L83&lt;'TEST MARKS '!#REF!,"N","Y")</f>
        <v>#REF!</v>
      </c>
      <c r="S83" s="323" t="e">
        <f>IF(M83&lt;'TEST MARKS '!#REF!,"N","Y")</f>
        <v>#REF!</v>
      </c>
      <c r="T83" s="323" t="e">
        <f>IF(N83&lt;'TEST MARKS '!#REF!,"N","Y")</f>
        <v>#REF!</v>
      </c>
      <c r="U83" s="323" t="e">
        <f>IF(O83&lt;'TEST MARKS '!#REF!,"N","Y")</f>
        <v>#REF!</v>
      </c>
    </row>
    <row r="84" s="310" customFormat="1" spans="1:21">
      <c r="A84" s="272">
        <v>75</v>
      </c>
      <c r="B84" s="272" t="e">
        <f>'TEST MARKS '!#REF!</f>
        <v>#REF!</v>
      </c>
      <c r="C84" s="316" t="str">
        <f>'TEST MARKS '!C84</f>
        <v>1SG15ME105</v>
      </c>
      <c r="D84" s="317">
        <f>SUMIF('TEST MARKS '!$D$8:$I$8,$D$9,'TEST MARKS '!B84:I84)</f>
        <v>0</v>
      </c>
      <c r="E84" s="317">
        <f>SUMIF('TEST MARKS '!$D$8:$I$8,$E$9,'TEST MARKS '!B84:I84)</f>
        <v>0</v>
      </c>
      <c r="F84" s="317">
        <f>SUMIF('TEST MARKS '!$D$8:$I$8,$F$9,'TEST MARKS '!B84:I84)</f>
        <v>5</v>
      </c>
      <c r="G84" s="317">
        <f>SUMIF('TEST MARKS '!$D$8:$I$8,$G$9,'TEST MARKS '!B84:I84)</f>
        <v>4</v>
      </c>
      <c r="H84" s="317">
        <f>SUMIF('TEST MARKS '!$D$8:$I$8,$H$9,'TEST MARKS '!B84:I84)</f>
        <v>3</v>
      </c>
      <c r="I84" s="317">
        <f>SUMIF('TEST MARKS '!$D$8:$I$8,$I$9,'TEST MARKS '!B84:I84)</f>
        <v>5</v>
      </c>
      <c r="J84" s="324" t="e">
        <f t="shared" si="7"/>
        <v>#REF!</v>
      </c>
      <c r="K84" s="322" t="e">
        <f t="shared" si="8"/>
        <v>#REF!</v>
      </c>
      <c r="L84" s="322" t="e">
        <f t="shared" si="9"/>
        <v>#REF!</v>
      </c>
      <c r="M84" s="322" t="e">
        <f t="shared" si="10"/>
        <v>#REF!</v>
      </c>
      <c r="N84" s="322" t="e">
        <f t="shared" si="11"/>
        <v>#REF!</v>
      </c>
      <c r="O84" s="322" t="e">
        <f t="shared" si="12"/>
        <v>#REF!</v>
      </c>
      <c r="P84" s="323" t="e">
        <f>IF(J84&lt;'TEST MARKS '!#REF!,"N","Y")</f>
        <v>#REF!</v>
      </c>
      <c r="Q84" s="323" t="e">
        <f>IF(K84&lt;'TEST MARKS '!#REF!,"N","Y")</f>
        <v>#REF!</v>
      </c>
      <c r="R84" s="323" t="e">
        <f>IF(L84&lt;'TEST MARKS '!#REF!,"N","Y")</f>
        <v>#REF!</v>
      </c>
      <c r="S84" s="323" t="e">
        <f>IF(M84&lt;'TEST MARKS '!#REF!,"N","Y")</f>
        <v>#REF!</v>
      </c>
      <c r="T84" s="323" t="e">
        <f>IF(N84&lt;'TEST MARKS '!#REF!,"N","Y")</f>
        <v>#REF!</v>
      </c>
      <c r="U84" s="323" t="e">
        <f>IF(O84&lt;'TEST MARKS '!#REF!,"N","Y")</f>
        <v>#REF!</v>
      </c>
    </row>
    <row r="85" s="310" customFormat="1" spans="1:21">
      <c r="A85" s="272">
        <v>76</v>
      </c>
      <c r="B85" s="272" t="e">
        <f>'TEST MARKS '!#REF!</f>
        <v>#REF!</v>
      </c>
      <c r="C85" s="316" t="str">
        <f>'TEST MARKS '!C85</f>
        <v>1SG16ME400</v>
      </c>
      <c r="D85" s="317">
        <f>SUMIF('TEST MARKS '!$D$8:$I$8,$D$9,'TEST MARKS '!B85:I85)</f>
        <v>0</v>
      </c>
      <c r="E85" s="317">
        <f>SUMIF('TEST MARKS '!$D$8:$I$8,$E$9,'TEST MARKS '!B85:I85)</f>
        <v>0</v>
      </c>
      <c r="F85" s="317">
        <f>SUMIF('TEST MARKS '!$D$8:$I$8,$F$9,'TEST MARKS '!B85:I85)</f>
        <v>5</v>
      </c>
      <c r="G85" s="317">
        <f>SUMIF('TEST MARKS '!$D$8:$I$8,$G$9,'TEST MARKS '!B85:I85)</f>
        <v>5</v>
      </c>
      <c r="H85" s="317">
        <f>SUMIF('TEST MARKS '!$D$8:$I$8,$H$9,'TEST MARKS '!B85:I85)</f>
        <v>3</v>
      </c>
      <c r="I85" s="317">
        <f>SUMIF('TEST MARKS '!$D$8:$I$8,$I$9,'TEST MARKS '!B85:I85)</f>
        <v>4</v>
      </c>
      <c r="J85" s="324" t="e">
        <f t="shared" si="7"/>
        <v>#REF!</v>
      </c>
      <c r="K85" s="322" t="e">
        <f t="shared" si="8"/>
        <v>#REF!</v>
      </c>
      <c r="L85" s="322" t="e">
        <f t="shared" si="9"/>
        <v>#REF!</v>
      </c>
      <c r="M85" s="322" t="e">
        <f t="shared" si="10"/>
        <v>#REF!</v>
      </c>
      <c r="N85" s="322" t="e">
        <f t="shared" si="11"/>
        <v>#REF!</v>
      </c>
      <c r="O85" s="322" t="e">
        <f t="shared" si="12"/>
        <v>#REF!</v>
      </c>
      <c r="P85" s="323" t="e">
        <f>IF(J85&lt;'TEST MARKS '!#REF!,"N","Y")</f>
        <v>#REF!</v>
      </c>
      <c r="Q85" s="323" t="e">
        <f>IF(K85&lt;'TEST MARKS '!#REF!,"N","Y")</f>
        <v>#REF!</v>
      </c>
      <c r="R85" s="323" t="e">
        <f>IF(L85&lt;'TEST MARKS '!#REF!,"N","Y")</f>
        <v>#REF!</v>
      </c>
      <c r="S85" s="323" t="e">
        <f>IF(M85&lt;'TEST MARKS '!#REF!,"N","Y")</f>
        <v>#REF!</v>
      </c>
      <c r="T85" s="323" t="e">
        <f>IF(N85&lt;'TEST MARKS '!#REF!,"N","Y")</f>
        <v>#REF!</v>
      </c>
      <c r="U85" s="323" t="e">
        <f>IF(O85&lt;'TEST MARKS '!#REF!,"N","Y")</f>
        <v>#REF!</v>
      </c>
    </row>
    <row r="86" s="310" customFormat="1" spans="1:21">
      <c r="A86" s="272">
        <v>77</v>
      </c>
      <c r="B86" s="272" t="e">
        <f>'TEST MARKS '!#REF!</f>
        <v>#REF!</v>
      </c>
      <c r="C86" s="316" t="str">
        <f>'TEST MARKS '!C86</f>
        <v>1SG16ME402</v>
      </c>
      <c r="D86" s="317">
        <f>SUMIF('TEST MARKS '!$D$8:$I$8,$D$9,'TEST MARKS '!B86:I86)</f>
        <v>0</v>
      </c>
      <c r="E86" s="317">
        <f>SUMIF('TEST MARKS '!$D$8:$I$8,$E$9,'TEST MARKS '!B86:I86)</f>
        <v>0</v>
      </c>
      <c r="F86" s="317">
        <f>SUMIF('TEST MARKS '!$D$8:$I$8,$F$9,'TEST MARKS '!B86:I86)</f>
        <v>6</v>
      </c>
      <c r="G86" s="317">
        <f>SUMIF('TEST MARKS '!$D$8:$I$8,$G$9,'TEST MARKS '!B86:I86)</f>
        <v>5</v>
      </c>
      <c r="H86" s="317">
        <f>SUMIF('TEST MARKS '!$D$8:$I$8,$H$9,'TEST MARKS '!B86:I86)</f>
        <v>7</v>
      </c>
      <c r="I86" s="317">
        <f>SUMIF('TEST MARKS '!$D$8:$I$8,$I$9,'TEST MARKS '!B86:I86)</f>
        <v>8</v>
      </c>
      <c r="J86" s="324" t="e">
        <f t="shared" si="7"/>
        <v>#REF!</v>
      </c>
      <c r="K86" s="322" t="e">
        <f t="shared" si="8"/>
        <v>#REF!</v>
      </c>
      <c r="L86" s="322" t="e">
        <f t="shared" si="9"/>
        <v>#REF!</v>
      </c>
      <c r="M86" s="322" t="e">
        <f t="shared" si="10"/>
        <v>#REF!</v>
      </c>
      <c r="N86" s="322" t="e">
        <f t="shared" si="11"/>
        <v>#REF!</v>
      </c>
      <c r="O86" s="322" t="e">
        <f t="shared" si="12"/>
        <v>#REF!</v>
      </c>
      <c r="P86" s="323" t="e">
        <f>IF(J86&lt;'TEST MARKS '!#REF!,"N","Y")</f>
        <v>#REF!</v>
      </c>
      <c r="Q86" s="323" t="e">
        <f>IF(K86&lt;'TEST MARKS '!#REF!,"N","Y")</f>
        <v>#REF!</v>
      </c>
      <c r="R86" s="323" t="e">
        <f>IF(L86&lt;'TEST MARKS '!#REF!,"N","Y")</f>
        <v>#REF!</v>
      </c>
      <c r="S86" s="323" t="e">
        <f>IF(M86&lt;'TEST MARKS '!#REF!,"N","Y")</f>
        <v>#REF!</v>
      </c>
      <c r="T86" s="323" t="e">
        <f>IF(N86&lt;'TEST MARKS '!#REF!,"N","Y")</f>
        <v>#REF!</v>
      </c>
      <c r="U86" s="323" t="e">
        <f>IF(O86&lt;'TEST MARKS '!#REF!,"N","Y")</f>
        <v>#REF!</v>
      </c>
    </row>
    <row r="87" s="310" customFormat="1" spans="1:21">
      <c r="A87" s="272">
        <v>78</v>
      </c>
      <c r="B87" s="272" t="e">
        <f>'TEST MARKS '!#REF!</f>
        <v>#REF!</v>
      </c>
      <c r="C87" s="316" t="str">
        <f>'TEST MARKS '!C87</f>
        <v>1SG16ME404</v>
      </c>
      <c r="D87" s="317">
        <f>SUMIF('TEST MARKS '!$D$8:$I$8,$D$9,'TEST MARKS '!B87:I87)</f>
        <v>0</v>
      </c>
      <c r="E87" s="317">
        <f>SUMIF('TEST MARKS '!$D$8:$I$8,$E$9,'TEST MARKS '!B87:I87)</f>
        <v>0</v>
      </c>
      <c r="F87" s="317">
        <f>SUMIF('TEST MARKS '!$D$8:$I$8,$F$9,'TEST MARKS '!B87:I87)</f>
        <v>3</v>
      </c>
      <c r="G87" s="317">
        <f>SUMIF('TEST MARKS '!$D$8:$I$8,$G$9,'TEST MARKS '!B87:I87)</f>
        <v>3</v>
      </c>
      <c r="H87" s="317">
        <f>SUMIF('TEST MARKS '!$D$8:$I$8,$H$9,'TEST MARKS '!B87:I87)</f>
        <v>3</v>
      </c>
      <c r="I87" s="317">
        <f>SUMIF('TEST MARKS '!$D$8:$I$8,$I$9,'TEST MARKS '!B87:I87)</f>
        <v>4</v>
      </c>
      <c r="J87" s="324" t="e">
        <f t="shared" si="7"/>
        <v>#REF!</v>
      </c>
      <c r="K87" s="322" t="e">
        <f t="shared" si="8"/>
        <v>#REF!</v>
      </c>
      <c r="L87" s="322" t="e">
        <f t="shared" si="9"/>
        <v>#REF!</v>
      </c>
      <c r="M87" s="322" t="e">
        <f t="shared" si="10"/>
        <v>#REF!</v>
      </c>
      <c r="N87" s="322" t="e">
        <f t="shared" si="11"/>
        <v>#REF!</v>
      </c>
      <c r="O87" s="322" t="e">
        <f t="shared" si="12"/>
        <v>#REF!</v>
      </c>
      <c r="P87" s="323" t="e">
        <f>IF(J87&lt;'TEST MARKS '!#REF!,"N","Y")</f>
        <v>#REF!</v>
      </c>
      <c r="Q87" s="323" t="e">
        <f>IF(K87&lt;'TEST MARKS '!#REF!,"N","Y")</f>
        <v>#REF!</v>
      </c>
      <c r="R87" s="323" t="e">
        <f>IF(L87&lt;'TEST MARKS '!#REF!,"N","Y")</f>
        <v>#REF!</v>
      </c>
      <c r="S87" s="323" t="e">
        <f>IF(M87&lt;'TEST MARKS '!#REF!,"N","Y")</f>
        <v>#REF!</v>
      </c>
      <c r="T87" s="323" t="e">
        <f>IF(N87&lt;'TEST MARKS '!#REF!,"N","Y")</f>
        <v>#REF!</v>
      </c>
      <c r="U87" s="323" t="e">
        <f>IF(O87&lt;'TEST MARKS '!#REF!,"N","Y")</f>
        <v>#REF!</v>
      </c>
    </row>
    <row r="88" s="310" customFormat="1" spans="1:21">
      <c r="A88" s="272">
        <v>79</v>
      </c>
      <c r="B88" s="272" t="e">
        <f>'TEST MARKS '!#REF!</f>
        <v>#REF!</v>
      </c>
      <c r="C88" s="316" t="str">
        <f>'TEST MARKS '!C88</f>
        <v>1SG16ME405</v>
      </c>
      <c r="D88" s="317">
        <f>SUMIF('TEST MARKS '!$D$8:$I$8,$D$9,'TEST MARKS '!B88:I88)</f>
        <v>0</v>
      </c>
      <c r="E88" s="317">
        <f>SUMIF('TEST MARKS '!$D$8:$I$8,$E$9,'TEST MARKS '!B88:I88)</f>
        <v>0</v>
      </c>
      <c r="F88" s="317">
        <f>SUMIF('TEST MARKS '!$D$8:$I$8,$F$9,'TEST MARKS '!B88:I88)</f>
        <v>5</v>
      </c>
      <c r="G88" s="317">
        <f>SUMIF('TEST MARKS '!$D$8:$I$8,$G$9,'TEST MARKS '!B88:I88)</f>
        <v>5</v>
      </c>
      <c r="H88" s="317">
        <f>SUMIF('TEST MARKS '!$D$8:$I$8,$H$9,'TEST MARKS '!B88:I88)</f>
        <v>7</v>
      </c>
      <c r="I88" s="317">
        <f>SUMIF('TEST MARKS '!$D$8:$I$8,$I$9,'TEST MARKS '!B88:I88)</f>
        <v>6</v>
      </c>
      <c r="J88" s="324" t="e">
        <f t="shared" si="7"/>
        <v>#REF!</v>
      </c>
      <c r="K88" s="322" t="e">
        <f t="shared" si="8"/>
        <v>#REF!</v>
      </c>
      <c r="L88" s="322" t="e">
        <f t="shared" si="9"/>
        <v>#REF!</v>
      </c>
      <c r="M88" s="322" t="e">
        <f t="shared" si="10"/>
        <v>#REF!</v>
      </c>
      <c r="N88" s="322" t="e">
        <f t="shared" si="11"/>
        <v>#REF!</v>
      </c>
      <c r="O88" s="322" t="e">
        <f t="shared" si="12"/>
        <v>#REF!</v>
      </c>
      <c r="P88" s="323" t="e">
        <f>IF(J88&lt;'TEST MARKS '!#REF!,"N","Y")</f>
        <v>#REF!</v>
      </c>
      <c r="Q88" s="323" t="e">
        <f>IF(K88&lt;'TEST MARKS '!#REF!,"N","Y")</f>
        <v>#REF!</v>
      </c>
      <c r="R88" s="323" t="e">
        <f>IF(L88&lt;'TEST MARKS '!#REF!,"N","Y")</f>
        <v>#REF!</v>
      </c>
      <c r="S88" s="323" t="e">
        <f>IF(M88&lt;'TEST MARKS '!#REF!,"N","Y")</f>
        <v>#REF!</v>
      </c>
      <c r="T88" s="323" t="e">
        <f>IF(N88&lt;'TEST MARKS '!#REF!,"N","Y")</f>
        <v>#REF!</v>
      </c>
      <c r="U88" s="323" t="e">
        <f>IF(O88&lt;'TEST MARKS '!#REF!,"N","Y")</f>
        <v>#REF!</v>
      </c>
    </row>
    <row r="89" s="310" customFormat="1" spans="1:21">
      <c r="A89" s="272">
        <v>80</v>
      </c>
      <c r="B89" s="272" t="e">
        <f>'TEST MARKS '!#REF!</f>
        <v>#REF!</v>
      </c>
      <c r="C89" s="316" t="str">
        <f>'TEST MARKS '!C89</f>
        <v>1SG16ME407</v>
      </c>
      <c r="D89" s="317">
        <f>SUMIF('TEST MARKS '!$D$8:$I$8,$D$9,'TEST MARKS '!B89:I89)</f>
        <v>0</v>
      </c>
      <c r="E89" s="317">
        <f>SUMIF('TEST MARKS '!$D$8:$I$8,$E$9,'TEST MARKS '!B89:I89)</f>
        <v>0</v>
      </c>
      <c r="F89" s="317">
        <f>SUMIF('TEST MARKS '!$D$8:$I$8,$F$9,'TEST MARKS '!B89:I89)</f>
        <v>3</v>
      </c>
      <c r="G89" s="317">
        <f>SUMIF('TEST MARKS '!$D$8:$I$8,$G$9,'TEST MARKS '!B89:I89)</f>
        <v>3</v>
      </c>
      <c r="H89" s="317">
        <f>SUMIF('TEST MARKS '!$D$8:$I$8,$H$9,'TEST MARKS '!B89:I89)</f>
        <v>5</v>
      </c>
      <c r="I89" s="317">
        <f>SUMIF('TEST MARKS '!$D$8:$I$8,$I$9,'TEST MARKS '!B89:I89)</f>
        <v>7</v>
      </c>
      <c r="J89" s="324" t="e">
        <f t="shared" si="7"/>
        <v>#REF!</v>
      </c>
      <c r="K89" s="322" t="e">
        <f t="shared" si="8"/>
        <v>#REF!</v>
      </c>
      <c r="L89" s="322" t="e">
        <f t="shared" si="9"/>
        <v>#REF!</v>
      </c>
      <c r="M89" s="322" t="e">
        <f t="shared" si="10"/>
        <v>#REF!</v>
      </c>
      <c r="N89" s="322" t="e">
        <f t="shared" si="11"/>
        <v>#REF!</v>
      </c>
      <c r="O89" s="322" t="e">
        <f t="shared" si="12"/>
        <v>#REF!</v>
      </c>
      <c r="P89" s="323" t="e">
        <f>IF(J89&lt;'TEST MARKS '!#REF!,"N","Y")</f>
        <v>#REF!</v>
      </c>
      <c r="Q89" s="323" t="e">
        <f>IF(K89&lt;'TEST MARKS '!#REF!,"N","Y")</f>
        <v>#REF!</v>
      </c>
      <c r="R89" s="323" t="e">
        <f>IF(L89&lt;'TEST MARKS '!#REF!,"N","Y")</f>
        <v>#REF!</v>
      </c>
      <c r="S89" s="323" t="e">
        <f>IF(M89&lt;'TEST MARKS '!#REF!,"N","Y")</f>
        <v>#REF!</v>
      </c>
      <c r="T89" s="323" t="e">
        <f>IF(N89&lt;'TEST MARKS '!#REF!,"N","Y")</f>
        <v>#REF!</v>
      </c>
      <c r="U89" s="323" t="e">
        <f>IF(O89&lt;'TEST MARKS '!#REF!,"N","Y")</f>
        <v>#REF!</v>
      </c>
    </row>
    <row r="90" s="310" customFormat="1" spans="1:21">
      <c r="A90" s="272">
        <v>81</v>
      </c>
      <c r="B90" s="272" t="e">
        <f>'TEST MARKS '!#REF!</f>
        <v>#REF!</v>
      </c>
      <c r="C90" s="316" t="str">
        <f>'TEST MARKS '!C90</f>
        <v>1SG16ME408</v>
      </c>
      <c r="D90" s="317">
        <f>SUMIF('TEST MARKS '!$D$8:$I$8,$D$9,'TEST MARKS '!B90:I90)</f>
        <v>0</v>
      </c>
      <c r="E90" s="317">
        <f>SUMIF('TEST MARKS '!$D$8:$I$8,$E$9,'TEST MARKS '!B90:I90)</f>
        <v>0</v>
      </c>
      <c r="F90" s="317">
        <f>SUMIF('TEST MARKS '!$D$8:$I$8,$F$9,'TEST MARKS '!B90:I90)</f>
        <v>5</v>
      </c>
      <c r="G90" s="317">
        <f>SUMIF('TEST MARKS '!$D$8:$I$8,$G$9,'TEST MARKS '!B90:I90)</f>
        <v>3</v>
      </c>
      <c r="H90" s="317">
        <f>SUMIF('TEST MARKS '!$D$8:$I$8,$H$9,'TEST MARKS '!B90:I90)</f>
        <v>4</v>
      </c>
      <c r="I90" s="317">
        <f>SUMIF('TEST MARKS '!$D$8:$I$8,$I$9,'TEST MARKS '!B90:I90)</f>
        <v>6</v>
      </c>
      <c r="J90" s="324" t="e">
        <f t="shared" si="7"/>
        <v>#REF!</v>
      </c>
      <c r="K90" s="322" t="e">
        <f t="shared" si="8"/>
        <v>#REF!</v>
      </c>
      <c r="L90" s="322" t="e">
        <f t="shared" si="9"/>
        <v>#REF!</v>
      </c>
      <c r="M90" s="322" t="e">
        <f t="shared" si="10"/>
        <v>#REF!</v>
      </c>
      <c r="N90" s="322" t="e">
        <f t="shared" si="11"/>
        <v>#REF!</v>
      </c>
      <c r="O90" s="322" t="e">
        <f t="shared" si="12"/>
        <v>#REF!</v>
      </c>
      <c r="P90" s="323" t="e">
        <f>IF(J90&lt;'TEST MARKS '!#REF!,"N","Y")</f>
        <v>#REF!</v>
      </c>
      <c r="Q90" s="323" t="e">
        <f>IF(K90&lt;'TEST MARKS '!#REF!,"N","Y")</f>
        <v>#REF!</v>
      </c>
      <c r="R90" s="323" t="e">
        <f>IF(L90&lt;'TEST MARKS '!#REF!,"N","Y")</f>
        <v>#REF!</v>
      </c>
      <c r="S90" s="323" t="e">
        <f>IF(M90&lt;'TEST MARKS '!#REF!,"N","Y")</f>
        <v>#REF!</v>
      </c>
      <c r="T90" s="323" t="e">
        <f>IF(N90&lt;'TEST MARKS '!#REF!,"N","Y")</f>
        <v>#REF!</v>
      </c>
      <c r="U90" s="323" t="e">
        <f>IF(O90&lt;'TEST MARKS '!#REF!,"N","Y")</f>
        <v>#REF!</v>
      </c>
    </row>
    <row r="91" s="310" customFormat="1" spans="1:21">
      <c r="A91" s="272">
        <v>82</v>
      </c>
      <c r="B91" s="272" t="e">
        <f>'TEST MARKS '!#REF!</f>
        <v>#REF!</v>
      </c>
      <c r="C91" s="316" t="str">
        <f>'TEST MARKS '!C91</f>
        <v>1SG16ME409</v>
      </c>
      <c r="D91" s="317">
        <f>SUMIF('TEST MARKS '!$D$8:$I$8,$D$9,'TEST MARKS '!B91:I91)</f>
        <v>0</v>
      </c>
      <c r="E91" s="317">
        <f>SUMIF('TEST MARKS '!$D$8:$I$8,$E$9,'TEST MARKS '!B91:I91)</f>
        <v>0</v>
      </c>
      <c r="F91" s="317">
        <f>SUMIF('TEST MARKS '!$D$8:$I$8,$F$9,'TEST MARKS '!B91:I91)</f>
        <v>0</v>
      </c>
      <c r="G91" s="317">
        <f>SUMIF('TEST MARKS '!$D$8:$I$8,$G$9,'TEST MARKS '!B91:I91)</f>
        <v>0</v>
      </c>
      <c r="H91" s="317">
        <f>SUMIF('TEST MARKS '!$D$8:$I$8,$H$9,'TEST MARKS '!B91:I91)</f>
        <v>6</v>
      </c>
      <c r="I91" s="317">
        <f>SUMIF('TEST MARKS '!$D$8:$I$8,$I$9,'TEST MARKS '!B91:I91)</f>
        <v>7</v>
      </c>
      <c r="J91" s="324" t="e">
        <f t="shared" si="7"/>
        <v>#REF!</v>
      </c>
      <c r="K91" s="322" t="e">
        <f t="shared" si="8"/>
        <v>#REF!</v>
      </c>
      <c r="L91" s="322" t="e">
        <f t="shared" si="9"/>
        <v>#REF!</v>
      </c>
      <c r="M91" s="322" t="e">
        <f t="shared" si="10"/>
        <v>#REF!</v>
      </c>
      <c r="N91" s="322" t="e">
        <f t="shared" si="11"/>
        <v>#REF!</v>
      </c>
      <c r="O91" s="322" t="e">
        <f t="shared" si="12"/>
        <v>#REF!</v>
      </c>
      <c r="P91" s="323" t="e">
        <f>IF(J91&lt;'TEST MARKS '!#REF!,"N","Y")</f>
        <v>#REF!</v>
      </c>
      <c r="Q91" s="323" t="e">
        <f>IF(K91&lt;'TEST MARKS '!#REF!,"N","Y")</f>
        <v>#REF!</v>
      </c>
      <c r="R91" s="323" t="e">
        <f>IF(L91&lt;'TEST MARKS '!#REF!,"N","Y")</f>
        <v>#REF!</v>
      </c>
      <c r="S91" s="323" t="e">
        <f>IF(M91&lt;'TEST MARKS '!#REF!,"N","Y")</f>
        <v>#REF!</v>
      </c>
      <c r="T91" s="323" t="e">
        <f>IF(N91&lt;'TEST MARKS '!#REF!,"N","Y")</f>
        <v>#REF!</v>
      </c>
      <c r="U91" s="323" t="e">
        <f>IF(O91&lt;'TEST MARKS '!#REF!,"N","Y")</f>
        <v>#REF!</v>
      </c>
    </row>
    <row r="92" s="310" customFormat="1" spans="1:21">
      <c r="A92" s="272">
        <v>83</v>
      </c>
      <c r="B92" s="272" t="e">
        <f>'TEST MARKS '!#REF!</f>
        <v>#REF!</v>
      </c>
      <c r="C92" s="316" t="str">
        <f>'TEST MARKS '!C92</f>
        <v>1SG16ME410</v>
      </c>
      <c r="D92" s="317">
        <f>SUMIF('TEST MARKS '!$D$8:$I$8,$D$9,'TEST MARKS '!B92:I92)</f>
        <v>0</v>
      </c>
      <c r="E92" s="317">
        <f>SUMIF('TEST MARKS '!$D$8:$I$8,$E$9,'TEST MARKS '!B92:I92)</f>
        <v>0</v>
      </c>
      <c r="F92" s="317">
        <f>SUMIF('TEST MARKS '!$D$8:$I$8,$F$9,'TEST MARKS '!B92:I92)</f>
        <v>6</v>
      </c>
      <c r="G92" s="317">
        <f>SUMIF('TEST MARKS '!$D$8:$I$8,$G$9,'TEST MARKS '!B92:I92)</f>
        <v>6</v>
      </c>
      <c r="H92" s="317">
        <f>SUMIF('TEST MARKS '!$D$8:$I$8,$H$9,'TEST MARKS '!B92:I92)</f>
        <v>5</v>
      </c>
      <c r="I92" s="317">
        <f>SUMIF('TEST MARKS '!$D$8:$I$8,$I$9,'TEST MARKS '!B92:I92)</f>
        <v>5</v>
      </c>
      <c r="J92" s="324" t="e">
        <f t="shared" si="7"/>
        <v>#REF!</v>
      </c>
      <c r="K92" s="322" t="e">
        <f t="shared" si="8"/>
        <v>#REF!</v>
      </c>
      <c r="L92" s="322" t="e">
        <f t="shared" si="9"/>
        <v>#REF!</v>
      </c>
      <c r="M92" s="322" t="e">
        <f t="shared" si="10"/>
        <v>#REF!</v>
      </c>
      <c r="N92" s="322" t="e">
        <f t="shared" si="11"/>
        <v>#REF!</v>
      </c>
      <c r="O92" s="322" t="e">
        <f t="shared" si="12"/>
        <v>#REF!</v>
      </c>
      <c r="P92" s="323" t="e">
        <f>IF(J92&lt;'TEST MARKS '!#REF!,"N","Y")</f>
        <v>#REF!</v>
      </c>
      <c r="Q92" s="323" t="e">
        <f>IF(K92&lt;'TEST MARKS '!#REF!,"N","Y")</f>
        <v>#REF!</v>
      </c>
      <c r="R92" s="323" t="e">
        <f>IF(L92&lt;'TEST MARKS '!#REF!,"N","Y")</f>
        <v>#REF!</v>
      </c>
      <c r="S92" s="323" t="e">
        <f>IF(M92&lt;'TEST MARKS '!#REF!,"N","Y")</f>
        <v>#REF!</v>
      </c>
      <c r="T92" s="323" t="e">
        <f>IF(N92&lt;'TEST MARKS '!#REF!,"N","Y")</f>
        <v>#REF!</v>
      </c>
      <c r="U92" s="323" t="e">
        <f>IF(O92&lt;'TEST MARKS '!#REF!,"N","Y")</f>
        <v>#REF!</v>
      </c>
    </row>
    <row r="93" s="310" customFormat="1" spans="1:21">
      <c r="A93" s="272">
        <v>84</v>
      </c>
      <c r="B93" s="272" t="e">
        <f>'TEST MARKS '!#REF!</f>
        <v>#REF!</v>
      </c>
      <c r="C93" s="316" t="str">
        <f>'TEST MARKS '!C93</f>
        <v>1SG16ME411</v>
      </c>
      <c r="D93" s="317">
        <f>SUMIF('TEST MARKS '!$D$8:$I$8,$D$9,'TEST MARKS '!B93:I93)</f>
        <v>0</v>
      </c>
      <c r="E93" s="317">
        <f>SUMIF('TEST MARKS '!$D$8:$I$8,$E$9,'TEST MARKS '!B93:I93)</f>
        <v>0</v>
      </c>
      <c r="F93" s="317">
        <f>SUMIF('TEST MARKS '!$D$8:$I$8,$F$9,'TEST MARKS '!B93:I93)</f>
        <v>0</v>
      </c>
      <c r="G93" s="317">
        <f>SUMIF('TEST MARKS '!$D$8:$I$8,$G$9,'TEST MARKS '!B93:I93)</f>
        <v>0</v>
      </c>
      <c r="H93" s="317">
        <f>SUMIF('TEST MARKS '!$D$8:$I$8,$H$9,'TEST MARKS '!B93:I93)</f>
        <v>2</v>
      </c>
      <c r="I93" s="317">
        <f>SUMIF('TEST MARKS '!$D$8:$I$8,$I$9,'TEST MARKS '!B93:I93)</f>
        <v>3</v>
      </c>
      <c r="J93" s="324" t="e">
        <f t="shared" si="7"/>
        <v>#REF!</v>
      </c>
      <c r="K93" s="322" t="e">
        <f t="shared" si="8"/>
        <v>#REF!</v>
      </c>
      <c r="L93" s="322" t="e">
        <f t="shared" si="9"/>
        <v>#REF!</v>
      </c>
      <c r="M93" s="322" t="e">
        <f t="shared" si="10"/>
        <v>#REF!</v>
      </c>
      <c r="N93" s="322" t="e">
        <f t="shared" si="11"/>
        <v>#REF!</v>
      </c>
      <c r="O93" s="322" t="e">
        <f t="shared" si="12"/>
        <v>#REF!</v>
      </c>
      <c r="P93" s="323" t="e">
        <f>IF(J93&lt;'TEST MARKS '!#REF!,"N","Y")</f>
        <v>#REF!</v>
      </c>
      <c r="Q93" s="323" t="e">
        <f>IF(K93&lt;'TEST MARKS '!#REF!,"N","Y")</f>
        <v>#REF!</v>
      </c>
      <c r="R93" s="323" t="e">
        <f>IF(L93&lt;'TEST MARKS '!#REF!,"N","Y")</f>
        <v>#REF!</v>
      </c>
      <c r="S93" s="323" t="e">
        <f>IF(M93&lt;'TEST MARKS '!#REF!,"N","Y")</f>
        <v>#REF!</v>
      </c>
      <c r="T93" s="323" t="e">
        <f>IF(N93&lt;'TEST MARKS '!#REF!,"N","Y")</f>
        <v>#REF!</v>
      </c>
      <c r="U93" s="323" t="e">
        <f>IF(O93&lt;'TEST MARKS '!#REF!,"N","Y")</f>
        <v>#REF!</v>
      </c>
    </row>
    <row r="94" s="310" customFormat="1" spans="1:21">
      <c r="A94" s="272">
        <v>85</v>
      </c>
      <c r="B94" s="272" t="e">
        <f>'TEST MARKS '!#REF!</f>
        <v>#REF!</v>
      </c>
      <c r="C94" s="316" t="str">
        <f>'TEST MARKS '!C94</f>
        <v>1SG16ME412</v>
      </c>
      <c r="D94" s="317">
        <f>SUMIF('TEST MARKS '!$D$8:$I$8,$D$9,'TEST MARKS '!B94:I94)</f>
        <v>0</v>
      </c>
      <c r="E94" s="317">
        <f>SUMIF('TEST MARKS '!$D$8:$I$8,$E$9,'TEST MARKS '!B94:I94)</f>
        <v>0</v>
      </c>
      <c r="F94" s="317">
        <f>SUMIF('TEST MARKS '!$D$8:$I$8,$F$9,'TEST MARKS '!B94:I94)</f>
        <v>4</v>
      </c>
      <c r="G94" s="317">
        <f>SUMIF('TEST MARKS '!$D$8:$I$8,$G$9,'TEST MARKS '!B94:I94)</f>
        <v>3</v>
      </c>
      <c r="H94" s="317">
        <f>SUMIF('TEST MARKS '!$D$8:$I$8,$H$9,'TEST MARKS '!B94:I94)</f>
        <v>0</v>
      </c>
      <c r="I94" s="317">
        <f>SUMIF('TEST MARKS '!$D$8:$I$8,$I$9,'TEST MARKS '!B94:I94)</f>
        <v>0</v>
      </c>
      <c r="J94" s="324" t="e">
        <f t="shared" si="7"/>
        <v>#REF!</v>
      </c>
      <c r="K94" s="322" t="e">
        <f t="shared" si="8"/>
        <v>#REF!</v>
      </c>
      <c r="L94" s="322" t="e">
        <f t="shared" si="9"/>
        <v>#REF!</v>
      </c>
      <c r="M94" s="322" t="e">
        <f t="shared" si="10"/>
        <v>#REF!</v>
      </c>
      <c r="N94" s="322" t="e">
        <f t="shared" si="11"/>
        <v>#REF!</v>
      </c>
      <c r="O94" s="322" t="e">
        <f t="shared" si="12"/>
        <v>#REF!</v>
      </c>
      <c r="P94" s="323" t="e">
        <f>IF(J94&lt;'TEST MARKS '!#REF!,"N","Y")</f>
        <v>#REF!</v>
      </c>
      <c r="Q94" s="323" t="e">
        <f>IF(K94&lt;'TEST MARKS '!#REF!,"N","Y")</f>
        <v>#REF!</v>
      </c>
      <c r="R94" s="323" t="e">
        <f>IF(L94&lt;'TEST MARKS '!#REF!,"N","Y")</f>
        <v>#REF!</v>
      </c>
      <c r="S94" s="323" t="e">
        <f>IF(M94&lt;'TEST MARKS '!#REF!,"N","Y")</f>
        <v>#REF!</v>
      </c>
      <c r="T94" s="323" t="e">
        <f>IF(N94&lt;'TEST MARKS '!#REF!,"N","Y")</f>
        <v>#REF!</v>
      </c>
      <c r="U94" s="323" t="e">
        <f>IF(O94&lt;'TEST MARKS '!#REF!,"N","Y")</f>
        <v>#REF!</v>
      </c>
    </row>
    <row r="95" s="310" customFormat="1" spans="1:21">
      <c r="A95" s="272">
        <v>86</v>
      </c>
      <c r="B95" s="272" t="e">
        <f>'TEST MARKS '!#REF!</f>
        <v>#REF!</v>
      </c>
      <c r="C95" s="316" t="str">
        <f>'TEST MARKS '!C95</f>
        <v>1SG16ME413</v>
      </c>
      <c r="D95" s="317">
        <f>SUMIF('TEST MARKS '!$D$8:$I$8,$D$9,'TEST MARKS '!B95:I95)</f>
        <v>0</v>
      </c>
      <c r="E95" s="317">
        <f>SUMIF('TEST MARKS '!$D$8:$I$8,$E$9,'TEST MARKS '!B95:I95)</f>
        <v>0</v>
      </c>
      <c r="F95" s="317">
        <f>SUMIF('TEST MARKS '!$D$8:$I$8,$F$9,'TEST MARKS '!B95:I95)</f>
        <v>5</v>
      </c>
      <c r="G95" s="317">
        <f>SUMIF('TEST MARKS '!$D$8:$I$8,$G$9,'TEST MARKS '!B95:I95)</f>
        <v>5</v>
      </c>
      <c r="H95" s="317">
        <f>SUMIF('TEST MARKS '!$D$8:$I$8,$H$9,'TEST MARKS '!B95:I95)</f>
        <v>6</v>
      </c>
      <c r="I95" s="317">
        <f>SUMIF('TEST MARKS '!$D$8:$I$8,$I$9,'TEST MARKS '!B95:I95)</f>
        <v>6</v>
      </c>
      <c r="J95" s="324" t="e">
        <f t="shared" si="7"/>
        <v>#REF!</v>
      </c>
      <c r="K95" s="322" t="e">
        <f t="shared" si="8"/>
        <v>#REF!</v>
      </c>
      <c r="L95" s="322" t="e">
        <f t="shared" si="9"/>
        <v>#REF!</v>
      </c>
      <c r="M95" s="322" t="e">
        <f t="shared" si="10"/>
        <v>#REF!</v>
      </c>
      <c r="N95" s="322" t="e">
        <f t="shared" si="11"/>
        <v>#REF!</v>
      </c>
      <c r="O95" s="322" t="e">
        <f t="shared" si="12"/>
        <v>#REF!</v>
      </c>
      <c r="P95" s="323" t="e">
        <f>IF(J95&lt;'TEST MARKS '!#REF!,"N","Y")</f>
        <v>#REF!</v>
      </c>
      <c r="Q95" s="323" t="e">
        <f>IF(K95&lt;'TEST MARKS '!#REF!,"N","Y")</f>
        <v>#REF!</v>
      </c>
      <c r="R95" s="323" t="e">
        <f>IF(L95&lt;'TEST MARKS '!#REF!,"N","Y")</f>
        <v>#REF!</v>
      </c>
      <c r="S95" s="323" t="e">
        <f>IF(M95&lt;'TEST MARKS '!#REF!,"N","Y")</f>
        <v>#REF!</v>
      </c>
      <c r="T95" s="323" t="e">
        <f>IF(N95&lt;'TEST MARKS '!#REF!,"N","Y")</f>
        <v>#REF!</v>
      </c>
      <c r="U95" s="323" t="e">
        <f>IF(O95&lt;'TEST MARKS '!#REF!,"N","Y")</f>
        <v>#REF!</v>
      </c>
    </row>
    <row r="96" s="310" customFormat="1" spans="1:21">
      <c r="A96" s="272">
        <v>87</v>
      </c>
      <c r="B96" s="272" t="e">
        <f>'TEST MARKS '!#REF!</f>
        <v>#REF!</v>
      </c>
      <c r="C96" s="316" t="str">
        <f>'TEST MARKS '!C96</f>
        <v>1SG16ME415</v>
      </c>
      <c r="D96" s="317">
        <f>SUMIF('TEST MARKS '!$D$8:$I$8,$D$9,'TEST MARKS '!B96:I96)</f>
        <v>0</v>
      </c>
      <c r="E96" s="317">
        <f>SUMIF('TEST MARKS '!$D$8:$I$8,$E$9,'TEST MARKS '!B96:I96)</f>
        <v>0</v>
      </c>
      <c r="F96" s="317">
        <f>SUMIF('TEST MARKS '!$D$8:$I$8,$F$9,'TEST MARKS '!B96:I96)</f>
        <v>5</v>
      </c>
      <c r="G96" s="317">
        <f>SUMIF('TEST MARKS '!$D$8:$I$8,$G$9,'TEST MARKS '!B96:I96)</f>
        <v>3</v>
      </c>
      <c r="H96" s="317">
        <f>SUMIF('TEST MARKS '!$D$8:$I$8,$H$9,'TEST MARKS '!B96:I96)</f>
        <v>3</v>
      </c>
      <c r="I96" s="317">
        <f>SUMIF('TEST MARKS '!$D$8:$I$8,$I$9,'TEST MARKS '!B96:I96)</f>
        <v>5</v>
      </c>
      <c r="J96" s="324" t="e">
        <f t="shared" si="7"/>
        <v>#REF!</v>
      </c>
      <c r="K96" s="322" t="e">
        <f t="shared" si="8"/>
        <v>#REF!</v>
      </c>
      <c r="L96" s="322" t="e">
        <f t="shared" si="9"/>
        <v>#REF!</v>
      </c>
      <c r="M96" s="322" t="e">
        <f t="shared" si="10"/>
        <v>#REF!</v>
      </c>
      <c r="N96" s="322" t="e">
        <f t="shared" si="11"/>
        <v>#REF!</v>
      </c>
      <c r="O96" s="322" t="e">
        <f t="shared" si="12"/>
        <v>#REF!</v>
      </c>
      <c r="P96" s="323" t="e">
        <f>IF(J96&lt;'TEST MARKS '!#REF!,"N","Y")</f>
        <v>#REF!</v>
      </c>
      <c r="Q96" s="323" t="e">
        <f>IF(K96&lt;'TEST MARKS '!#REF!,"N","Y")</f>
        <v>#REF!</v>
      </c>
      <c r="R96" s="323" t="e">
        <f>IF(L96&lt;'TEST MARKS '!#REF!,"N","Y")</f>
        <v>#REF!</v>
      </c>
      <c r="S96" s="323" t="e">
        <f>IF(M96&lt;'TEST MARKS '!#REF!,"N","Y")</f>
        <v>#REF!</v>
      </c>
      <c r="T96" s="323" t="e">
        <f>IF(N96&lt;'TEST MARKS '!#REF!,"N","Y")</f>
        <v>#REF!</v>
      </c>
      <c r="U96" s="323" t="e">
        <f>IF(O96&lt;'TEST MARKS '!#REF!,"N","Y")</f>
        <v>#REF!</v>
      </c>
    </row>
    <row r="97" s="310" customFormat="1" spans="1:21">
      <c r="A97" s="272">
        <v>88</v>
      </c>
      <c r="B97" s="272" t="e">
        <f>'TEST MARKS '!#REF!</f>
        <v>#REF!</v>
      </c>
      <c r="C97" s="316" t="str">
        <f>'TEST MARKS '!C97</f>
        <v>1SG16ME416</v>
      </c>
      <c r="D97" s="317">
        <f>SUMIF('TEST MARKS '!$D$8:$I$8,$D$9,'TEST MARKS '!B97:I97)</f>
        <v>0</v>
      </c>
      <c r="E97" s="317">
        <f>SUMIF('TEST MARKS '!$D$8:$I$8,$E$9,'TEST MARKS '!B97:I97)</f>
        <v>0</v>
      </c>
      <c r="F97" s="317">
        <f>SUMIF('TEST MARKS '!$D$8:$I$8,$F$9,'TEST MARKS '!B97:I97)</f>
        <v>6</v>
      </c>
      <c r="G97" s="317">
        <f>SUMIF('TEST MARKS '!$D$8:$I$8,$G$9,'TEST MARKS '!B97:I97)</f>
        <v>4</v>
      </c>
      <c r="H97" s="317">
        <f>SUMIF('TEST MARKS '!$D$8:$I$8,$H$9,'TEST MARKS '!B97:I97)</f>
        <v>0</v>
      </c>
      <c r="I97" s="317">
        <f>SUMIF('TEST MARKS '!$D$8:$I$8,$I$9,'TEST MARKS '!B97:I97)</f>
        <v>0</v>
      </c>
      <c r="J97" s="324" t="e">
        <f t="shared" si="7"/>
        <v>#REF!</v>
      </c>
      <c r="K97" s="322" t="e">
        <f t="shared" si="8"/>
        <v>#REF!</v>
      </c>
      <c r="L97" s="322" t="e">
        <f t="shared" si="9"/>
        <v>#REF!</v>
      </c>
      <c r="M97" s="322" t="e">
        <f t="shared" si="10"/>
        <v>#REF!</v>
      </c>
      <c r="N97" s="322" t="e">
        <f t="shared" si="11"/>
        <v>#REF!</v>
      </c>
      <c r="O97" s="322" t="e">
        <f t="shared" si="12"/>
        <v>#REF!</v>
      </c>
      <c r="P97" s="323" t="e">
        <f>IF(J97&lt;'TEST MARKS '!#REF!,"N","Y")</f>
        <v>#REF!</v>
      </c>
      <c r="Q97" s="323" t="e">
        <f>IF(K97&lt;'TEST MARKS '!#REF!,"N","Y")</f>
        <v>#REF!</v>
      </c>
      <c r="R97" s="323" t="e">
        <f>IF(L97&lt;'TEST MARKS '!#REF!,"N","Y")</f>
        <v>#REF!</v>
      </c>
      <c r="S97" s="323" t="e">
        <f>IF(M97&lt;'TEST MARKS '!#REF!,"N","Y")</f>
        <v>#REF!</v>
      </c>
      <c r="T97" s="323" t="e">
        <f>IF(N97&lt;'TEST MARKS '!#REF!,"N","Y")</f>
        <v>#REF!</v>
      </c>
      <c r="U97" s="323" t="e">
        <f>IF(O97&lt;'TEST MARKS '!#REF!,"N","Y")</f>
        <v>#REF!</v>
      </c>
    </row>
    <row r="98" s="310" customFormat="1" spans="1:21">
      <c r="A98" s="272">
        <v>89</v>
      </c>
      <c r="B98" s="272" t="e">
        <f>'TEST MARKS '!#REF!</f>
        <v>#REF!</v>
      </c>
      <c r="C98" s="316" t="str">
        <f>'TEST MARKS '!C98</f>
        <v>1SG16ME417</v>
      </c>
      <c r="D98" s="317">
        <f>SUMIF('TEST MARKS '!$D$8:$I$8,$D$9,'TEST MARKS '!B98:I98)</f>
        <v>0</v>
      </c>
      <c r="E98" s="317">
        <f>SUMIF('TEST MARKS '!$D$8:$I$8,$E$9,'TEST MARKS '!B98:I98)</f>
        <v>0</v>
      </c>
      <c r="F98" s="317">
        <f>SUMIF('TEST MARKS '!$D$8:$I$8,$F$9,'TEST MARKS '!B98:I98)</f>
        <v>3</v>
      </c>
      <c r="G98" s="317">
        <f>SUMIF('TEST MARKS '!$D$8:$I$8,$G$9,'TEST MARKS '!B98:I98)</f>
        <v>3</v>
      </c>
      <c r="H98" s="317">
        <f>SUMIF('TEST MARKS '!$D$8:$I$8,$H$9,'TEST MARKS '!B98:I98)</f>
        <v>3</v>
      </c>
      <c r="I98" s="317">
        <f>SUMIF('TEST MARKS '!$D$8:$I$8,$I$9,'TEST MARKS '!B98:I98)</f>
        <v>3</v>
      </c>
      <c r="J98" s="324" t="e">
        <f t="shared" si="7"/>
        <v>#REF!</v>
      </c>
      <c r="K98" s="322" t="e">
        <f t="shared" si="8"/>
        <v>#REF!</v>
      </c>
      <c r="L98" s="322" t="e">
        <f t="shared" si="9"/>
        <v>#REF!</v>
      </c>
      <c r="M98" s="322" t="e">
        <f t="shared" si="10"/>
        <v>#REF!</v>
      </c>
      <c r="N98" s="322" t="e">
        <f t="shared" si="11"/>
        <v>#REF!</v>
      </c>
      <c r="O98" s="322" t="e">
        <f t="shared" si="12"/>
        <v>#REF!</v>
      </c>
      <c r="P98" s="323" t="e">
        <f>IF(J98&lt;'TEST MARKS '!#REF!,"N","Y")</f>
        <v>#REF!</v>
      </c>
      <c r="Q98" s="323" t="e">
        <f>IF(K98&lt;'TEST MARKS '!#REF!,"N","Y")</f>
        <v>#REF!</v>
      </c>
      <c r="R98" s="323" t="e">
        <f>IF(L98&lt;'TEST MARKS '!#REF!,"N","Y")</f>
        <v>#REF!</v>
      </c>
      <c r="S98" s="323" t="e">
        <f>IF(M98&lt;'TEST MARKS '!#REF!,"N","Y")</f>
        <v>#REF!</v>
      </c>
      <c r="T98" s="323" t="e">
        <f>IF(N98&lt;'TEST MARKS '!#REF!,"N","Y")</f>
        <v>#REF!</v>
      </c>
      <c r="U98" s="323" t="e">
        <f>IF(O98&lt;'TEST MARKS '!#REF!,"N","Y")</f>
        <v>#REF!</v>
      </c>
    </row>
    <row r="99" s="310" customFormat="1" spans="1:21">
      <c r="A99" s="272">
        <v>90</v>
      </c>
      <c r="B99" s="272" t="e">
        <f>'TEST MARKS '!#REF!</f>
        <v>#REF!</v>
      </c>
      <c r="C99" s="316" t="str">
        <f>'TEST MARKS '!C99</f>
        <v>1SG16ME418</v>
      </c>
      <c r="D99" s="317">
        <f>SUMIF('TEST MARKS '!$D$8:$I$8,$D$9,'TEST MARKS '!B99:I99)</f>
        <v>0</v>
      </c>
      <c r="E99" s="317">
        <f>SUMIF('TEST MARKS '!$D$8:$I$8,$E$9,'TEST MARKS '!B99:I99)</f>
        <v>0</v>
      </c>
      <c r="F99" s="317">
        <f>SUMIF('TEST MARKS '!$D$8:$I$8,$F$9,'TEST MARKS '!B99:I99)</f>
        <v>5</v>
      </c>
      <c r="G99" s="317">
        <f>SUMIF('TEST MARKS '!$D$8:$I$8,$G$9,'TEST MARKS '!B99:I99)</f>
        <v>3</v>
      </c>
      <c r="H99" s="317">
        <f>SUMIF('TEST MARKS '!$D$8:$I$8,$H$9,'TEST MARKS '!B99:I99)</f>
        <v>5</v>
      </c>
      <c r="I99" s="317">
        <f>SUMIF('TEST MARKS '!$D$8:$I$8,$I$9,'TEST MARKS '!B99:I99)</f>
        <v>5</v>
      </c>
      <c r="J99" s="324" t="e">
        <f t="shared" si="7"/>
        <v>#REF!</v>
      </c>
      <c r="K99" s="322" t="e">
        <f t="shared" si="8"/>
        <v>#REF!</v>
      </c>
      <c r="L99" s="322" t="e">
        <f t="shared" si="9"/>
        <v>#REF!</v>
      </c>
      <c r="M99" s="322" t="e">
        <f t="shared" si="10"/>
        <v>#REF!</v>
      </c>
      <c r="N99" s="322" t="e">
        <f t="shared" si="11"/>
        <v>#REF!</v>
      </c>
      <c r="O99" s="322" t="e">
        <f t="shared" si="12"/>
        <v>#REF!</v>
      </c>
      <c r="P99" s="323" t="e">
        <f>IF(J99&lt;'TEST MARKS '!#REF!,"N","Y")</f>
        <v>#REF!</v>
      </c>
      <c r="Q99" s="323" t="e">
        <f>IF(K99&lt;'TEST MARKS '!#REF!,"N","Y")</f>
        <v>#REF!</v>
      </c>
      <c r="R99" s="323" t="e">
        <f>IF(L99&lt;'TEST MARKS '!#REF!,"N","Y")</f>
        <v>#REF!</v>
      </c>
      <c r="S99" s="323" t="e">
        <f>IF(M99&lt;'TEST MARKS '!#REF!,"N","Y")</f>
        <v>#REF!</v>
      </c>
      <c r="T99" s="323" t="e">
        <f>IF(N99&lt;'TEST MARKS '!#REF!,"N","Y")</f>
        <v>#REF!</v>
      </c>
      <c r="U99" s="323" t="e">
        <f>IF(O99&lt;'TEST MARKS '!#REF!,"N","Y")</f>
        <v>#REF!</v>
      </c>
    </row>
    <row r="100" s="310" customFormat="1" spans="1:21">
      <c r="A100" s="272">
        <v>91</v>
      </c>
      <c r="B100" s="272" t="e">
        <f>'TEST MARKS '!#REF!</f>
        <v>#REF!</v>
      </c>
      <c r="C100" s="316" t="str">
        <f>'TEST MARKS '!C100</f>
        <v>1SG16ME420</v>
      </c>
      <c r="D100" s="317">
        <f>SUMIF('TEST MARKS '!$D$8:$I$8,$D$9,'TEST MARKS '!B100:I100)</f>
        <v>0</v>
      </c>
      <c r="E100" s="317">
        <f>SUMIF('TEST MARKS '!$D$8:$I$8,$E$9,'TEST MARKS '!B100:I100)</f>
        <v>0</v>
      </c>
      <c r="F100" s="317">
        <f>SUMIF('TEST MARKS '!$D$8:$I$8,$F$9,'TEST MARKS '!B100:I100)</f>
        <v>3</v>
      </c>
      <c r="G100" s="317">
        <f>SUMIF('TEST MARKS '!$D$8:$I$8,$G$9,'TEST MARKS '!B100:I100)</f>
        <v>5</v>
      </c>
      <c r="H100" s="317">
        <f>SUMIF('TEST MARKS '!$D$8:$I$8,$H$9,'TEST MARKS '!B100:I100)</f>
        <v>4</v>
      </c>
      <c r="I100" s="317">
        <f>SUMIF('TEST MARKS '!$D$8:$I$8,$I$9,'TEST MARKS '!B100:I100)</f>
        <v>4</v>
      </c>
      <c r="J100" s="324" t="e">
        <f t="shared" si="7"/>
        <v>#REF!</v>
      </c>
      <c r="K100" s="322" t="e">
        <f t="shared" si="8"/>
        <v>#REF!</v>
      </c>
      <c r="L100" s="322" t="e">
        <f t="shared" si="9"/>
        <v>#REF!</v>
      </c>
      <c r="M100" s="322" t="e">
        <f t="shared" si="10"/>
        <v>#REF!</v>
      </c>
      <c r="N100" s="322" t="e">
        <f t="shared" si="11"/>
        <v>#REF!</v>
      </c>
      <c r="O100" s="322" t="e">
        <f t="shared" si="12"/>
        <v>#REF!</v>
      </c>
      <c r="P100" s="323" t="e">
        <f>IF(J100&lt;'TEST MARKS '!#REF!,"N","Y")</f>
        <v>#REF!</v>
      </c>
      <c r="Q100" s="323" t="e">
        <f>IF(K100&lt;'TEST MARKS '!#REF!,"N","Y")</f>
        <v>#REF!</v>
      </c>
      <c r="R100" s="323" t="e">
        <f>IF(L100&lt;'TEST MARKS '!#REF!,"N","Y")</f>
        <v>#REF!</v>
      </c>
      <c r="S100" s="323" t="e">
        <f>IF(M100&lt;'TEST MARKS '!#REF!,"N","Y")</f>
        <v>#REF!</v>
      </c>
      <c r="T100" s="323" t="e">
        <f>IF(N100&lt;'TEST MARKS '!#REF!,"N","Y")</f>
        <v>#REF!</v>
      </c>
      <c r="U100" s="323" t="e">
        <f>IF(O100&lt;'TEST MARKS '!#REF!,"N","Y")</f>
        <v>#REF!</v>
      </c>
    </row>
    <row r="101" s="310" customFormat="1" spans="1:21">
      <c r="A101" s="272">
        <v>92</v>
      </c>
      <c r="B101" s="272" t="e">
        <f>'TEST MARKS '!#REF!</f>
        <v>#REF!</v>
      </c>
      <c r="C101" s="316" t="str">
        <f>'TEST MARKS '!C101</f>
        <v>1SG16ME421</v>
      </c>
      <c r="D101" s="317">
        <f>SUMIF('TEST MARKS '!$D$8:$I$8,$D$9,'TEST MARKS '!B101:I101)</f>
        <v>0</v>
      </c>
      <c r="E101" s="317">
        <f>SUMIF('TEST MARKS '!$D$8:$I$8,$E$9,'TEST MARKS '!B101:I101)</f>
        <v>0</v>
      </c>
      <c r="F101" s="317">
        <f>SUMIF('TEST MARKS '!$D$8:$I$8,$F$9,'TEST MARKS '!B101:I101)</f>
        <v>3</v>
      </c>
      <c r="G101" s="317">
        <f>SUMIF('TEST MARKS '!$D$8:$I$8,$G$9,'TEST MARKS '!B101:I101)</f>
        <v>2</v>
      </c>
      <c r="H101" s="317">
        <f>SUMIF('TEST MARKS '!$D$8:$I$8,$H$9,'TEST MARKS '!B101:I101)</f>
        <v>5</v>
      </c>
      <c r="I101" s="317">
        <f>SUMIF('TEST MARKS '!$D$8:$I$8,$I$9,'TEST MARKS '!B101:I101)</f>
        <v>5</v>
      </c>
      <c r="J101" s="324" t="e">
        <f t="shared" si="7"/>
        <v>#REF!</v>
      </c>
      <c r="K101" s="322" t="e">
        <f t="shared" si="8"/>
        <v>#REF!</v>
      </c>
      <c r="L101" s="322" t="e">
        <f t="shared" si="9"/>
        <v>#REF!</v>
      </c>
      <c r="M101" s="322" t="e">
        <f t="shared" si="10"/>
        <v>#REF!</v>
      </c>
      <c r="N101" s="322" t="e">
        <f t="shared" si="11"/>
        <v>#REF!</v>
      </c>
      <c r="O101" s="322" t="e">
        <f t="shared" si="12"/>
        <v>#REF!</v>
      </c>
      <c r="P101" s="323" t="e">
        <f>IF(J101&lt;'TEST MARKS '!#REF!,"N","Y")</f>
        <v>#REF!</v>
      </c>
      <c r="Q101" s="323" t="e">
        <f>IF(K101&lt;'TEST MARKS '!#REF!,"N","Y")</f>
        <v>#REF!</v>
      </c>
      <c r="R101" s="323" t="e">
        <f>IF(L101&lt;'TEST MARKS '!#REF!,"N","Y")</f>
        <v>#REF!</v>
      </c>
      <c r="S101" s="323" t="e">
        <f>IF(M101&lt;'TEST MARKS '!#REF!,"N","Y")</f>
        <v>#REF!</v>
      </c>
      <c r="T101" s="323" t="e">
        <f>IF(N101&lt;'TEST MARKS '!#REF!,"N","Y")</f>
        <v>#REF!</v>
      </c>
      <c r="U101" s="323" t="e">
        <f>IF(O101&lt;'TEST MARKS '!#REF!,"N","Y")</f>
        <v>#REF!</v>
      </c>
    </row>
    <row r="102" s="310" customFormat="1" spans="1:21">
      <c r="A102" s="272">
        <v>93</v>
      </c>
      <c r="B102" s="272" t="e">
        <f>'TEST MARKS '!#REF!</f>
        <v>#REF!</v>
      </c>
      <c r="C102" s="316" t="str">
        <f>'TEST MARKS '!C102</f>
        <v>1SG16ME422</v>
      </c>
      <c r="D102" s="317">
        <f>SUMIF('TEST MARKS '!$D$8:$I$8,$D$9,'TEST MARKS '!B102:I102)</f>
        <v>0</v>
      </c>
      <c r="E102" s="317">
        <f>SUMIF('TEST MARKS '!$D$8:$I$8,$E$9,'TEST MARKS '!B102:I102)</f>
        <v>0</v>
      </c>
      <c r="F102" s="317">
        <f>SUMIF('TEST MARKS '!$D$8:$I$8,$F$9,'TEST MARKS '!B102:I102)</f>
        <v>3</v>
      </c>
      <c r="G102" s="317">
        <f>SUMIF('TEST MARKS '!$D$8:$I$8,$G$9,'TEST MARKS '!B102:I102)</f>
        <v>2</v>
      </c>
      <c r="H102" s="317">
        <f>SUMIF('TEST MARKS '!$D$8:$I$8,$H$9,'TEST MARKS '!B102:I102)</f>
        <v>4</v>
      </c>
      <c r="I102" s="317">
        <f>SUMIF('TEST MARKS '!$D$8:$I$8,$I$9,'TEST MARKS '!B102:I102)</f>
        <v>4</v>
      </c>
      <c r="J102" s="324" t="e">
        <f t="shared" si="7"/>
        <v>#REF!</v>
      </c>
      <c r="K102" s="322" t="e">
        <f t="shared" si="8"/>
        <v>#REF!</v>
      </c>
      <c r="L102" s="322" t="e">
        <f t="shared" si="9"/>
        <v>#REF!</v>
      </c>
      <c r="M102" s="322" t="e">
        <f t="shared" si="10"/>
        <v>#REF!</v>
      </c>
      <c r="N102" s="322" t="e">
        <f t="shared" si="11"/>
        <v>#REF!</v>
      </c>
      <c r="O102" s="322" t="e">
        <f t="shared" si="12"/>
        <v>#REF!</v>
      </c>
      <c r="P102" s="323" t="e">
        <f>IF(J102&lt;'TEST MARKS '!#REF!,"N","Y")</f>
        <v>#REF!</v>
      </c>
      <c r="Q102" s="323" t="e">
        <f>IF(K102&lt;'TEST MARKS '!#REF!,"N","Y")</f>
        <v>#REF!</v>
      </c>
      <c r="R102" s="323" t="e">
        <f>IF(L102&lt;'TEST MARKS '!#REF!,"N","Y")</f>
        <v>#REF!</v>
      </c>
      <c r="S102" s="323" t="e">
        <f>IF(M102&lt;'TEST MARKS '!#REF!,"N","Y")</f>
        <v>#REF!</v>
      </c>
      <c r="T102" s="323" t="e">
        <f>IF(N102&lt;'TEST MARKS '!#REF!,"N","Y")</f>
        <v>#REF!</v>
      </c>
      <c r="U102" s="323" t="e">
        <f>IF(O102&lt;'TEST MARKS '!#REF!,"N","Y")</f>
        <v>#REF!</v>
      </c>
    </row>
    <row r="103" s="310" customFormat="1" spans="1:21">
      <c r="A103" s="272">
        <v>94</v>
      </c>
      <c r="B103" s="272" t="e">
        <f>'TEST MARKS '!#REF!</f>
        <v>#REF!</v>
      </c>
      <c r="C103" s="316" t="str">
        <f>'TEST MARKS '!C103</f>
        <v>1SG16ME423</v>
      </c>
      <c r="D103" s="317">
        <f>SUMIF('TEST MARKS '!$D$8:$I$8,$D$9,'TEST MARKS '!B103:I103)</f>
        <v>0</v>
      </c>
      <c r="E103" s="317">
        <f>SUMIF('TEST MARKS '!$D$8:$I$8,$E$9,'TEST MARKS '!B103:I103)</f>
        <v>0</v>
      </c>
      <c r="F103" s="317">
        <f>SUMIF('TEST MARKS '!$D$8:$I$8,$F$9,'TEST MARKS '!B103:I103)</f>
        <v>6</v>
      </c>
      <c r="G103" s="317">
        <f>SUMIF('TEST MARKS '!$D$8:$I$8,$G$9,'TEST MARKS '!B103:I103)</f>
        <v>6</v>
      </c>
      <c r="H103" s="317">
        <f>SUMIF('TEST MARKS '!$D$8:$I$8,$H$9,'TEST MARKS '!B103:I103)</f>
        <v>4</v>
      </c>
      <c r="I103" s="317">
        <f>SUMIF('TEST MARKS '!$D$8:$I$8,$I$9,'TEST MARKS '!B103:I103)</f>
        <v>6</v>
      </c>
      <c r="J103" s="324" t="e">
        <f t="shared" si="7"/>
        <v>#REF!</v>
      </c>
      <c r="K103" s="322" t="e">
        <f t="shared" si="8"/>
        <v>#REF!</v>
      </c>
      <c r="L103" s="322" t="e">
        <f t="shared" si="9"/>
        <v>#REF!</v>
      </c>
      <c r="M103" s="322" t="e">
        <f t="shared" si="10"/>
        <v>#REF!</v>
      </c>
      <c r="N103" s="322" t="e">
        <f t="shared" si="11"/>
        <v>#REF!</v>
      </c>
      <c r="O103" s="322" t="e">
        <f t="shared" si="12"/>
        <v>#REF!</v>
      </c>
      <c r="P103" s="323" t="e">
        <f>IF(J103&lt;'TEST MARKS '!#REF!,"N","Y")</f>
        <v>#REF!</v>
      </c>
      <c r="Q103" s="323" t="e">
        <f>IF(K103&lt;'TEST MARKS '!#REF!,"N","Y")</f>
        <v>#REF!</v>
      </c>
      <c r="R103" s="323" t="e">
        <f>IF(L103&lt;'TEST MARKS '!#REF!,"N","Y")</f>
        <v>#REF!</v>
      </c>
      <c r="S103" s="323" t="e">
        <f>IF(M103&lt;'TEST MARKS '!#REF!,"N","Y")</f>
        <v>#REF!</v>
      </c>
      <c r="T103" s="323" t="e">
        <f>IF(N103&lt;'TEST MARKS '!#REF!,"N","Y")</f>
        <v>#REF!</v>
      </c>
      <c r="U103" s="323" t="e">
        <f>IF(O103&lt;'TEST MARKS '!#REF!,"N","Y")</f>
        <v>#REF!</v>
      </c>
    </row>
    <row r="104" s="310" customFormat="1" spans="1:21">
      <c r="A104" s="272">
        <v>95</v>
      </c>
      <c r="B104" s="272" t="e">
        <f>'TEST MARKS '!#REF!</f>
        <v>#REF!</v>
      </c>
      <c r="C104" s="316" t="str">
        <f>'TEST MARKS '!C104</f>
        <v>1SG16ME424</v>
      </c>
      <c r="D104" s="317">
        <f>SUMIF('TEST MARKS '!$D$8:$I$8,$D$9,'TEST MARKS '!B104:I104)</f>
        <v>0</v>
      </c>
      <c r="E104" s="317">
        <f>SUMIF('TEST MARKS '!$D$8:$I$8,$E$9,'TEST MARKS '!B104:I104)</f>
        <v>0</v>
      </c>
      <c r="F104" s="317">
        <f>SUMIF('TEST MARKS '!$D$8:$I$8,$F$9,'TEST MARKS '!B104:I104)</f>
        <v>5</v>
      </c>
      <c r="G104" s="317">
        <f>SUMIF('TEST MARKS '!$D$8:$I$8,$G$9,'TEST MARKS '!B104:I104)</f>
        <v>3</v>
      </c>
      <c r="H104" s="317">
        <f>SUMIF('TEST MARKS '!$D$8:$I$8,$H$9,'TEST MARKS '!B104:I104)</f>
        <v>6</v>
      </c>
      <c r="I104" s="317">
        <f>SUMIF('TEST MARKS '!$D$8:$I$8,$I$9,'TEST MARKS '!B104:I104)</f>
        <v>7</v>
      </c>
      <c r="J104" s="324" t="e">
        <f t="shared" si="7"/>
        <v>#REF!</v>
      </c>
      <c r="K104" s="322" t="e">
        <f t="shared" si="8"/>
        <v>#REF!</v>
      </c>
      <c r="L104" s="322" t="e">
        <f t="shared" si="9"/>
        <v>#REF!</v>
      </c>
      <c r="M104" s="322" t="e">
        <f t="shared" si="10"/>
        <v>#REF!</v>
      </c>
      <c r="N104" s="322" t="e">
        <f t="shared" si="11"/>
        <v>#REF!</v>
      </c>
      <c r="O104" s="322" t="e">
        <f t="shared" si="12"/>
        <v>#REF!</v>
      </c>
      <c r="P104" s="323" t="e">
        <f>IF(J104&lt;'TEST MARKS '!#REF!,"N","Y")</f>
        <v>#REF!</v>
      </c>
      <c r="Q104" s="323" t="e">
        <f>IF(K104&lt;'TEST MARKS '!#REF!,"N","Y")</f>
        <v>#REF!</v>
      </c>
      <c r="R104" s="323" t="e">
        <f>IF(L104&lt;'TEST MARKS '!#REF!,"N","Y")</f>
        <v>#REF!</v>
      </c>
      <c r="S104" s="323" t="e">
        <f>IF(M104&lt;'TEST MARKS '!#REF!,"N","Y")</f>
        <v>#REF!</v>
      </c>
      <c r="T104" s="323" t="e">
        <f>IF(N104&lt;'TEST MARKS '!#REF!,"N","Y")</f>
        <v>#REF!</v>
      </c>
      <c r="U104" s="323" t="e">
        <f>IF(O104&lt;'TEST MARKS '!#REF!,"N","Y")</f>
        <v>#REF!</v>
      </c>
    </row>
    <row r="105" s="310" customFormat="1" spans="1:21">
      <c r="A105" s="272">
        <v>96</v>
      </c>
      <c r="B105" s="272" t="e">
        <f>'TEST MARKS '!#REF!</f>
        <v>#REF!</v>
      </c>
      <c r="C105" s="316" t="str">
        <f>'TEST MARKS '!C105</f>
        <v>1SG16ME426</v>
      </c>
      <c r="D105" s="317">
        <f>SUMIF('TEST MARKS '!$D$8:$I$8,$D$9,'TEST MARKS '!B105:I105)</f>
        <v>0</v>
      </c>
      <c r="E105" s="317">
        <f>SUMIF('TEST MARKS '!$D$8:$I$8,$E$9,'TEST MARKS '!B105:I105)</f>
        <v>0</v>
      </c>
      <c r="F105" s="317">
        <f>SUMIF('TEST MARKS '!$D$8:$I$8,$F$9,'TEST MARKS '!B105:I105)</f>
        <v>0</v>
      </c>
      <c r="G105" s="317">
        <f>SUMIF('TEST MARKS '!$D$8:$I$8,$G$9,'TEST MARKS '!B105:I105)</f>
        <v>0</v>
      </c>
      <c r="H105" s="317">
        <f>SUMIF('TEST MARKS '!$D$8:$I$8,$H$9,'TEST MARKS '!B105:I105)</f>
        <v>4</v>
      </c>
      <c r="I105" s="317">
        <f>SUMIF('TEST MARKS '!$D$8:$I$8,$I$9,'TEST MARKS '!B105:I105)</f>
        <v>5</v>
      </c>
      <c r="J105" s="324" t="e">
        <f t="shared" si="7"/>
        <v>#REF!</v>
      </c>
      <c r="K105" s="322" t="e">
        <f t="shared" si="8"/>
        <v>#REF!</v>
      </c>
      <c r="L105" s="322" t="e">
        <f t="shared" si="9"/>
        <v>#REF!</v>
      </c>
      <c r="M105" s="322" t="e">
        <f t="shared" si="10"/>
        <v>#REF!</v>
      </c>
      <c r="N105" s="322" t="e">
        <f t="shared" si="11"/>
        <v>#REF!</v>
      </c>
      <c r="O105" s="322" t="e">
        <f t="shared" si="12"/>
        <v>#REF!</v>
      </c>
      <c r="P105" s="323" t="e">
        <f>IF(J105&lt;'TEST MARKS '!#REF!,"N","Y")</f>
        <v>#REF!</v>
      </c>
      <c r="Q105" s="323" t="e">
        <f>IF(K105&lt;'TEST MARKS '!#REF!,"N","Y")</f>
        <v>#REF!</v>
      </c>
      <c r="R105" s="323" t="e">
        <f>IF(L105&lt;'TEST MARKS '!#REF!,"N","Y")</f>
        <v>#REF!</v>
      </c>
      <c r="S105" s="323" t="e">
        <f>IF(M105&lt;'TEST MARKS '!#REF!,"N","Y")</f>
        <v>#REF!</v>
      </c>
      <c r="T105" s="323" t="e">
        <f>IF(N105&lt;'TEST MARKS '!#REF!,"N","Y")</f>
        <v>#REF!</v>
      </c>
      <c r="U105" s="323" t="e">
        <f>IF(O105&lt;'TEST MARKS '!#REF!,"N","Y")</f>
        <v>#REF!</v>
      </c>
    </row>
    <row r="106" s="310" customFormat="1" spans="1:21">
      <c r="A106" s="272">
        <v>97</v>
      </c>
      <c r="B106" s="272" t="e">
        <f>'TEST MARKS '!#REF!</f>
        <v>#REF!</v>
      </c>
      <c r="C106" s="316" t="str">
        <f>'TEST MARKS '!C106</f>
        <v>1SG16ME427</v>
      </c>
      <c r="D106" s="317">
        <f>SUMIF('TEST MARKS '!$D$8:$I$8,$D$9,'TEST MARKS '!B106:I106)</f>
        <v>0</v>
      </c>
      <c r="E106" s="317">
        <f>SUMIF('TEST MARKS '!$D$8:$I$8,$E$9,'TEST MARKS '!B106:I106)</f>
        <v>0</v>
      </c>
      <c r="F106" s="317">
        <f>SUMIF('TEST MARKS '!$D$8:$I$8,$F$9,'TEST MARKS '!B106:I106)</f>
        <v>0</v>
      </c>
      <c r="G106" s="317">
        <f>SUMIF('TEST MARKS '!$D$8:$I$8,$G$9,'TEST MARKS '!B106:I106)</f>
        <v>0</v>
      </c>
      <c r="H106" s="317">
        <f>SUMIF('TEST MARKS '!$D$8:$I$8,$H$9,'TEST MARKS '!B106:I106)</f>
        <v>5</v>
      </c>
      <c r="I106" s="317">
        <f>SUMIF('TEST MARKS '!$D$8:$I$8,$I$9,'TEST MARKS '!B106:I106)</f>
        <v>5</v>
      </c>
      <c r="J106" s="324" t="e">
        <f t="shared" si="7"/>
        <v>#REF!</v>
      </c>
      <c r="K106" s="322" t="e">
        <f t="shared" si="8"/>
        <v>#REF!</v>
      </c>
      <c r="L106" s="322" t="e">
        <f t="shared" si="9"/>
        <v>#REF!</v>
      </c>
      <c r="M106" s="322" t="e">
        <f t="shared" si="10"/>
        <v>#REF!</v>
      </c>
      <c r="N106" s="322" t="e">
        <f t="shared" si="11"/>
        <v>#REF!</v>
      </c>
      <c r="O106" s="322" t="e">
        <f t="shared" si="12"/>
        <v>#REF!</v>
      </c>
      <c r="P106" s="323" t="e">
        <f>IF(J106&lt;'TEST MARKS '!#REF!,"N","Y")</f>
        <v>#REF!</v>
      </c>
      <c r="Q106" s="323" t="e">
        <f>IF(K106&lt;'TEST MARKS '!#REF!,"N","Y")</f>
        <v>#REF!</v>
      </c>
      <c r="R106" s="323" t="e">
        <f>IF(L106&lt;'TEST MARKS '!#REF!,"N","Y")</f>
        <v>#REF!</v>
      </c>
      <c r="S106" s="323" t="e">
        <f>IF(M106&lt;'TEST MARKS '!#REF!,"N","Y")</f>
        <v>#REF!</v>
      </c>
      <c r="T106" s="323" t="e">
        <f>IF(N106&lt;'TEST MARKS '!#REF!,"N","Y")</f>
        <v>#REF!</v>
      </c>
      <c r="U106" s="323" t="e">
        <f>IF(O106&lt;'TEST MARKS '!#REF!,"N","Y")</f>
        <v>#REF!</v>
      </c>
    </row>
    <row r="107" s="310" customFormat="1" spans="1:21">
      <c r="A107" s="272">
        <v>98</v>
      </c>
      <c r="B107" s="272" t="e">
        <f>'TEST MARKS '!#REF!</f>
        <v>#REF!</v>
      </c>
      <c r="C107" s="316" t="str">
        <f>'TEST MARKS '!C107</f>
        <v>1SG16ME428</v>
      </c>
      <c r="D107" s="317">
        <f>SUMIF('TEST MARKS '!$D$8:$I$8,$D$9,'TEST MARKS '!B107:I107)</f>
        <v>0</v>
      </c>
      <c r="E107" s="317">
        <f>SUMIF('TEST MARKS '!$D$8:$I$8,$E$9,'TEST MARKS '!B107:I107)</f>
        <v>0</v>
      </c>
      <c r="F107" s="317">
        <f>SUMIF('TEST MARKS '!$D$8:$I$8,$F$9,'TEST MARKS '!B107:I107)</f>
        <v>6</v>
      </c>
      <c r="G107" s="317">
        <f>SUMIF('TEST MARKS '!$D$8:$I$8,$G$9,'TEST MARKS '!B107:I107)</f>
        <v>5</v>
      </c>
      <c r="H107" s="317">
        <f>SUMIF('TEST MARKS '!$D$8:$I$8,$H$9,'TEST MARKS '!B107:I107)</f>
        <v>0</v>
      </c>
      <c r="I107" s="317">
        <f>SUMIF('TEST MARKS '!$D$8:$I$8,$I$9,'TEST MARKS '!B107:I107)</f>
        <v>0</v>
      </c>
      <c r="J107" s="324" t="e">
        <f t="shared" si="7"/>
        <v>#REF!</v>
      </c>
      <c r="K107" s="322" t="e">
        <f t="shared" si="8"/>
        <v>#REF!</v>
      </c>
      <c r="L107" s="322" t="e">
        <f t="shared" si="9"/>
        <v>#REF!</v>
      </c>
      <c r="M107" s="322" t="e">
        <f t="shared" si="10"/>
        <v>#REF!</v>
      </c>
      <c r="N107" s="322" t="e">
        <f t="shared" si="11"/>
        <v>#REF!</v>
      </c>
      <c r="O107" s="322" t="e">
        <f t="shared" si="12"/>
        <v>#REF!</v>
      </c>
      <c r="P107" s="323" t="e">
        <f>IF(J107&lt;'TEST MARKS '!#REF!,"N","Y")</f>
        <v>#REF!</v>
      </c>
      <c r="Q107" s="323" t="e">
        <f>IF(K107&lt;'TEST MARKS '!#REF!,"N","Y")</f>
        <v>#REF!</v>
      </c>
      <c r="R107" s="323" t="e">
        <f>IF(L107&lt;'TEST MARKS '!#REF!,"N","Y")</f>
        <v>#REF!</v>
      </c>
      <c r="S107" s="323" t="e">
        <f>IF(M107&lt;'TEST MARKS '!#REF!,"N","Y")</f>
        <v>#REF!</v>
      </c>
      <c r="T107" s="323" t="e">
        <f>IF(N107&lt;'TEST MARKS '!#REF!,"N","Y")</f>
        <v>#REF!</v>
      </c>
      <c r="U107" s="323" t="e">
        <f>IF(O107&lt;'TEST MARKS '!#REF!,"N","Y")</f>
        <v>#REF!</v>
      </c>
    </row>
    <row r="108" s="310" customFormat="1" spans="1:21">
      <c r="A108" s="272">
        <v>99</v>
      </c>
      <c r="B108" s="272" t="e">
        <f>'TEST MARKS '!#REF!</f>
        <v>#REF!</v>
      </c>
      <c r="C108" s="316" t="str">
        <f>'TEST MARKS '!C108</f>
        <v>1SG16ME429</v>
      </c>
      <c r="D108" s="317">
        <f>SUMIF('TEST MARKS '!$D$8:$I$8,$D$9,'TEST MARKS '!B108:I108)</f>
        <v>0</v>
      </c>
      <c r="E108" s="317">
        <f>SUMIF('TEST MARKS '!$D$8:$I$8,$E$9,'TEST MARKS '!B108:I108)</f>
        <v>0</v>
      </c>
      <c r="F108" s="317">
        <f>SUMIF('TEST MARKS '!$D$8:$I$8,$F$9,'TEST MARKS '!B108:I108)</f>
        <v>5</v>
      </c>
      <c r="G108" s="317">
        <f>SUMIF('TEST MARKS '!$D$8:$I$8,$G$9,'TEST MARKS '!B108:I108)</f>
        <v>4</v>
      </c>
      <c r="H108" s="317">
        <f>SUMIF('TEST MARKS '!$D$8:$I$8,$H$9,'TEST MARKS '!B108:I108)</f>
        <v>0</v>
      </c>
      <c r="I108" s="317">
        <f>SUMIF('TEST MARKS '!$D$8:$I$8,$I$9,'TEST MARKS '!B108:I108)</f>
        <v>0</v>
      </c>
      <c r="J108" s="324" t="e">
        <f t="shared" si="7"/>
        <v>#REF!</v>
      </c>
      <c r="K108" s="322" t="e">
        <f t="shared" si="8"/>
        <v>#REF!</v>
      </c>
      <c r="L108" s="322" t="e">
        <f t="shared" si="9"/>
        <v>#REF!</v>
      </c>
      <c r="M108" s="322" t="e">
        <f t="shared" si="10"/>
        <v>#REF!</v>
      </c>
      <c r="N108" s="322" t="e">
        <f t="shared" si="11"/>
        <v>#REF!</v>
      </c>
      <c r="O108" s="322" t="e">
        <f t="shared" si="12"/>
        <v>#REF!</v>
      </c>
      <c r="P108" s="323" t="e">
        <f>IF(J108&lt;'TEST MARKS '!#REF!,"N","Y")</f>
        <v>#REF!</v>
      </c>
      <c r="Q108" s="323" t="e">
        <f>IF(K108&lt;'TEST MARKS '!#REF!,"N","Y")</f>
        <v>#REF!</v>
      </c>
      <c r="R108" s="323" t="e">
        <f>IF(L108&lt;'TEST MARKS '!#REF!,"N","Y")</f>
        <v>#REF!</v>
      </c>
      <c r="S108" s="323" t="e">
        <f>IF(M108&lt;'TEST MARKS '!#REF!,"N","Y")</f>
        <v>#REF!</v>
      </c>
      <c r="T108" s="323" t="e">
        <f>IF(N108&lt;'TEST MARKS '!#REF!,"N","Y")</f>
        <v>#REF!</v>
      </c>
      <c r="U108" s="323" t="e">
        <f>IF(O108&lt;'TEST MARKS '!#REF!,"N","Y")</f>
        <v>#REF!</v>
      </c>
    </row>
    <row r="109" s="310" customFormat="1" spans="1:21">
      <c r="A109" s="272">
        <v>100</v>
      </c>
      <c r="B109" s="272" t="e">
        <f>'TEST MARKS '!#REF!</f>
        <v>#REF!</v>
      </c>
      <c r="C109" s="316" t="str">
        <f>'TEST MARKS '!C109</f>
        <v>1SG16ME430</v>
      </c>
      <c r="D109" s="317">
        <f>SUMIF('TEST MARKS '!$D$8:$I$8,$D$9,'TEST MARKS '!B109:I109)</f>
        <v>0</v>
      </c>
      <c r="E109" s="317">
        <f>SUMIF('TEST MARKS '!$D$8:$I$8,$E$9,'TEST MARKS '!B109:I109)</f>
        <v>0</v>
      </c>
      <c r="F109" s="317">
        <f>SUMIF('TEST MARKS '!$D$8:$I$8,$F$9,'TEST MARKS '!B109:I109)</f>
        <v>7</v>
      </c>
      <c r="G109" s="317">
        <f>SUMIF('TEST MARKS '!$D$8:$I$8,$G$9,'TEST MARKS '!B109:I109)</f>
        <v>6</v>
      </c>
      <c r="H109" s="317">
        <f>SUMIF('TEST MARKS '!$D$8:$I$8,$H$9,'TEST MARKS '!B109:I109)</f>
        <v>7</v>
      </c>
      <c r="I109" s="317">
        <f>SUMIF('TEST MARKS '!$D$8:$I$8,$I$9,'TEST MARKS '!B109:I109)</f>
        <v>8</v>
      </c>
      <c r="J109" s="324" t="e">
        <f t="shared" si="7"/>
        <v>#REF!</v>
      </c>
      <c r="K109" s="322" t="e">
        <f t="shared" si="8"/>
        <v>#REF!</v>
      </c>
      <c r="L109" s="322" t="e">
        <f t="shared" si="9"/>
        <v>#REF!</v>
      </c>
      <c r="M109" s="322" t="e">
        <f t="shared" si="10"/>
        <v>#REF!</v>
      </c>
      <c r="N109" s="322" t="e">
        <f t="shared" si="11"/>
        <v>#REF!</v>
      </c>
      <c r="O109" s="322" t="e">
        <f t="shared" si="12"/>
        <v>#REF!</v>
      </c>
      <c r="P109" s="323" t="e">
        <f>IF(J109&lt;'TEST MARKS '!#REF!,"N","Y")</f>
        <v>#REF!</v>
      </c>
      <c r="Q109" s="323" t="e">
        <f>IF(K109&lt;'TEST MARKS '!#REF!,"N","Y")</f>
        <v>#REF!</v>
      </c>
      <c r="R109" s="323" t="e">
        <f>IF(L109&lt;'TEST MARKS '!#REF!,"N","Y")</f>
        <v>#REF!</v>
      </c>
      <c r="S109" s="323" t="e">
        <f>IF(M109&lt;'TEST MARKS '!#REF!,"N","Y")</f>
        <v>#REF!</v>
      </c>
      <c r="T109" s="323" t="e">
        <f>IF(N109&lt;'TEST MARKS '!#REF!,"N","Y")</f>
        <v>#REF!</v>
      </c>
      <c r="U109" s="323" t="e">
        <f>IF(O109&lt;'TEST MARKS '!#REF!,"N","Y")</f>
        <v>#REF!</v>
      </c>
    </row>
    <row r="110" s="310" customFormat="1" spans="1:21">
      <c r="A110" s="272">
        <v>101</v>
      </c>
      <c r="B110" s="272" t="e">
        <f>'TEST MARKS '!#REF!</f>
        <v>#REF!</v>
      </c>
      <c r="C110" s="316" t="str">
        <f>'TEST MARKS '!C110</f>
        <v>1SG16ME431</v>
      </c>
      <c r="D110" s="317">
        <f>SUMIF('TEST MARKS '!$D$8:$I$8,$D$9,'TEST MARKS '!B110:I110)</f>
        <v>0</v>
      </c>
      <c r="E110" s="317">
        <f>SUMIF('TEST MARKS '!$D$8:$I$8,$E$9,'TEST MARKS '!B110:I110)</f>
        <v>0</v>
      </c>
      <c r="F110" s="317">
        <f>SUMIF('TEST MARKS '!$D$8:$I$8,$F$9,'TEST MARKS '!B110:I110)</f>
        <v>5</v>
      </c>
      <c r="G110" s="317">
        <f>SUMIF('TEST MARKS '!$D$8:$I$8,$G$9,'TEST MARKS '!B110:I110)</f>
        <v>3</v>
      </c>
      <c r="H110" s="317">
        <f>SUMIF('TEST MARKS '!$D$8:$I$8,$H$9,'TEST MARKS '!B110:I110)</f>
        <v>4</v>
      </c>
      <c r="I110" s="317">
        <f>SUMIF('TEST MARKS '!$D$8:$I$8,$I$9,'TEST MARKS '!B110:I110)</f>
        <v>5</v>
      </c>
      <c r="J110" s="324" t="e">
        <f t="shared" si="7"/>
        <v>#REF!</v>
      </c>
      <c r="K110" s="322" t="e">
        <f t="shared" si="8"/>
        <v>#REF!</v>
      </c>
      <c r="L110" s="322" t="e">
        <f t="shared" si="9"/>
        <v>#REF!</v>
      </c>
      <c r="M110" s="322" t="e">
        <f t="shared" si="10"/>
        <v>#REF!</v>
      </c>
      <c r="N110" s="322" t="e">
        <f t="shared" si="11"/>
        <v>#REF!</v>
      </c>
      <c r="O110" s="322" t="e">
        <f t="shared" si="12"/>
        <v>#REF!</v>
      </c>
      <c r="P110" s="323" t="e">
        <f>IF(J110&lt;'TEST MARKS '!#REF!,"N","Y")</f>
        <v>#REF!</v>
      </c>
      <c r="Q110" s="323" t="e">
        <f>IF(K110&lt;'TEST MARKS '!#REF!,"N","Y")</f>
        <v>#REF!</v>
      </c>
      <c r="R110" s="323" t="e">
        <f>IF(L110&lt;'TEST MARKS '!#REF!,"N","Y")</f>
        <v>#REF!</v>
      </c>
      <c r="S110" s="323" t="e">
        <f>IF(M110&lt;'TEST MARKS '!#REF!,"N","Y")</f>
        <v>#REF!</v>
      </c>
      <c r="T110" s="323" t="e">
        <f>IF(N110&lt;'TEST MARKS '!#REF!,"N","Y")</f>
        <v>#REF!</v>
      </c>
      <c r="U110" s="323" t="e">
        <f>IF(O110&lt;'TEST MARKS '!#REF!,"N","Y")</f>
        <v>#REF!</v>
      </c>
    </row>
    <row r="111" s="310" customFormat="1" spans="1:21">
      <c r="A111" s="272">
        <v>102</v>
      </c>
      <c r="B111" s="272" t="e">
        <f>'TEST MARKS '!#REF!</f>
        <v>#REF!</v>
      </c>
      <c r="C111" s="316" t="str">
        <f>'TEST MARKS '!C111</f>
        <v>1SG16ME432</v>
      </c>
      <c r="D111" s="317">
        <f>SUMIF('TEST MARKS '!$D$8:$I$8,$D$9,'TEST MARKS '!B111:I111)</f>
        <v>0</v>
      </c>
      <c r="E111" s="317">
        <f>SUMIF('TEST MARKS '!$D$8:$I$8,$E$9,'TEST MARKS '!B111:I111)</f>
        <v>0</v>
      </c>
      <c r="F111" s="317">
        <f>SUMIF('TEST MARKS '!$D$8:$I$8,$F$9,'TEST MARKS '!B111:I111)</f>
        <v>3</v>
      </c>
      <c r="G111" s="317">
        <f>SUMIF('TEST MARKS '!$D$8:$I$8,$G$9,'TEST MARKS '!B111:I111)</f>
        <v>1</v>
      </c>
      <c r="H111" s="317">
        <f>SUMIF('TEST MARKS '!$D$8:$I$8,$H$9,'TEST MARKS '!B111:I111)</f>
        <v>5</v>
      </c>
      <c r="I111" s="317">
        <f>SUMIF('TEST MARKS '!$D$8:$I$8,$I$9,'TEST MARKS '!B111:I111)</f>
        <v>5</v>
      </c>
      <c r="J111" s="324" t="e">
        <f t="shared" si="7"/>
        <v>#REF!</v>
      </c>
      <c r="K111" s="322" t="e">
        <f t="shared" si="8"/>
        <v>#REF!</v>
      </c>
      <c r="L111" s="322" t="e">
        <f t="shared" si="9"/>
        <v>#REF!</v>
      </c>
      <c r="M111" s="322" t="e">
        <f t="shared" si="10"/>
        <v>#REF!</v>
      </c>
      <c r="N111" s="322" t="e">
        <f t="shared" si="11"/>
        <v>#REF!</v>
      </c>
      <c r="O111" s="322" t="e">
        <f t="shared" si="12"/>
        <v>#REF!</v>
      </c>
      <c r="P111" s="323" t="e">
        <f>IF(J111&lt;'TEST MARKS '!#REF!,"N","Y")</f>
        <v>#REF!</v>
      </c>
      <c r="Q111" s="323" t="e">
        <f>IF(K111&lt;'TEST MARKS '!#REF!,"N","Y")</f>
        <v>#REF!</v>
      </c>
      <c r="R111" s="323" t="e">
        <f>IF(L111&lt;'TEST MARKS '!#REF!,"N","Y")</f>
        <v>#REF!</v>
      </c>
      <c r="S111" s="323" t="e">
        <f>IF(M111&lt;'TEST MARKS '!#REF!,"N","Y")</f>
        <v>#REF!</v>
      </c>
      <c r="T111" s="323" t="e">
        <f>IF(N111&lt;'TEST MARKS '!#REF!,"N","Y")</f>
        <v>#REF!</v>
      </c>
      <c r="U111" s="323" t="e">
        <f>IF(O111&lt;'TEST MARKS '!#REF!,"N","Y")</f>
        <v>#REF!</v>
      </c>
    </row>
    <row r="112" s="310" customFormat="1" spans="1:21">
      <c r="A112" s="272">
        <v>103</v>
      </c>
      <c r="B112" s="272" t="e">
        <f>'TEST MARKS '!#REF!</f>
        <v>#REF!</v>
      </c>
      <c r="C112" s="316" t="str">
        <f>'TEST MARKS '!C112</f>
        <v>1SG16ME433</v>
      </c>
      <c r="D112" s="317">
        <f>SUMIF('TEST MARKS '!$D$8:$I$8,$D$9,'TEST MARKS '!B112:I112)</f>
        <v>0</v>
      </c>
      <c r="E112" s="317">
        <f>SUMIF('TEST MARKS '!$D$8:$I$8,$E$9,'TEST MARKS '!B112:I112)</f>
        <v>0</v>
      </c>
      <c r="F112" s="317">
        <f>SUMIF('TEST MARKS '!$D$8:$I$8,$F$9,'TEST MARKS '!B112:I112)</f>
        <v>6</v>
      </c>
      <c r="G112" s="317">
        <f>SUMIF('TEST MARKS '!$D$8:$I$8,$G$9,'TEST MARKS '!B112:I112)</f>
        <v>4</v>
      </c>
      <c r="H112" s="317">
        <f>SUMIF('TEST MARKS '!$D$8:$I$8,$H$9,'TEST MARKS '!B112:I112)</f>
        <v>6</v>
      </c>
      <c r="I112" s="317">
        <f>SUMIF('TEST MARKS '!$D$8:$I$8,$I$9,'TEST MARKS '!B112:I112)</f>
        <v>6</v>
      </c>
      <c r="J112" s="324" t="e">
        <f t="shared" si="7"/>
        <v>#REF!</v>
      </c>
      <c r="K112" s="322" t="e">
        <f t="shared" si="8"/>
        <v>#REF!</v>
      </c>
      <c r="L112" s="322" t="e">
        <f t="shared" si="9"/>
        <v>#REF!</v>
      </c>
      <c r="M112" s="322" t="e">
        <f t="shared" si="10"/>
        <v>#REF!</v>
      </c>
      <c r="N112" s="322" t="e">
        <f t="shared" si="11"/>
        <v>#REF!</v>
      </c>
      <c r="O112" s="322" t="e">
        <f t="shared" si="12"/>
        <v>#REF!</v>
      </c>
      <c r="P112" s="323" t="e">
        <f>IF(J112&lt;'TEST MARKS '!#REF!,"N","Y")</f>
        <v>#REF!</v>
      </c>
      <c r="Q112" s="323" t="e">
        <f>IF(K112&lt;'TEST MARKS '!#REF!,"N","Y")</f>
        <v>#REF!</v>
      </c>
      <c r="R112" s="323" t="e">
        <f>IF(L112&lt;'TEST MARKS '!#REF!,"N","Y")</f>
        <v>#REF!</v>
      </c>
      <c r="S112" s="323" t="e">
        <f>IF(M112&lt;'TEST MARKS '!#REF!,"N","Y")</f>
        <v>#REF!</v>
      </c>
      <c r="T112" s="323" t="e">
        <f>IF(N112&lt;'TEST MARKS '!#REF!,"N","Y")</f>
        <v>#REF!</v>
      </c>
      <c r="U112" s="323" t="e">
        <f>IF(O112&lt;'TEST MARKS '!#REF!,"N","Y")</f>
        <v>#REF!</v>
      </c>
    </row>
    <row r="113" s="310" customFormat="1" spans="1:21">
      <c r="A113" s="272">
        <v>104</v>
      </c>
      <c r="B113" s="272" t="e">
        <f>'TEST MARKS '!#REF!</f>
        <v>#REF!</v>
      </c>
      <c r="C113" s="316" t="str">
        <f>'TEST MARKS '!C113</f>
        <v>1SG16ME434</v>
      </c>
      <c r="D113" s="317">
        <f>SUMIF('TEST MARKS '!$D$8:$I$8,$D$9,'TEST MARKS '!B113:I113)</f>
        <v>0</v>
      </c>
      <c r="E113" s="317">
        <f>SUMIF('TEST MARKS '!$D$8:$I$8,$E$9,'TEST MARKS '!B113:I113)</f>
        <v>0</v>
      </c>
      <c r="F113" s="317">
        <f>SUMIF('TEST MARKS '!$D$8:$I$8,$F$9,'TEST MARKS '!B113:I113)</f>
        <v>5</v>
      </c>
      <c r="G113" s="317">
        <f>SUMIF('TEST MARKS '!$D$8:$I$8,$G$9,'TEST MARKS '!B113:I113)</f>
        <v>3</v>
      </c>
      <c r="H113" s="317">
        <f>SUMIF('TEST MARKS '!$D$8:$I$8,$H$9,'TEST MARKS '!B113:I113)</f>
        <v>3</v>
      </c>
      <c r="I113" s="317">
        <f>SUMIF('TEST MARKS '!$D$8:$I$8,$I$9,'TEST MARKS '!B113:I113)</f>
        <v>4</v>
      </c>
      <c r="J113" s="324" t="e">
        <f t="shared" si="7"/>
        <v>#REF!</v>
      </c>
      <c r="K113" s="322" t="e">
        <f t="shared" si="8"/>
        <v>#REF!</v>
      </c>
      <c r="L113" s="322" t="e">
        <f t="shared" si="9"/>
        <v>#REF!</v>
      </c>
      <c r="M113" s="322" t="e">
        <f t="shared" si="10"/>
        <v>#REF!</v>
      </c>
      <c r="N113" s="322" t="e">
        <f t="shared" si="11"/>
        <v>#REF!</v>
      </c>
      <c r="O113" s="322" t="e">
        <f t="shared" si="12"/>
        <v>#REF!</v>
      </c>
      <c r="P113" s="323" t="e">
        <f>IF(J113&lt;'TEST MARKS '!#REF!,"N","Y")</f>
        <v>#REF!</v>
      </c>
      <c r="Q113" s="323" t="e">
        <f>IF(K113&lt;'TEST MARKS '!#REF!,"N","Y")</f>
        <v>#REF!</v>
      </c>
      <c r="R113" s="323" t="e">
        <f>IF(L113&lt;'TEST MARKS '!#REF!,"N","Y")</f>
        <v>#REF!</v>
      </c>
      <c r="S113" s="323" t="e">
        <f>IF(M113&lt;'TEST MARKS '!#REF!,"N","Y")</f>
        <v>#REF!</v>
      </c>
      <c r="T113" s="323" t="e">
        <f>IF(N113&lt;'TEST MARKS '!#REF!,"N","Y")</f>
        <v>#REF!</v>
      </c>
      <c r="U113" s="323" t="e">
        <f>IF(O113&lt;'TEST MARKS '!#REF!,"N","Y")</f>
        <v>#REF!</v>
      </c>
    </row>
    <row r="114" s="310" customFormat="1" spans="1:21">
      <c r="A114" s="272">
        <v>105</v>
      </c>
      <c r="B114" s="272" t="e">
        <f>'TEST MARKS '!#REF!</f>
        <v>#REF!</v>
      </c>
      <c r="C114" s="316" t="str">
        <f>'TEST MARKS '!C114</f>
        <v>1SG16ME436</v>
      </c>
      <c r="D114" s="317">
        <f>SUMIF('TEST MARKS '!$D$8:$I$8,$D$9,'TEST MARKS '!B114:I114)</f>
        <v>0</v>
      </c>
      <c r="E114" s="317">
        <f>SUMIF('TEST MARKS '!$D$8:$I$8,$E$9,'TEST MARKS '!B114:I114)</f>
        <v>0</v>
      </c>
      <c r="F114" s="317">
        <f>SUMIF('TEST MARKS '!$D$8:$I$8,$F$9,'TEST MARKS '!B114:I114)</f>
        <v>5</v>
      </c>
      <c r="G114" s="317">
        <f>SUMIF('TEST MARKS '!$D$8:$I$8,$G$9,'TEST MARKS '!B114:I114)</f>
        <v>4</v>
      </c>
      <c r="H114" s="317">
        <f>SUMIF('TEST MARKS '!$D$8:$I$8,$H$9,'TEST MARKS '!B114:I114)</f>
        <v>5</v>
      </c>
      <c r="I114" s="317">
        <f>SUMIF('TEST MARKS '!$D$8:$I$8,$I$9,'TEST MARKS '!B114:I114)</f>
        <v>6</v>
      </c>
      <c r="J114" s="324" t="e">
        <f t="shared" si="7"/>
        <v>#REF!</v>
      </c>
      <c r="K114" s="322" t="e">
        <f t="shared" si="8"/>
        <v>#REF!</v>
      </c>
      <c r="L114" s="322" t="e">
        <f t="shared" si="9"/>
        <v>#REF!</v>
      </c>
      <c r="M114" s="322" t="e">
        <f t="shared" si="10"/>
        <v>#REF!</v>
      </c>
      <c r="N114" s="322" t="e">
        <f t="shared" si="11"/>
        <v>#REF!</v>
      </c>
      <c r="O114" s="322" t="e">
        <f t="shared" si="12"/>
        <v>#REF!</v>
      </c>
      <c r="P114" s="323" t="e">
        <f>IF(J114&lt;'TEST MARKS '!#REF!,"N","Y")</f>
        <v>#REF!</v>
      </c>
      <c r="Q114" s="323" t="e">
        <f>IF(K114&lt;'TEST MARKS '!#REF!,"N","Y")</f>
        <v>#REF!</v>
      </c>
      <c r="R114" s="323" t="e">
        <f>IF(L114&lt;'TEST MARKS '!#REF!,"N","Y")</f>
        <v>#REF!</v>
      </c>
      <c r="S114" s="323" t="e">
        <f>IF(M114&lt;'TEST MARKS '!#REF!,"N","Y")</f>
        <v>#REF!</v>
      </c>
      <c r="T114" s="323" t="e">
        <f>IF(N114&lt;'TEST MARKS '!#REF!,"N","Y")</f>
        <v>#REF!</v>
      </c>
      <c r="U114" s="323" t="e">
        <f>IF(O114&lt;'TEST MARKS '!#REF!,"N","Y")</f>
        <v>#REF!</v>
      </c>
    </row>
    <row r="115" s="310" customFormat="1" spans="1:21">
      <c r="A115" s="272">
        <v>106</v>
      </c>
      <c r="B115" s="272" t="e">
        <f>'TEST MARKS '!#REF!</f>
        <v>#REF!</v>
      </c>
      <c r="C115" s="316" t="str">
        <f>'TEST MARKS '!C115</f>
        <v>1SG16ME437</v>
      </c>
      <c r="D115" s="317">
        <f>SUMIF('TEST MARKS '!$D$8:$I$8,$D$9,'TEST MARKS '!B115:I115)</f>
        <v>0</v>
      </c>
      <c r="E115" s="317">
        <f>SUMIF('TEST MARKS '!$D$8:$I$8,$E$9,'TEST MARKS '!B115:I115)</f>
        <v>0</v>
      </c>
      <c r="F115" s="317">
        <f>SUMIF('TEST MARKS '!$D$8:$I$8,$F$9,'TEST MARKS '!B115:I115)</f>
        <v>3</v>
      </c>
      <c r="G115" s="317">
        <f>SUMIF('TEST MARKS '!$D$8:$I$8,$G$9,'TEST MARKS '!B115:I115)</f>
        <v>0</v>
      </c>
      <c r="H115" s="317">
        <f>SUMIF('TEST MARKS '!$D$8:$I$8,$H$9,'TEST MARKS '!B115:I115)</f>
        <v>6</v>
      </c>
      <c r="I115" s="317">
        <f>SUMIF('TEST MARKS '!$D$8:$I$8,$I$9,'TEST MARKS '!B115:I115)</f>
        <v>7</v>
      </c>
      <c r="J115" s="324" t="e">
        <f t="shared" si="7"/>
        <v>#REF!</v>
      </c>
      <c r="K115" s="322" t="e">
        <f t="shared" si="8"/>
        <v>#REF!</v>
      </c>
      <c r="L115" s="322" t="e">
        <f t="shared" si="9"/>
        <v>#REF!</v>
      </c>
      <c r="M115" s="322" t="e">
        <f t="shared" si="10"/>
        <v>#REF!</v>
      </c>
      <c r="N115" s="322" t="e">
        <f t="shared" si="11"/>
        <v>#REF!</v>
      </c>
      <c r="O115" s="322" t="e">
        <f t="shared" si="12"/>
        <v>#REF!</v>
      </c>
      <c r="P115" s="323" t="e">
        <f>IF(J115&lt;'TEST MARKS '!#REF!,"N","Y")</f>
        <v>#REF!</v>
      </c>
      <c r="Q115" s="323" t="e">
        <f>IF(K115&lt;'TEST MARKS '!#REF!,"N","Y")</f>
        <v>#REF!</v>
      </c>
      <c r="R115" s="323" t="e">
        <f>IF(L115&lt;'TEST MARKS '!#REF!,"N","Y")</f>
        <v>#REF!</v>
      </c>
      <c r="S115" s="323" t="e">
        <f>IF(M115&lt;'TEST MARKS '!#REF!,"N","Y")</f>
        <v>#REF!</v>
      </c>
      <c r="T115" s="323" t="e">
        <f>IF(N115&lt;'TEST MARKS '!#REF!,"N","Y")</f>
        <v>#REF!</v>
      </c>
      <c r="U115" s="323" t="e">
        <f>IF(O115&lt;'TEST MARKS '!#REF!,"N","Y")</f>
        <v>#REF!</v>
      </c>
    </row>
    <row r="116" s="310" customFormat="1" spans="1:21">
      <c r="A116" s="272">
        <v>107</v>
      </c>
      <c r="B116" s="272" t="e">
        <f>'TEST MARKS '!#REF!</f>
        <v>#REF!</v>
      </c>
      <c r="C116" s="316" t="str">
        <f>'TEST MARKS '!C116</f>
        <v>1SG16ME438</v>
      </c>
      <c r="D116" s="317">
        <f>SUMIF('TEST MARKS '!$D$8:$I$8,$D$9,'TEST MARKS '!B116:I116)</f>
        <v>0</v>
      </c>
      <c r="E116" s="317">
        <f>SUMIF('TEST MARKS '!$D$8:$I$8,$E$9,'TEST MARKS '!B116:I116)</f>
        <v>0</v>
      </c>
      <c r="F116" s="317">
        <f>SUMIF('TEST MARKS '!$D$8:$I$8,$F$9,'TEST MARKS '!B116:I116)</f>
        <v>2</v>
      </c>
      <c r="G116" s="317">
        <f>SUMIF('TEST MARKS '!$D$8:$I$8,$G$9,'TEST MARKS '!B116:I116)</f>
        <v>0</v>
      </c>
      <c r="H116" s="317">
        <f>SUMIF('TEST MARKS '!$D$8:$I$8,$H$9,'TEST MARKS '!B116:I116)</f>
        <v>7</v>
      </c>
      <c r="I116" s="317">
        <f>SUMIF('TEST MARKS '!$D$8:$I$8,$I$9,'TEST MARKS '!B116:I116)</f>
        <v>8</v>
      </c>
      <c r="J116" s="324" t="e">
        <f t="shared" si="7"/>
        <v>#REF!</v>
      </c>
      <c r="K116" s="322" t="e">
        <f t="shared" si="8"/>
        <v>#REF!</v>
      </c>
      <c r="L116" s="322" t="e">
        <f t="shared" si="9"/>
        <v>#REF!</v>
      </c>
      <c r="M116" s="322" t="e">
        <f t="shared" si="10"/>
        <v>#REF!</v>
      </c>
      <c r="N116" s="322" t="e">
        <f t="shared" si="11"/>
        <v>#REF!</v>
      </c>
      <c r="O116" s="322" t="e">
        <f t="shared" si="12"/>
        <v>#REF!</v>
      </c>
      <c r="P116" s="323" t="e">
        <f>IF(J116&lt;'TEST MARKS '!#REF!,"N","Y")</f>
        <v>#REF!</v>
      </c>
      <c r="Q116" s="323" t="e">
        <f>IF(K116&lt;'TEST MARKS '!#REF!,"N","Y")</f>
        <v>#REF!</v>
      </c>
      <c r="R116" s="323" t="e">
        <f>IF(L116&lt;'TEST MARKS '!#REF!,"N","Y")</f>
        <v>#REF!</v>
      </c>
      <c r="S116" s="323" t="e">
        <f>IF(M116&lt;'TEST MARKS '!#REF!,"N","Y")</f>
        <v>#REF!</v>
      </c>
      <c r="T116" s="323" t="e">
        <f>IF(N116&lt;'TEST MARKS '!#REF!,"N","Y")</f>
        <v>#REF!</v>
      </c>
      <c r="U116" s="323" t="e">
        <f>IF(O116&lt;'TEST MARKS '!#REF!,"N","Y")</f>
        <v>#REF!</v>
      </c>
    </row>
    <row r="117" s="310" customFormat="1" spans="1:21">
      <c r="A117" s="272">
        <v>108</v>
      </c>
      <c r="B117" s="272" t="e">
        <f>'TEST MARKS '!#REF!</f>
        <v>#REF!</v>
      </c>
      <c r="C117" s="316" t="str">
        <f>'TEST MARKS '!C117</f>
        <v>1SG16ME439</v>
      </c>
      <c r="D117" s="317">
        <f>SUMIF('TEST MARKS '!$D$8:$I$8,$D$9,'TEST MARKS '!B117:I117)</f>
        <v>0</v>
      </c>
      <c r="E117" s="317">
        <f>SUMIF('TEST MARKS '!$D$8:$I$8,$E$9,'TEST MARKS '!B117:I117)</f>
        <v>0</v>
      </c>
      <c r="F117" s="317">
        <f>SUMIF('TEST MARKS '!$D$8:$I$8,$F$9,'TEST MARKS '!B117:I117)</f>
        <v>6</v>
      </c>
      <c r="G117" s="317">
        <f>SUMIF('TEST MARKS '!$D$8:$I$8,$G$9,'TEST MARKS '!B117:I117)</f>
        <v>5</v>
      </c>
      <c r="H117" s="317">
        <f>SUMIF('TEST MARKS '!$D$8:$I$8,$H$9,'TEST MARKS '!B117:I117)</f>
        <v>6</v>
      </c>
      <c r="I117" s="317">
        <f>SUMIF('TEST MARKS '!$D$8:$I$8,$I$9,'TEST MARKS '!B117:I117)</f>
        <v>6</v>
      </c>
      <c r="J117" s="324" t="e">
        <f t="shared" si="7"/>
        <v>#REF!</v>
      </c>
      <c r="K117" s="322" t="e">
        <f t="shared" si="8"/>
        <v>#REF!</v>
      </c>
      <c r="L117" s="322" t="e">
        <f t="shared" si="9"/>
        <v>#REF!</v>
      </c>
      <c r="M117" s="322" t="e">
        <f t="shared" si="10"/>
        <v>#REF!</v>
      </c>
      <c r="N117" s="322" t="e">
        <f t="shared" si="11"/>
        <v>#REF!</v>
      </c>
      <c r="O117" s="322" t="e">
        <f t="shared" si="12"/>
        <v>#REF!</v>
      </c>
      <c r="P117" s="323" t="e">
        <f>IF(J117&lt;'TEST MARKS '!#REF!,"N","Y")</f>
        <v>#REF!</v>
      </c>
      <c r="Q117" s="323" t="e">
        <f>IF(K117&lt;'TEST MARKS '!#REF!,"N","Y")</f>
        <v>#REF!</v>
      </c>
      <c r="R117" s="323" t="e">
        <f>IF(L117&lt;'TEST MARKS '!#REF!,"N","Y")</f>
        <v>#REF!</v>
      </c>
      <c r="S117" s="323" t="e">
        <f>IF(M117&lt;'TEST MARKS '!#REF!,"N","Y")</f>
        <v>#REF!</v>
      </c>
      <c r="T117" s="323" t="e">
        <f>IF(N117&lt;'TEST MARKS '!#REF!,"N","Y")</f>
        <v>#REF!</v>
      </c>
      <c r="U117" s="323" t="e">
        <f>IF(O117&lt;'TEST MARKS '!#REF!,"N","Y")</f>
        <v>#REF!</v>
      </c>
    </row>
    <row r="118" s="310" customFormat="1" spans="1:21">
      <c r="A118" s="272">
        <v>109</v>
      </c>
      <c r="B118" s="272" t="e">
        <f>'TEST MARKS '!#REF!</f>
        <v>#REF!</v>
      </c>
      <c r="C118" s="316" t="str">
        <f>'TEST MARKS '!C118</f>
        <v>1SG16ME440</v>
      </c>
      <c r="D118" s="317">
        <f>SUMIF('TEST MARKS '!$D$8:$I$8,$D$9,'TEST MARKS '!B118:I118)</f>
        <v>0</v>
      </c>
      <c r="E118" s="317">
        <f>SUMIF('TEST MARKS '!$D$8:$I$8,$E$9,'TEST MARKS '!B118:I118)</f>
        <v>0</v>
      </c>
      <c r="F118" s="317">
        <f>SUMIF('TEST MARKS '!$D$8:$I$8,$F$9,'TEST MARKS '!B118:I118)</f>
        <v>6</v>
      </c>
      <c r="G118" s="317">
        <f>SUMIF('TEST MARKS '!$D$8:$I$8,$G$9,'TEST MARKS '!B118:I118)</f>
        <v>5</v>
      </c>
      <c r="H118" s="317">
        <f>SUMIF('TEST MARKS '!$D$8:$I$8,$H$9,'TEST MARKS '!B118:I118)</f>
        <v>5</v>
      </c>
      <c r="I118" s="317">
        <f>SUMIF('TEST MARKS '!$D$8:$I$8,$I$9,'TEST MARKS '!B118:I118)</f>
        <v>5</v>
      </c>
      <c r="J118" s="324" t="e">
        <f t="shared" si="7"/>
        <v>#REF!</v>
      </c>
      <c r="K118" s="322" t="e">
        <f t="shared" si="8"/>
        <v>#REF!</v>
      </c>
      <c r="L118" s="322" t="e">
        <f t="shared" si="9"/>
        <v>#REF!</v>
      </c>
      <c r="M118" s="322" t="e">
        <f t="shared" si="10"/>
        <v>#REF!</v>
      </c>
      <c r="N118" s="322" t="e">
        <f t="shared" si="11"/>
        <v>#REF!</v>
      </c>
      <c r="O118" s="322" t="e">
        <f t="shared" si="12"/>
        <v>#REF!</v>
      </c>
      <c r="P118" s="323" t="e">
        <f>IF(J118&lt;'TEST MARKS '!#REF!,"N","Y")</f>
        <v>#REF!</v>
      </c>
      <c r="Q118" s="323" t="e">
        <f>IF(K118&lt;'TEST MARKS '!#REF!,"N","Y")</f>
        <v>#REF!</v>
      </c>
      <c r="R118" s="323" t="e">
        <f>IF(L118&lt;'TEST MARKS '!#REF!,"N","Y")</f>
        <v>#REF!</v>
      </c>
      <c r="S118" s="323" t="e">
        <f>IF(M118&lt;'TEST MARKS '!#REF!,"N","Y")</f>
        <v>#REF!</v>
      </c>
      <c r="T118" s="323" t="e">
        <f>IF(N118&lt;'TEST MARKS '!#REF!,"N","Y")</f>
        <v>#REF!</v>
      </c>
      <c r="U118" s="323" t="e">
        <f>IF(O118&lt;'TEST MARKS '!#REF!,"N","Y")</f>
        <v>#REF!</v>
      </c>
    </row>
    <row r="119" s="310" customFormat="1" spans="1:21">
      <c r="A119" s="272">
        <v>110</v>
      </c>
      <c r="B119" s="272" t="e">
        <f>'TEST MARKS '!#REF!</f>
        <v>#REF!</v>
      </c>
      <c r="C119" s="316" t="str">
        <f>'TEST MARKS '!C119</f>
        <v>1SG16ME442</v>
      </c>
      <c r="D119" s="317">
        <f>SUMIF('TEST MARKS '!$D$8:$I$8,$D$9,'TEST MARKS '!B119:I119)</f>
        <v>0</v>
      </c>
      <c r="E119" s="317">
        <f>SUMIF('TEST MARKS '!$D$8:$I$8,$E$9,'TEST MARKS '!B119:I119)</f>
        <v>0</v>
      </c>
      <c r="F119" s="317">
        <f>SUMIF('TEST MARKS '!$D$8:$I$8,$F$9,'TEST MARKS '!B119:I119)</f>
        <v>3</v>
      </c>
      <c r="G119" s="317">
        <f>SUMIF('TEST MARKS '!$D$8:$I$8,$G$9,'TEST MARKS '!B119:I119)</f>
        <v>2</v>
      </c>
      <c r="H119" s="317">
        <f>SUMIF('TEST MARKS '!$D$8:$I$8,$H$9,'TEST MARKS '!B119:I119)</f>
        <v>5</v>
      </c>
      <c r="I119" s="317">
        <f>SUMIF('TEST MARKS '!$D$8:$I$8,$I$9,'TEST MARKS '!B119:I119)</f>
        <v>5</v>
      </c>
      <c r="J119" s="324" t="e">
        <f t="shared" si="7"/>
        <v>#REF!</v>
      </c>
      <c r="K119" s="322" t="e">
        <f t="shared" si="8"/>
        <v>#REF!</v>
      </c>
      <c r="L119" s="322" t="e">
        <f t="shared" si="9"/>
        <v>#REF!</v>
      </c>
      <c r="M119" s="322" t="e">
        <f t="shared" si="10"/>
        <v>#REF!</v>
      </c>
      <c r="N119" s="322" t="e">
        <f t="shared" si="11"/>
        <v>#REF!</v>
      </c>
      <c r="O119" s="322" t="e">
        <f t="shared" si="12"/>
        <v>#REF!</v>
      </c>
      <c r="P119" s="323" t="e">
        <f>IF(J119&lt;'TEST MARKS '!#REF!,"N","Y")</f>
        <v>#REF!</v>
      </c>
      <c r="Q119" s="323" t="e">
        <f>IF(K119&lt;'TEST MARKS '!#REF!,"N","Y")</f>
        <v>#REF!</v>
      </c>
      <c r="R119" s="323" t="e">
        <f>IF(L119&lt;'TEST MARKS '!#REF!,"N","Y")</f>
        <v>#REF!</v>
      </c>
      <c r="S119" s="323" t="e">
        <f>IF(M119&lt;'TEST MARKS '!#REF!,"N","Y")</f>
        <v>#REF!</v>
      </c>
      <c r="T119" s="323" t="e">
        <f>IF(N119&lt;'TEST MARKS '!#REF!,"N","Y")</f>
        <v>#REF!</v>
      </c>
      <c r="U119" s="323" t="e">
        <f>IF(O119&lt;'TEST MARKS '!#REF!,"N","Y")</f>
        <v>#REF!</v>
      </c>
    </row>
    <row r="120" s="310" customFormat="1" spans="1:21">
      <c r="A120" s="272">
        <v>111</v>
      </c>
      <c r="B120" s="272" t="e">
        <f>'TEST MARKS '!#REF!</f>
        <v>#REF!</v>
      </c>
      <c r="C120" s="316" t="str">
        <f>'TEST MARKS '!C120</f>
        <v>1SG16ME443</v>
      </c>
      <c r="D120" s="317">
        <f>SUMIF('TEST MARKS '!$D$8:$I$8,$D$9,'TEST MARKS '!B120:I120)</f>
        <v>0</v>
      </c>
      <c r="E120" s="317">
        <f>SUMIF('TEST MARKS '!$D$8:$I$8,$E$9,'TEST MARKS '!B120:I120)</f>
        <v>0</v>
      </c>
      <c r="F120" s="317">
        <f>SUMIF('TEST MARKS '!$D$8:$I$8,$F$9,'TEST MARKS '!B120:I120)</f>
        <v>5</v>
      </c>
      <c r="G120" s="317">
        <f>SUMIF('TEST MARKS '!$D$8:$I$8,$G$9,'TEST MARKS '!B120:I120)</f>
        <v>4</v>
      </c>
      <c r="H120" s="317">
        <f>SUMIF('TEST MARKS '!$D$8:$I$8,$H$9,'TEST MARKS '!B120:I120)</f>
        <v>6</v>
      </c>
      <c r="I120" s="317">
        <f>SUMIF('TEST MARKS '!$D$8:$I$8,$I$9,'TEST MARKS '!B120:I120)</f>
        <v>6</v>
      </c>
      <c r="J120" s="324" t="e">
        <f t="shared" si="7"/>
        <v>#REF!</v>
      </c>
      <c r="K120" s="322" t="e">
        <f t="shared" si="8"/>
        <v>#REF!</v>
      </c>
      <c r="L120" s="322" t="e">
        <f t="shared" si="9"/>
        <v>#REF!</v>
      </c>
      <c r="M120" s="322" t="e">
        <f t="shared" si="10"/>
        <v>#REF!</v>
      </c>
      <c r="N120" s="322" t="e">
        <f t="shared" si="11"/>
        <v>#REF!</v>
      </c>
      <c r="O120" s="322" t="e">
        <f t="shared" si="12"/>
        <v>#REF!</v>
      </c>
      <c r="P120" s="323" t="e">
        <f>IF(J120&lt;'TEST MARKS '!#REF!,"N","Y")</f>
        <v>#REF!</v>
      </c>
      <c r="Q120" s="323" t="e">
        <f>IF(K120&lt;'TEST MARKS '!#REF!,"N","Y")</f>
        <v>#REF!</v>
      </c>
      <c r="R120" s="323" t="e">
        <f>IF(L120&lt;'TEST MARKS '!#REF!,"N","Y")</f>
        <v>#REF!</v>
      </c>
      <c r="S120" s="323" t="e">
        <f>IF(M120&lt;'TEST MARKS '!#REF!,"N","Y")</f>
        <v>#REF!</v>
      </c>
      <c r="T120" s="323" t="e">
        <f>IF(N120&lt;'TEST MARKS '!#REF!,"N","Y")</f>
        <v>#REF!</v>
      </c>
      <c r="U120" s="323" t="e">
        <f>IF(O120&lt;'TEST MARKS '!#REF!,"N","Y")</f>
        <v>#REF!</v>
      </c>
    </row>
    <row r="121" s="310" customFormat="1" spans="1:21">
      <c r="A121" s="272">
        <v>112</v>
      </c>
      <c r="B121" s="272" t="e">
        <f>'TEST MARKS '!#REF!</f>
        <v>#REF!</v>
      </c>
      <c r="C121" s="316" t="e">
        <f>'TEST MARKS '!#REF!</f>
        <v>#REF!</v>
      </c>
      <c r="D121" s="317" t="e">
        <f ca="1">SUMIF('TEST MARKS '!$D$8:$I$8,$D$9,'TEST MARKS '!#REF!)</f>
        <v>#REF!</v>
      </c>
      <c r="E121" s="317" t="e">
        <f ca="1">SUMIF('TEST MARKS '!$D$8:$I$8,$E$9,'TEST MARKS '!#REF!)</f>
        <v>#REF!</v>
      </c>
      <c r="F121" s="317" t="e">
        <f ca="1">SUMIF('TEST MARKS '!$D$8:$I$8,$F$9,'TEST MARKS '!#REF!)</f>
        <v>#REF!</v>
      </c>
      <c r="G121" s="317" t="e">
        <f ca="1">SUMIF('TEST MARKS '!$D$8:$I$8,$G$9,'TEST MARKS '!#REF!)</f>
        <v>#REF!</v>
      </c>
      <c r="H121" s="317" t="e">
        <f ca="1">SUMIF('TEST MARKS '!$D$8:$I$8,$H$9,'TEST MARKS '!#REF!)</f>
        <v>#REF!</v>
      </c>
      <c r="I121" s="317" t="e">
        <f ca="1">SUMIF('TEST MARKS '!$D$8:$I$8,$I$9,'TEST MARKS '!#REF!)</f>
        <v>#REF!</v>
      </c>
      <c r="J121" s="324" t="e">
        <f ca="1" t="shared" si="7"/>
        <v>#REF!</v>
      </c>
      <c r="K121" s="322" t="e">
        <f ca="1" t="shared" si="8"/>
        <v>#REF!</v>
      </c>
      <c r="L121" s="322" t="e">
        <f ca="1" t="shared" si="9"/>
        <v>#REF!</v>
      </c>
      <c r="M121" s="322" t="e">
        <f ca="1" t="shared" si="10"/>
        <v>#REF!</v>
      </c>
      <c r="N121" s="322" t="e">
        <f ca="1" t="shared" si="11"/>
        <v>#REF!</v>
      </c>
      <c r="O121" s="322" t="e">
        <f ca="1" t="shared" si="12"/>
        <v>#REF!</v>
      </c>
      <c r="P121" s="323" t="e">
        <f ca="1">IF(J121&lt;'TEST MARKS '!#REF!,"N","Y")</f>
        <v>#REF!</v>
      </c>
      <c r="Q121" s="323" t="e">
        <f ca="1">IF(K121&lt;'TEST MARKS '!#REF!,"N","Y")</f>
        <v>#REF!</v>
      </c>
      <c r="R121" s="323" t="e">
        <f ca="1">IF(L121&lt;'TEST MARKS '!#REF!,"N","Y")</f>
        <v>#REF!</v>
      </c>
      <c r="S121" s="323" t="e">
        <f ca="1">IF(M121&lt;'TEST MARKS '!#REF!,"N","Y")</f>
        <v>#REF!</v>
      </c>
      <c r="T121" s="323" t="e">
        <f ca="1">IF(N121&lt;'TEST MARKS '!#REF!,"N","Y")</f>
        <v>#REF!</v>
      </c>
      <c r="U121" s="323" t="e">
        <f ca="1">IF(O121&lt;'TEST MARKS '!#REF!,"N","Y")</f>
        <v>#REF!</v>
      </c>
    </row>
    <row r="122" s="310" customFormat="1" spans="1:21">
      <c r="A122" s="272">
        <v>113</v>
      </c>
      <c r="B122" s="272" t="e">
        <f>'TEST MARKS '!#REF!</f>
        <v>#REF!</v>
      </c>
      <c r="C122" s="316" t="e">
        <f>'TEST MARKS '!#REF!</f>
        <v>#REF!</v>
      </c>
      <c r="D122" s="317" t="e">
        <f ca="1">SUMIF('TEST MARKS '!$D$8:$I$8,$D$9,'TEST MARKS '!#REF!)</f>
        <v>#REF!</v>
      </c>
      <c r="E122" s="317" t="e">
        <f ca="1">SUMIF('TEST MARKS '!$D$8:$I$8,$E$9,'TEST MARKS '!#REF!)</f>
        <v>#REF!</v>
      </c>
      <c r="F122" s="317" t="e">
        <f ca="1">SUMIF('TEST MARKS '!$D$8:$I$8,$F$9,'TEST MARKS '!#REF!)</f>
        <v>#REF!</v>
      </c>
      <c r="G122" s="317" t="e">
        <f ca="1">SUMIF('TEST MARKS '!$D$8:$I$8,$G$9,'TEST MARKS '!#REF!)</f>
        <v>#REF!</v>
      </c>
      <c r="H122" s="317" t="e">
        <f ca="1">SUMIF('TEST MARKS '!$D$8:$I$8,$H$9,'TEST MARKS '!#REF!)</f>
        <v>#REF!</v>
      </c>
      <c r="I122" s="317" t="e">
        <f ca="1">SUMIF('TEST MARKS '!$D$8:$I$8,$I$9,'TEST MARKS '!#REF!)</f>
        <v>#REF!</v>
      </c>
      <c r="J122" s="324" t="e">
        <f ca="1" t="shared" si="7"/>
        <v>#REF!</v>
      </c>
      <c r="K122" s="322" t="e">
        <f ca="1" t="shared" si="8"/>
        <v>#REF!</v>
      </c>
      <c r="L122" s="322" t="e">
        <f ca="1" t="shared" si="9"/>
        <v>#REF!</v>
      </c>
      <c r="M122" s="322" t="e">
        <f ca="1" t="shared" si="10"/>
        <v>#REF!</v>
      </c>
      <c r="N122" s="322" t="e">
        <f ca="1" t="shared" si="11"/>
        <v>#REF!</v>
      </c>
      <c r="O122" s="322" t="e">
        <f ca="1" t="shared" si="12"/>
        <v>#REF!</v>
      </c>
      <c r="P122" s="323" t="e">
        <f ca="1">IF(J122&lt;'TEST MARKS '!#REF!,"N","Y")</f>
        <v>#REF!</v>
      </c>
      <c r="Q122" s="323" t="e">
        <f ca="1">IF(K122&lt;'TEST MARKS '!#REF!,"N","Y")</f>
        <v>#REF!</v>
      </c>
      <c r="R122" s="323" t="e">
        <f ca="1">IF(L122&lt;'TEST MARKS '!#REF!,"N","Y")</f>
        <v>#REF!</v>
      </c>
      <c r="S122" s="323" t="e">
        <f ca="1">IF(M122&lt;'TEST MARKS '!#REF!,"N","Y")</f>
        <v>#REF!</v>
      </c>
      <c r="T122" s="323" t="e">
        <f ca="1">IF(N122&lt;'TEST MARKS '!#REF!,"N","Y")</f>
        <v>#REF!</v>
      </c>
      <c r="U122" s="323" t="e">
        <f ca="1">IF(O122&lt;'TEST MARKS '!#REF!,"N","Y")</f>
        <v>#REF!</v>
      </c>
    </row>
    <row r="123" s="310" customFormat="1" spans="1:21">
      <c r="A123" s="272">
        <v>114</v>
      </c>
      <c r="B123" s="272" t="e">
        <f>'TEST MARKS '!#REF!</f>
        <v>#REF!</v>
      </c>
      <c r="C123" s="316" t="e">
        <f>'TEST MARKS '!#REF!</f>
        <v>#REF!</v>
      </c>
      <c r="D123" s="317" t="e">
        <f ca="1">SUMIF('TEST MARKS '!$D$8:$I$8,$D$9,'TEST MARKS '!#REF!)</f>
        <v>#REF!</v>
      </c>
      <c r="E123" s="317" t="e">
        <f ca="1">SUMIF('TEST MARKS '!$D$8:$I$8,$E$9,'TEST MARKS '!#REF!)</f>
        <v>#REF!</v>
      </c>
      <c r="F123" s="317" t="e">
        <f ca="1">SUMIF('TEST MARKS '!$D$8:$I$8,$F$9,'TEST MARKS '!#REF!)</f>
        <v>#REF!</v>
      </c>
      <c r="G123" s="317" t="e">
        <f ca="1">SUMIF('TEST MARKS '!$D$8:$I$8,$G$9,'TEST MARKS '!#REF!)</f>
        <v>#REF!</v>
      </c>
      <c r="H123" s="317" t="e">
        <f ca="1">SUMIF('TEST MARKS '!$D$8:$I$8,$H$9,'TEST MARKS '!#REF!)</f>
        <v>#REF!</v>
      </c>
      <c r="I123" s="317" t="e">
        <f ca="1">SUMIF('TEST MARKS '!$D$8:$I$8,$I$9,'TEST MARKS '!#REF!)</f>
        <v>#REF!</v>
      </c>
      <c r="J123" s="324" t="e">
        <f ca="1" t="shared" si="7"/>
        <v>#REF!</v>
      </c>
      <c r="K123" s="322" t="e">
        <f ca="1" t="shared" si="8"/>
        <v>#REF!</v>
      </c>
      <c r="L123" s="322" t="e">
        <f ca="1" t="shared" si="9"/>
        <v>#REF!</v>
      </c>
      <c r="M123" s="322" t="e">
        <f ca="1" t="shared" si="10"/>
        <v>#REF!</v>
      </c>
      <c r="N123" s="322" t="e">
        <f ca="1" t="shared" si="11"/>
        <v>#REF!</v>
      </c>
      <c r="O123" s="322" t="e">
        <f ca="1" t="shared" si="12"/>
        <v>#REF!</v>
      </c>
      <c r="P123" s="323" t="e">
        <f ca="1">IF(J123&lt;'TEST MARKS '!#REF!,"N","Y")</f>
        <v>#REF!</v>
      </c>
      <c r="Q123" s="323" t="e">
        <f ca="1">IF(K123&lt;'TEST MARKS '!#REF!,"N","Y")</f>
        <v>#REF!</v>
      </c>
      <c r="R123" s="323" t="e">
        <f ca="1">IF(L123&lt;'TEST MARKS '!#REF!,"N","Y")</f>
        <v>#REF!</v>
      </c>
      <c r="S123" s="323" t="e">
        <f ca="1">IF(M123&lt;'TEST MARKS '!#REF!,"N","Y")</f>
        <v>#REF!</v>
      </c>
      <c r="T123" s="323" t="e">
        <f ca="1">IF(N123&lt;'TEST MARKS '!#REF!,"N","Y")</f>
        <v>#REF!</v>
      </c>
      <c r="U123" s="323" t="e">
        <f ca="1">IF(O123&lt;'TEST MARKS '!#REF!,"N","Y")</f>
        <v>#REF!</v>
      </c>
    </row>
    <row r="124" s="310" customFormat="1" spans="1:21">
      <c r="A124" s="272">
        <v>115</v>
      </c>
      <c r="B124" s="272" t="e">
        <f>'TEST MARKS '!#REF!</f>
        <v>#REF!</v>
      </c>
      <c r="C124" s="316" t="e">
        <f>'TEST MARKS '!#REF!</f>
        <v>#REF!</v>
      </c>
      <c r="D124" s="317" t="e">
        <f ca="1">SUMIF('TEST MARKS '!$D$8:$I$8,$D$9,'TEST MARKS '!#REF!)</f>
        <v>#REF!</v>
      </c>
      <c r="E124" s="317" t="e">
        <f ca="1">SUMIF('TEST MARKS '!$D$8:$I$8,$E$9,'TEST MARKS '!#REF!)</f>
        <v>#REF!</v>
      </c>
      <c r="F124" s="317" t="e">
        <f ca="1">SUMIF('TEST MARKS '!$D$8:$I$8,$F$9,'TEST MARKS '!#REF!)</f>
        <v>#REF!</v>
      </c>
      <c r="G124" s="317" t="e">
        <f ca="1">SUMIF('TEST MARKS '!$D$8:$I$8,$G$9,'TEST MARKS '!#REF!)</f>
        <v>#REF!</v>
      </c>
      <c r="H124" s="317" t="e">
        <f ca="1">SUMIF('TEST MARKS '!$D$8:$I$8,$H$9,'TEST MARKS '!#REF!)</f>
        <v>#REF!</v>
      </c>
      <c r="I124" s="317" t="e">
        <f ca="1">SUMIF('TEST MARKS '!$D$8:$I$8,$I$9,'TEST MARKS '!#REF!)</f>
        <v>#REF!</v>
      </c>
      <c r="J124" s="324" t="e">
        <f ca="1" t="shared" si="7"/>
        <v>#REF!</v>
      </c>
      <c r="K124" s="322" t="e">
        <f ca="1" t="shared" si="8"/>
        <v>#REF!</v>
      </c>
      <c r="L124" s="322" t="e">
        <f ca="1" t="shared" si="9"/>
        <v>#REF!</v>
      </c>
      <c r="M124" s="322" t="e">
        <f ca="1" t="shared" si="10"/>
        <v>#REF!</v>
      </c>
      <c r="N124" s="322" t="e">
        <f ca="1" t="shared" si="11"/>
        <v>#REF!</v>
      </c>
      <c r="O124" s="322" t="e">
        <f ca="1" t="shared" si="12"/>
        <v>#REF!</v>
      </c>
      <c r="P124" s="323" t="e">
        <f ca="1">IF(J124&lt;'TEST MARKS '!#REF!,"N","Y")</f>
        <v>#REF!</v>
      </c>
      <c r="Q124" s="323" t="e">
        <f ca="1">IF(K124&lt;'TEST MARKS '!#REF!,"N","Y")</f>
        <v>#REF!</v>
      </c>
      <c r="R124" s="323" t="e">
        <f ca="1">IF(L124&lt;'TEST MARKS '!#REF!,"N","Y")</f>
        <v>#REF!</v>
      </c>
      <c r="S124" s="323" t="e">
        <f ca="1">IF(M124&lt;'TEST MARKS '!#REF!,"N","Y")</f>
        <v>#REF!</v>
      </c>
      <c r="T124" s="323" t="e">
        <f ca="1">IF(N124&lt;'TEST MARKS '!#REF!,"N","Y")</f>
        <v>#REF!</v>
      </c>
      <c r="U124" s="323" t="e">
        <f ca="1">IF(O124&lt;'TEST MARKS '!#REF!,"N","Y")</f>
        <v>#REF!</v>
      </c>
    </row>
    <row r="125" s="310" customFormat="1" spans="1:21">
      <c r="A125" s="272">
        <v>116</v>
      </c>
      <c r="B125" s="272" t="e">
        <f>'TEST MARKS '!#REF!</f>
        <v>#REF!</v>
      </c>
      <c r="C125" s="316" t="e">
        <f>'TEST MARKS '!#REF!</f>
        <v>#REF!</v>
      </c>
      <c r="D125" s="317" t="e">
        <f ca="1">SUMIF('TEST MARKS '!$D$8:$I$8,$D$9,'TEST MARKS '!#REF!)</f>
        <v>#REF!</v>
      </c>
      <c r="E125" s="317" t="e">
        <f ca="1">SUMIF('TEST MARKS '!$D$8:$I$8,$E$9,'TEST MARKS '!#REF!)</f>
        <v>#REF!</v>
      </c>
      <c r="F125" s="317" t="e">
        <f ca="1">SUMIF('TEST MARKS '!$D$8:$I$8,$F$9,'TEST MARKS '!#REF!)</f>
        <v>#REF!</v>
      </c>
      <c r="G125" s="317" t="e">
        <f ca="1">SUMIF('TEST MARKS '!$D$8:$I$8,$G$9,'TEST MARKS '!#REF!)</f>
        <v>#REF!</v>
      </c>
      <c r="H125" s="317" t="e">
        <f ca="1">SUMIF('TEST MARKS '!$D$8:$I$8,$H$9,'TEST MARKS '!#REF!)</f>
        <v>#REF!</v>
      </c>
      <c r="I125" s="317" t="e">
        <f ca="1">SUMIF('TEST MARKS '!$D$8:$I$8,$I$9,'TEST MARKS '!#REF!)</f>
        <v>#REF!</v>
      </c>
      <c r="J125" s="324" t="e">
        <f ca="1" t="shared" si="7"/>
        <v>#REF!</v>
      </c>
      <c r="K125" s="322" t="e">
        <f ca="1" t="shared" si="8"/>
        <v>#REF!</v>
      </c>
      <c r="L125" s="322" t="e">
        <f ca="1" t="shared" si="9"/>
        <v>#REF!</v>
      </c>
      <c r="M125" s="322" t="e">
        <f ca="1" t="shared" si="10"/>
        <v>#REF!</v>
      </c>
      <c r="N125" s="322" t="e">
        <f ca="1" t="shared" si="11"/>
        <v>#REF!</v>
      </c>
      <c r="O125" s="322" t="e">
        <f ca="1" t="shared" si="12"/>
        <v>#REF!</v>
      </c>
      <c r="P125" s="323" t="e">
        <f ca="1">IF(J125&lt;'TEST MARKS '!#REF!,"N","Y")</f>
        <v>#REF!</v>
      </c>
      <c r="Q125" s="323" t="e">
        <f ca="1">IF(K125&lt;'TEST MARKS '!#REF!,"N","Y")</f>
        <v>#REF!</v>
      </c>
      <c r="R125" s="323" t="e">
        <f ca="1">IF(L125&lt;'TEST MARKS '!#REF!,"N","Y")</f>
        <v>#REF!</v>
      </c>
      <c r="S125" s="323" t="e">
        <f ca="1">IF(M125&lt;'TEST MARKS '!#REF!,"N","Y")</f>
        <v>#REF!</v>
      </c>
      <c r="T125" s="323" t="e">
        <f ca="1">IF(N125&lt;'TEST MARKS '!#REF!,"N","Y")</f>
        <v>#REF!</v>
      </c>
      <c r="U125" s="323" t="e">
        <f ca="1">IF(O125&lt;'TEST MARKS '!#REF!,"N","Y")</f>
        <v>#REF!</v>
      </c>
    </row>
    <row r="126" s="310" customFormat="1" spans="1:21">
      <c r="A126" s="272">
        <v>117</v>
      </c>
      <c r="B126" s="272" t="e">
        <f>'TEST MARKS '!#REF!</f>
        <v>#REF!</v>
      </c>
      <c r="C126" s="316" t="e">
        <f>'TEST MARKS '!#REF!</f>
        <v>#REF!</v>
      </c>
      <c r="D126" s="317" t="e">
        <f ca="1">SUMIF('TEST MARKS '!$D$8:$I$8,$D$9,'TEST MARKS '!#REF!)</f>
        <v>#REF!</v>
      </c>
      <c r="E126" s="317" t="e">
        <f ca="1">SUMIF('TEST MARKS '!$D$8:$I$8,$E$9,'TEST MARKS '!#REF!)</f>
        <v>#REF!</v>
      </c>
      <c r="F126" s="317" t="e">
        <f ca="1">SUMIF('TEST MARKS '!$D$8:$I$8,$F$9,'TEST MARKS '!#REF!)</f>
        <v>#REF!</v>
      </c>
      <c r="G126" s="317" t="e">
        <f ca="1">SUMIF('TEST MARKS '!$D$8:$I$8,$G$9,'TEST MARKS '!#REF!)</f>
        <v>#REF!</v>
      </c>
      <c r="H126" s="317" t="e">
        <f ca="1">SUMIF('TEST MARKS '!$D$8:$I$8,$H$9,'TEST MARKS '!#REF!)</f>
        <v>#REF!</v>
      </c>
      <c r="I126" s="317" t="e">
        <f ca="1">SUMIF('TEST MARKS '!$D$8:$I$8,$I$9,'TEST MARKS '!#REF!)</f>
        <v>#REF!</v>
      </c>
      <c r="J126" s="324" t="e">
        <f ca="1" t="shared" si="7"/>
        <v>#REF!</v>
      </c>
      <c r="K126" s="322" t="e">
        <f ca="1" t="shared" si="8"/>
        <v>#REF!</v>
      </c>
      <c r="L126" s="322" t="e">
        <f ca="1" t="shared" si="9"/>
        <v>#REF!</v>
      </c>
      <c r="M126" s="322" t="e">
        <f ca="1" t="shared" si="10"/>
        <v>#REF!</v>
      </c>
      <c r="N126" s="322" t="e">
        <f ca="1" t="shared" si="11"/>
        <v>#REF!</v>
      </c>
      <c r="O126" s="322" t="e">
        <f ca="1" t="shared" si="12"/>
        <v>#REF!</v>
      </c>
      <c r="P126" s="323" t="e">
        <f ca="1">IF(J126&lt;'TEST MARKS '!#REF!,"N","Y")</f>
        <v>#REF!</v>
      </c>
      <c r="Q126" s="323" t="e">
        <f ca="1">IF(K126&lt;'TEST MARKS '!#REF!,"N","Y")</f>
        <v>#REF!</v>
      </c>
      <c r="R126" s="323" t="e">
        <f ca="1">IF(L126&lt;'TEST MARKS '!#REF!,"N","Y")</f>
        <v>#REF!</v>
      </c>
      <c r="S126" s="323" t="e">
        <f ca="1">IF(M126&lt;'TEST MARKS '!#REF!,"N","Y")</f>
        <v>#REF!</v>
      </c>
      <c r="T126" s="323" t="e">
        <f ca="1">IF(N126&lt;'TEST MARKS '!#REF!,"N","Y")</f>
        <v>#REF!</v>
      </c>
      <c r="U126" s="323" t="e">
        <f ca="1">IF(O126&lt;'TEST MARKS '!#REF!,"N","Y")</f>
        <v>#REF!</v>
      </c>
    </row>
    <row r="127" s="310" customFormat="1" spans="1:21">
      <c r="A127" s="272">
        <v>118</v>
      </c>
      <c r="B127" s="272" t="e">
        <f>'TEST MARKS '!#REF!</f>
        <v>#REF!</v>
      </c>
      <c r="C127" s="316" t="e">
        <f>'TEST MARKS '!#REF!</f>
        <v>#REF!</v>
      </c>
      <c r="D127" s="317" t="e">
        <f ca="1">SUMIF('TEST MARKS '!$D$8:$I$8,$D$9,'TEST MARKS '!#REF!)</f>
        <v>#REF!</v>
      </c>
      <c r="E127" s="317" t="e">
        <f ca="1">SUMIF('TEST MARKS '!$D$8:$I$8,$E$9,'TEST MARKS '!#REF!)</f>
        <v>#REF!</v>
      </c>
      <c r="F127" s="317" t="e">
        <f ca="1">SUMIF('TEST MARKS '!$D$8:$I$8,$F$9,'TEST MARKS '!#REF!)</f>
        <v>#REF!</v>
      </c>
      <c r="G127" s="317" t="e">
        <f ca="1">SUMIF('TEST MARKS '!$D$8:$I$8,$G$9,'TEST MARKS '!#REF!)</f>
        <v>#REF!</v>
      </c>
      <c r="H127" s="317" t="e">
        <f ca="1">SUMIF('TEST MARKS '!$D$8:$I$8,$H$9,'TEST MARKS '!#REF!)</f>
        <v>#REF!</v>
      </c>
      <c r="I127" s="317" t="e">
        <f ca="1">SUMIF('TEST MARKS '!$D$8:$I$8,$I$9,'TEST MARKS '!#REF!)</f>
        <v>#REF!</v>
      </c>
      <c r="J127" s="324" t="e">
        <f ca="1" t="shared" si="7"/>
        <v>#REF!</v>
      </c>
      <c r="K127" s="322" t="e">
        <f ca="1" t="shared" si="8"/>
        <v>#REF!</v>
      </c>
      <c r="L127" s="322" t="e">
        <f ca="1" t="shared" si="9"/>
        <v>#REF!</v>
      </c>
      <c r="M127" s="322" t="e">
        <f ca="1" t="shared" si="10"/>
        <v>#REF!</v>
      </c>
      <c r="N127" s="322" t="e">
        <f ca="1" t="shared" si="11"/>
        <v>#REF!</v>
      </c>
      <c r="O127" s="322" t="e">
        <f ca="1" t="shared" si="12"/>
        <v>#REF!</v>
      </c>
      <c r="P127" s="323" t="e">
        <f ca="1">IF(J127&lt;'TEST MARKS '!#REF!,"N","Y")</f>
        <v>#REF!</v>
      </c>
      <c r="Q127" s="323" t="e">
        <f ca="1">IF(K127&lt;'TEST MARKS '!#REF!,"N","Y")</f>
        <v>#REF!</v>
      </c>
      <c r="R127" s="323" t="e">
        <f ca="1">IF(L127&lt;'TEST MARKS '!#REF!,"N","Y")</f>
        <v>#REF!</v>
      </c>
      <c r="S127" s="323" t="e">
        <f ca="1">IF(M127&lt;'TEST MARKS '!#REF!,"N","Y")</f>
        <v>#REF!</v>
      </c>
      <c r="T127" s="323" t="e">
        <f ca="1">IF(N127&lt;'TEST MARKS '!#REF!,"N","Y")</f>
        <v>#REF!</v>
      </c>
      <c r="U127" s="323" t="e">
        <f ca="1">IF(O127&lt;'TEST MARKS '!#REF!,"N","Y")</f>
        <v>#REF!</v>
      </c>
    </row>
    <row r="128" s="310" customFormat="1" spans="1:21">
      <c r="A128" s="272">
        <v>119</v>
      </c>
      <c r="B128" s="272" t="e">
        <f>'TEST MARKS '!#REF!</f>
        <v>#REF!</v>
      </c>
      <c r="C128" s="316" t="e">
        <f>'TEST MARKS '!#REF!</f>
        <v>#REF!</v>
      </c>
      <c r="D128" s="317" t="e">
        <f ca="1">SUMIF('TEST MARKS '!$D$8:$I$8,$D$9,'TEST MARKS '!#REF!)</f>
        <v>#REF!</v>
      </c>
      <c r="E128" s="317" t="e">
        <f ca="1">SUMIF('TEST MARKS '!$D$8:$I$8,$E$9,'TEST MARKS '!#REF!)</f>
        <v>#REF!</v>
      </c>
      <c r="F128" s="317" t="e">
        <f ca="1">SUMIF('TEST MARKS '!$D$8:$I$8,$F$9,'TEST MARKS '!#REF!)</f>
        <v>#REF!</v>
      </c>
      <c r="G128" s="317" t="e">
        <f ca="1">SUMIF('TEST MARKS '!$D$8:$I$8,$G$9,'TEST MARKS '!#REF!)</f>
        <v>#REF!</v>
      </c>
      <c r="H128" s="317" t="e">
        <f ca="1">SUMIF('TEST MARKS '!$D$8:$I$8,$H$9,'TEST MARKS '!#REF!)</f>
        <v>#REF!</v>
      </c>
      <c r="I128" s="317" t="e">
        <f ca="1">SUMIF('TEST MARKS '!$D$8:$I$8,$I$9,'TEST MARKS '!#REF!)</f>
        <v>#REF!</v>
      </c>
      <c r="J128" s="324" t="e">
        <f ca="1" t="shared" si="7"/>
        <v>#REF!</v>
      </c>
      <c r="K128" s="322" t="e">
        <f ca="1" t="shared" si="8"/>
        <v>#REF!</v>
      </c>
      <c r="L128" s="322" t="e">
        <f ca="1" t="shared" si="9"/>
        <v>#REF!</v>
      </c>
      <c r="M128" s="322" t="e">
        <f ca="1" t="shared" si="10"/>
        <v>#REF!</v>
      </c>
      <c r="N128" s="322" t="e">
        <f ca="1" t="shared" si="11"/>
        <v>#REF!</v>
      </c>
      <c r="O128" s="322" t="e">
        <f ca="1" t="shared" si="12"/>
        <v>#REF!</v>
      </c>
      <c r="P128" s="323" t="e">
        <f ca="1">IF(J128&lt;'TEST MARKS '!#REF!,"N","Y")</f>
        <v>#REF!</v>
      </c>
      <c r="Q128" s="323" t="e">
        <f ca="1">IF(K128&lt;'TEST MARKS '!#REF!,"N","Y")</f>
        <v>#REF!</v>
      </c>
      <c r="R128" s="323" t="e">
        <f ca="1">IF(L128&lt;'TEST MARKS '!#REF!,"N","Y")</f>
        <v>#REF!</v>
      </c>
      <c r="S128" s="323" t="e">
        <f ca="1">IF(M128&lt;'TEST MARKS '!#REF!,"N","Y")</f>
        <v>#REF!</v>
      </c>
      <c r="T128" s="323" t="e">
        <f ca="1">IF(N128&lt;'TEST MARKS '!#REF!,"N","Y")</f>
        <v>#REF!</v>
      </c>
      <c r="U128" s="323" t="e">
        <f ca="1">IF(O128&lt;'TEST MARKS '!#REF!,"N","Y")</f>
        <v>#REF!</v>
      </c>
    </row>
    <row r="129" s="310" customFormat="1" spans="1:21">
      <c r="A129" s="272">
        <v>120</v>
      </c>
      <c r="B129" s="272" t="e">
        <f>'TEST MARKS '!#REF!</f>
        <v>#REF!</v>
      </c>
      <c r="C129" s="316" t="e">
        <f>'TEST MARKS '!#REF!</f>
        <v>#REF!</v>
      </c>
      <c r="D129" s="317" t="e">
        <f ca="1">SUMIF('TEST MARKS '!$D$8:$I$8,$D$9,'TEST MARKS '!#REF!)</f>
        <v>#REF!</v>
      </c>
      <c r="E129" s="317" t="e">
        <f ca="1">SUMIF('TEST MARKS '!$D$8:$I$8,$E$9,'TEST MARKS '!#REF!)</f>
        <v>#REF!</v>
      </c>
      <c r="F129" s="317" t="e">
        <f ca="1">SUMIF('TEST MARKS '!$D$8:$I$8,$F$9,'TEST MARKS '!#REF!)</f>
        <v>#REF!</v>
      </c>
      <c r="G129" s="317" t="e">
        <f ca="1">SUMIF('TEST MARKS '!$D$8:$I$8,$G$9,'TEST MARKS '!#REF!)</f>
        <v>#REF!</v>
      </c>
      <c r="H129" s="317" t="e">
        <f ca="1">SUMIF('TEST MARKS '!$D$8:$I$8,$H$9,'TEST MARKS '!#REF!)</f>
        <v>#REF!</v>
      </c>
      <c r="I129" s="317" t="e">
        <f ca="1">SUMIF('TEST MARKS '!$D$8:$I$8,$I$9,'TEST MARKS '!#REF!)</f>
        <v>#REF!</v>
      </c>
      <c r="J129" s="324" t="e">
        <f ca="1" t="shared" si="7"/>
        <v>#REF!</v>
      </c>
      <c r="K129" s="322" t="e">
        <f ca="1" t="shared" si="8"/>
        <v>#REF!</v>
      </c>
      <c r="L129" s="322" t="e">
        <f ca="1" t="shared" si="9"/>
        <v>#REF!</v>
      </c>
      <c r="M129" s="322" t="e">
        <f ca="1" t="shared" si="10"/>
        <v>#REF!</v>
      </c>
      <c r="N129" s="322" t="e">
        <f ca="1" t="shared" si="11"/>
        <v>#REF!</v>
      </c>
      <c r="O129" s="322" t="e">
        <f ca="1" t="shared" si="12"/>
        <v>#REF!</v>
      </c>
      <c r="P129" s="323" t="e">
        <f ca="1">IF(J129&lt;'TEST MARKS '!#REF!,"N","Y")</f>
        <v>#REF!</v>
      </c>
      <c r="Q129" s="323" t="e">
        <f ca="1">IF(K129&lt;'TEST MARKS '!#REF!,"N","Y")</f>
        <v>#REF!</v>
      </c>
      <c r="R129" s="323" t="e">
        <f ca="1">IF(L129&lt;'TEST MARKS '!#REF!,"N","Y")</f>
        <v>#REF!</v>
      </c>
      <c r="S129" s="323" t="e">
        <f ca="1">IF(M129&lt;'TEST MARKS '!#REF!,"N","Y")</f>
        <v>#REF!</v>
      </c>
      <c r="T129" s="323" t="e">
        <f ca="1">IF(N129&lt;'TEST MARKS '!#REF!,"N","Y")</f>
        <v>#REF!</v>
      </c>
      <c r="U129" s="323" t="e">
        <f ca="1">IF(O129&lt;'TEST MARKS '!#REF!,"N","Y")</f>
        <v>#REF!</v>
      </c>
    </row>
    <row r="130" s="63" customFormat="1" spans="1:21">
      <c r="A130" s="64"/>
      <c r="B130" s="65"/>
      <c r="C130" s="311"/>
      <c r="D130" s="230"/>
      <c r="E130" s="64"/>
      <c r="F130" s="231"/>
      <c r="G130" s="64"/>
      <c r="H130" s="231"/>
      <c r="I130" s="64"/>
      <c r="J130" s="64"/>
      <c r="K130" s="64"/>
      <c r="L130" s="64"/>
      <c r="M130" s="64"/>
      <c r="N130" s="64"/>
      <c r="O130" s="64"/>
      <c r="P130" s="65"/>
      <c r="Q130" s="65"/>
      <c r="R130" s="65"/>
      <c r="S130" s="65"/>
      <c r="T130" s="65"/>
      <c r="U130" s="65"/>
    </row>
    <row r="131" s="63" customFormat="1" spans="1:22">
      <c r="A131" s="64"/>
      <c r="B131" s="65"/>
      <c r="C131" s="311"/>
      <c r="D131" s="230"/>
      <c r="E131" s="64"/>
      <c r="F131" s="231"/>
      <c r="G131" s="64"/>
      <c r="H131" s="231"/>
      <c r="I131" s="64"/>
      <c r="J131" s="64"/>
      <c r="K131" s="64"/>
      <c r="L131" s="64"/>
      <c r="M131" s="64"/>
      <c r="N131" s="64"/>
      <c r="O131" s="244" t="s">
        <v>280</v>
      </c>
      <c r="P131" s="244">
        <f ca="1" t="shared" ref="P131:U131" si="13">COUNTIF(P10:P129,"Y")</f>
        <v>0</v>
      </c>
      <c r="Q131" s="244">
        <f ca="1" t="shared" si="13"/>
        <v>0</v>
      </c>
      <c r="R131" s="244">
        <f ca="1" t="shared" si="13"/>
        <v>0</v>
      </c>
      <c r="S131" s="244">
        <f ca="1" t="shared" si="13"/>
        <v>0</v>
      </c>
      <c r="T131" s="244">
        <f ca="1" t="shared" si="13"/>
        <v>0</v>
      </c>
      <c r="U131" s="244">
        <f ca="1" t="shared" si="13"/>
        <v>0</v>
      </c>
      <c r="V131" s="63" t="s">
        <v>281</v>
      </c>
    </row>
    <row r="132" ht="20.25" spans="4:21">
      <c r="D132" s="230"/>
      <c r="O132" s="279" t="s">
        <v>282</v>
      </c>
      <c r="P132" s="325" t="e">
        <f ca="1">P131/'TEST MARKS '!#REF!</f>
        <v>#REF!</v>
      </c>
      <c r="Q132" s="325" t="e">
        <f ca="1">Q131/'TEST MARKS '!#REF!</f>
        <v>#REF!</v>
      </c>
      <c r="R132" s="325" t="e">
        <f ca="1">R131/'TEST MARKS '!#REF!</f>
        <v>#REF!</v>
      </c>
      <c r="S132" s="325" t="e">
        <f ca="1">S131/'TEST MARKS '!#REF!</f>
        <v>#REF!</v>
      </c>
      <c r="T132" s="325" t="e">
        <f ca="1">T131/'TEST MARKS '!#REF!</f>
        <v>#REF!</v>
      </c>
      <c r="U132" s="325" t="e">
        <f ca="1">U131/'TEST MARKS '!#REF!</f>
        <v>#REF!</v>
      </c>
    </row>
    <row r="133" spans="4:16">
      <c r="D133" s="230"/>
      <c r="P133" s="64"/>
    </row>
    <row r="134" spans="4:16">
      <c r="D134" s="230"/>
      <c r="P134" s="64"/>
    </row>
    <row r="135" spans="4:16">
      <c r="D135" s="230"/>
      <c r="P135" s="64"/>
    </row>
    <row r="136" spans="4:21">
      <c r="D136" s="230"/>
      <c r="O136" s="244" t="s">
        <v>283</v>
      </c>
      <c r="P136" s="244" t="s">
        <v>44</v>
      </c>
      <c r="Q136" s="326" t="s">
        <v>45</v>
      </c>
      <c r="R136" s="326" t="s">
        <v>48</v>
      </c>
      <c r="S136" s="326" t="s">
        <v>49</v>
      </c>
      <c r="T136" s="326" t="s">
        <v>47</v>
      </c>
      <c r="U136" s="326" t="s">
        <v>46</v>
      </c>
    </row>
    <row r="137" ht="31.5" spans="4:21">
      <c r="D137" s="230"/>
      <c r="O137" s="279" t="s">
        <v>284</v>
      </c>
      <c r="P137" s="306" t="e">
        <f ca="1">P131*100/'TEST MARKS '!#REF!</f>
        <v>#REF!</v>
      </c>
      <c r="Q137" s="306" t="e">
        <f ca="1">Q131*100/'TEST MARKS '!#REF!</f>
        <v>#REF!</v>
      </c>
      <c r="R137" s="306" t="e">
        <f ca="1">R131*100/'TEST MARKS '!#REF!</f>
        <v>#REF!</v>
      </c>
      <c r="S137" s="306" t="e">
        <f ca="1">S131*100/'TEST MARKS '!#REF!</f>
        <v>#REF!</v>
      </c>
      <c r="T137" s="306" t="e">
        <f ca="1">T131*100/'TEST MARKS '!#REF!</f>
        <v>#REF!</v>
      </c>
      <c r="U137" s="306" t="e">
        <f ca="1">U131*100/'TEST MARKS '!#REF!</f>
        <v>#REF!</v>
      </c>
    </row>
    <row r="138" spans="4:4">
      <c r="D138" s="230"/>
    </row>
    <row r="139" spans="4:4">
      <c r="D139" s="230"/>
    </row>
    <row r="140" spans="4:4">
      <c r="D140" s="230"/>
    </row>
    <row r="141" spans="4:4">
      <c r="D141" s="230"/>
    </row>
    <row r="142" spans="4:4">
      <c r="D142" s="230"/>
    </row>
    <row r="143" spans="4:4">
      <c r="D143" s="230"/>
    </row>
    <row r="144" spans="4:4">
      <c r="D144" s="230"/>
    </row>
    <row r="145" spans="4:4">
      <c r="D145" s="230"/>
    </row>
    <row r="146" spans="4:4">
      <c r="D146" s="230"/>
    </row>
    <row r="147" spans="4:4">
      <c r="D147" s="230"/>
    </row>
    <row r="148" spans="4:4">
      <c r="D148" s="230"/>
    </row>
    <row r="149" spans="4:4">
      <c r="D149" s="230"/>
    </row>
    <row r="150" spans="4:4">
      <c r="D150" s="230"/>
    </row>
    <row r="151" spans="4:4">
      <c r="D151" s="230"/>
    </row>
    <row r="152" spans="4:4">
      <c r="D152" s="230"/>
    </row>
    <row r="153" spans="4:4">
      <c r="D153" s="230"/>
    </row>
    <row r="154" spans="4:4">
      <c r="D154" s="230"/>
    </row>
    <row r="155" spans="4:4">
      <c r="D155" s="230"/>
    </row>
    <row r="156" spans="4:4">
      <c r="D156" s="230"/>
    </row>
    <row r="157" spans="4:4">
      <c r="D157" s="230"/>
    </row>
    <row r="158" spans="4:4">
      <c r="D158" s="230"/>
    </row>
    <row r="159" spans="4:4">
      <c r="D159" s="230"/>
    </row>
    <row r="160" spans="4:4">
      <c r="D160" s="230"/>
    </row>
    <row r="161" spans="4:4">
      <c r="D161" s="230"/>
    </row>
    <row r="162" spans="4:4">
      <c r="D162" s="230"/>
    </row>
    <row r="163" spans="4:4">
      <c r="D163" s="230"/>
    </row>
    <row r="164" spans="4:4">
      <c r="D164" s="230"/>
    </row>
    <row r="165" spans="4:4">
      <c r="D165" s="230"/>
    </row>
    <row r="166" spans="4:4">
      <c r="D166" s="230"/>
    </row>
    <row r="167" spans="4:4">
      <c r="D167" s="230"/>
    </row>
    <row r="168" spans="4:4">
      <c r="D168" s="230"/>
    </row>
    <row r="169" spans="4:4">
      <c r="D169" s="230"/>
    </row>
    <row r="170" spans="4:4">
      <c r="D170" s="230"/>
    </row>
    <row r="171" spans="4:4">
      <c r="D171" s="230"/>
    </row>
    <row r="172" spans="4:4">
      <c r="D172" s="230"/>
    </row>
    <row r="173" spans="4:4">
      <c r="D173" s="230"/>
    </row>
    <row r="174" spans="4:4">
      <c r="D174" s="230"/>
    </row>
    <row r="175" spans="4:4">
      <c r="D175" s="230"/>
    </row>
    <row r="176" spans="4:4">
      <c r="D176" s="230"/>
    </row>
    <row r="177" spans="4:4">
      <c r="D177" s="230"/>
    </row>
    <row r="178" spans="4:4">
      <c r="D178" s="230"/>
    </row>
    <row r="179" spans="4:4">
      <c r="D179" s="230"/>
    </row>
    <row r="180" spans="4:4">
      <c r="D180" s="230"/>
    </row>
    <row r="181" spans="4:4">
      <c r="D181" s="230"/>
    </row>
    <row r="182" spans="4:4">
      <c r="D182" s="230"/>
    </row>
    <row r="183" spans="4:4">
      <c r="D183" s="230"/>
    </row>
    <row r="184" spans="4:4">
      <c r="D184" s="230"/>
    </row>
    <row r="185" spans="4:4">
      <c r="D185" s="230"/>
    </row>
    <row r="186" spans="4:4">
      <c r="D186" s="230"/>
    </row>
    <row r="187" spans="4:4">
      <c r="D187" s="230"/>
    </row>
    <row r="188" spans="4:4">
      <c r="D188" s="230"/>
    </row>
    <row r="189" spans="4:4">
      <c r="D189" s="230"/>
    </row>
    <row r="190" spans="4:4">
      <c r="D190" s="230"/>
    </row>
    <row r="191" spans="4:4">
      <c r="D191" s="230"/>
    </row>
    <row r="192" spans="4:4">
      <c r="D192" s="230"/>
    </row>
    <row r="193" spans="4:4">
      <c r="D193" s="230"/>
    </row>
    <row r="194" spans="4:4">
      <c r="D194" s="230"/>
    </row>
    <row r="195" spans="4:4">
      <c r="D195" s="230"/>
    </row>
    <row r="196" spans="4:4">
      <c r="D196" s="230"/>
    </row>
    <row r="197" spans="4:4">
      <c r="D197" s="230"/>
    </row>
    <row r="198" spans="4:4">
      <c r="D198" s="230"/>
    </row>
    <row r="199" spans="4:4">
      <c r="D199" s="230"/>
    </row>
    <row r="200" spans="4:4">
      <c r="D200" s="230"/>
    </row>
    <row r="201" spans="4:4">
      <c r="D201" s="230"/>
    </row>
    <row r="202" spans="4:4">
      <c r="D202" s="230"/>
    </row>
    <row r="203" spans="4:4">
      <c r="D203" s="230"/>
    </row>
    <row r="204" spans="4:4">
      <c r="D204" s="230"/>
    </row>
    <row r="205" spans="4:4">
      <c r="D205" s="230"/>
    </row>
    <row r="206" spans="4:4">
      <c r="D206" s="230"/>
    </row>
    <row r="207" spans="4:4">
      <c r="D207" s="230"/>
    </row>
    <row r="208" spans="4:4">
      <c r="D208" s="230"/>
    </row>
    <row r="209" spans="4:4">
      <c r="D209" s="230"/>
    </row>
    <row r="210" spans="4:4">
      <c r="D210" s="230"/>
    </row>
    <row r="211" spans="4:4">
      <c r="D211" s="230"/>
    </row>
    <row r="212" spans="4:4">
      <c r="D212" s="230"/>
    </row>
    <row r="213" spans="4:4">
      <c r="D213" s="230"/>
    </row>
    <row r="214" spans="4:4">
      <c r="D214" s="230"/>
    </row>
    <row r="215" spans="4:4">
      <c r="D215" s="230"/>
    </row>
    <row r="216" spans="4:4">
      <c r="D216" s="230"/>
    </row>
    <row r="217" spans="4:4">
      <c r="D217" s="230"/>
    </row>
    <row r="218" spans="4:4">
      <c r="D218" s="230"/>
    </row>
    <row r="219" spans="4:4">
      <c r="D219" s="230"/>
    </row>
    <row r="220" spans="4:4">
      <c r="D220" s="230"/>
    </row>
    <row r="221" spans="4:4">
      <c r="D221" s="230"/>
    </row>
    <row r="222" spans="4:4">
      <c r="D222" s="230"/>
    </row>
    <row r="223" spans="4:4">
      <c r="D223" s="230"/>
    </row>
    <row r="224" spans="4:4">
      <c r="D224" s="230"/>
    </row>
    <row r="225" spans="4:4">
      <c r="D225" s="230"/>
    </row>
    <row r="226" spans="4:4">
      <c r="D226" s="230"/>
    </row>
    <row r="227" spans="4:4">
      <c r="D227" s="230"/>
    </row>
    <row r="228" spans="4:4">
      <c r="D228" s="230"/>
    </row>
    <row r="229" spans="4:4">
      <c r="D229" s="230"/>
    </row>
    <row r="230" spans="4:4">
      <c r="D230" s="230"/>
    </row>
    <row r="231" spans="4:4">
      <c r="D231" s="230"/>
    </row>
    <row r="232" spans="4:4">
      <c r="D232" s="230"/>
    </row>
    <row r="233" spans="4:4">
      <c r="D233" s="230"/>
    </row>
    <row r="234" spans="4:4">
      <c r="D234" s="230"/>
    </row>
    <row r="235" spans="4:4">
      <c r="D235" s="230"/>
    </row>
    <row r="236" spans="4:4">
      <c r="D236" s="230"/>
    </row>
    <row r="237" spans="4:4">
      <c r="D237" s="230"/>
    </row>
    <row r="238" spans="4:4">
      <c r="D238" s="230"/>
    </row>
    <row r="239" spans="4:4">
      <c r="D239" s="230"/>
    </row>
    <row r="240" spans="4:4">
      <c r="D240" s="230"/>
    </row>
    <row r="241" spans="4:4">
      <c r="D241" s="230"/>
    </row>
    <row r="242" spans="4:4">
      <c r="D242" s="230"/>
    </row>
    <row r="243" spans="4:4">
      <c r="D243" s="230"/>
    </row>
    <row r="244" spans="4:4">
      <c r="D244" s="230"/>
    </row>
    <row r="245" spans="4:4">
      <c r="D245" s="230"/>
    </row>
    <row r="246" spans="4:4">
      <c r="D246" s="230"/>
    </row>
    <row r="247" spans="4:4">
      <c r="D247" s="230"/>
    </row>
    <row r="248" spans="4:4">
      <c r="D248" s="230"/>
    </row>
    <row r="249" spans="4:4">
      <c r="D249" s="230"/>
    </row>
    <row r="250" spans="4:4">
      <c r="D250" s="230"/>
    </row>
    <row r="251" spans="4:4">
      <c r="D251" s="230"/>
    </row>
    <row r="252" spans="4:4">
      <c r="D252" s="230"/>
    </row>
    <row r="253" spans="4:4">
      <c r="D253" s="230"/>
    </row>
    <row r="254" spans="4:4">
      <c r="D254" s="230"/>
    </row>
    <row r="255" spans="4:4">
      <c r="D255" s="230"/>
    </row>
    <row r="256" spans="4:4">
      <c r="D256" s="230"/>
    </row>
    <row r="257" spans="4:4">
      <c r="D257" s="230"/>
    </row>
    <row r="258" spans="4:4">
      <c r="D258" s="230"/>
    </row>
    <row r="259" spans="4:4">
      <c r="D259" s="230"/>
    </row>
    <row r="260" spans="4:4">
      <c r="D260" s="230"/>
    </row>
    <row r="261" spans="4:4">
      <c r="D261" s="230"/>
    </row>
    <row r="262" spans="4:4">
      <c r="D262" s="230"/>
    </row>
    <row r="263" spans="4:4">
      <c r="D263" s="230"/>
    </row>
    <row r="264" spans="4:4">
      <c r="D264" s="230"/>
    </row>
    <row r="265" spans="4:4">
      <c r="D265" s="230"/>
    </row>
    <row r="266" spans="4:4">
      <c r="D266" s="230"/>
    </row>
    <row r="267" spans="4:4">
      <c r="D267" s="230"/>
    </row>
    <row r="268" spans="4:4">
      <c r="D268" s="230"/>
    </row>
    <row r="269" spans="4:4">
      <c r="D269" s="230"/>
    </row>
    <row r="270" spans="4:4">
      <c r="D270" s="230"/>
    </row>
    <row r="271" spans="4:4">
      <c r="D271" s="230"/>
    </row>
    <row r="272" spans="4:4">
      <c r="D272" s="230"/>
    </row>
    <row r="273" spans="4:4">
      <c r="D273" s="230"/>
    </row>
    <row r="274" spans="4:4">
      <c r="D274" s="230"/>
    </row>
    <row r="275" spans="4:4">
      <c r="D275" s="230"/>
    </row>
    <row r="276" spans="4:4">
      <c r="D276" s="230"/>
    </row>
    <row r="277" spans="4:4">
      <c r="D277" s="230"/>
    </row>
    <row r="278" spans="4:4">
      <c r="D278" s="230"/>
    </row>
    <row r="279" spans="4:4">
      <c r="D279" s="230"/>
    </row>
    <row r="280" spans="4:4">
      <c r="D280" s="230"/>
    </row>
    <row r="281" spans="4:4">
      <c r="D281" s="230"/>
    </row>
    <row r="282" spans="4:4">
      <c r="D282" s="230"/>
    </row>
    <row r="283" spans="4:4">
      <c r="D283" s="230"/>
    </row>
    <row r="284" spans="4:4">
      <c r="D284" s="230"/>
    </row>
    <row r="285" spans="4:4">
      <c r="D285" s="230"/>
    </row>
    <row r="286" spans="4:4">
      <c r="D286" s="230"/>
    </row>
    <row r="287" spans="4:4">
      <c r="D287" s="230"/>
    </row>
    <row r="288" spans="4:4">
      <c r="D288" s="230"/>
    </row>
    <row r="289" spans="4:4">
      <c r="D289" s="230"/>
    </row>
    <row r="290" spans="4:4">
      <c r="D290" s="230"/>
    </row>
    <row r="291" spans="4:4">
      <c r="D291" s="230"/>
    </row>
    <row r="292" spans="4:4">
      <c r="D292" s="230"/>
    </row>
    <row r="293" spans="4:4">
      <c r="D293" s="230"/>
    </row>
    <row r="294" spans="4:4">
      <c r="D294" s="230"/>
    </row>
    <row r="295" spans="4:4">
      <c r="D295" s="230"/>
    </row>
    <row r="296" spans="4:4">
      <c r="D296" s="230"/>
    </row>
    <row r="297" spans="4:4">
      <c r="D297" s="230"/>
    </row>
    <row r="298" spans="4:4">
      <c r="D298" s="230"/>
    </row>
    <row r="299" spans="4:4">
      <c r="D299" s="230"/>
    </row>
    <row r="300" spans="4:4">
      <c r="D300" s="230"/>
    </row>
    <row r="301" spans="4:4">
      <c r="D301" s="230"/>
    </row>
    <row r="302" spans="4:4">
      <c r="D302" s="230"/>
    </row>
    <row r="303" spans="4:4">
      <c r="D303" s="230"/>
    </row>
    <row r="304" spans="4:4">
      <c r="D304" s="230"/>
    </row>
    <row r="305" spans="4:4">
      <c r="D305" s="230"/>
    </row>
    <row r="306" spans="4:4">
      <c r="D306" s="230"/>
    </row>
    <row r="307" spans="4:4">
      <c r="D307" s="230"/>
    </row>
    <row r="308" spans="4:4">
      <c r="D308" s="230"/>
    </row>
    <row r="309" spans="4:4">
      <c r="D309" s="230"/>
    </row>
    <row r="310" spans="4:4">
      <c r="D310" s="230"/>
    </row>
    <row r="311" spans="4:4">
      <c r="D311" s="230"/>
    </row>
    <row r="312" spans="4:4">
      <c r="D312" s="230"/>
    </row>
    <row r="313" spans="4:4">
      <c r="D313" s="230"/>
    </row>
    <row r="314" spans="4:4">
      <c r="D314" s="230"/>
    </row>
    <row r="315" spans="4:4">
      <c r="D315" s="230"/>
    </row>
    <row r="316" spans="4:4">
      <c r="D316" s="230"/>
    </row>
    <row r="317" spans="4:4">
      <c r="D317" s="230"/>
    </row>
    <row r="318" spans="4:4">
      <c r="D318" s="230"/>
    </row>
    <row r="319" spans="4:4">
      <c r="D319" s="230"/>
    </row>
    <row r="320" spans="4:4">
      <c r="D320" s="230"/>
    </row>
    <row r="321" spans="4:4">
      <c r="D321" s="230"/>
    </row>
    <row r="322" spans="4:4">
      <c r="D322" s="230"/>
    </row>
    <row r="323" spans="4:4">
      <c r="D323" s="230"/>
    </row>
    <row r="324" spans="4:4">
      <c r="D324" s="230"/>
    </row>
    <row r="325" spans="4:4">
      <c r="D325" s="230"/>
    </row>
    <row r="326" spans="4:4">
      <c r="D326" s="230"/>
    </row>
    <row r="327" spans="4:4">
      <c r="D327" s="230"/>
    </row>
    <row r="328" spans="4:4">
      <c r="D328" s="230"/>
    </row>
    <row r="329" spans="4:4">
      <c r="D329" s="230"/>
    </row>
    <row r="330" spans="4:4">
      <c r="D330" s="230"/>
    </row>
    <row r="331" spans="4:4">
      <c r="D331" s="230"/>
    </row>
    <row r="332" spans="4:4">
      <c r="D332" s="230"/>
    </row>
    <row r="333" spans="4:4">
      <c r="D333" s="230"/>
    </row>
    <row r="334" spans="4:4">
      <c r="D334" s="230"/>
    </row>
    <row r="335" spans="4:4">
      <c r="D335" s="230"/>
    </row>
    <row r="336" spans="4:4">
      <c r="D336" s="230"/>
    </row>
    <row r="337" spans="4:4">
      <c r="D337" s="230"/>
    </row>
    <row r="338" spans="4:4">
      <c r="D338" s="230"/>
    </row>
    <row r="339" spans="4:4">
      <c r="D339" s="230"/>
    </row>
    <row r="340" spans="4:4">
      <c r="D340" s="230"/>
    </row>
    <row r="341" spans="4:4">
      <c r="D341" s="230"/>
    </row>
    <row r="342" spans="4:4">
      <c r="D342" s="230"/>
    </row>
    <row r="343" spans="4:4">
      <c r="D343" s="230"/>
    </row>
    <row r="344" spans="4:4">
      <c r="D344" s="230"/>
    </row>
    <row r="345" spans="4:4">
      <c r="D345" s="230"/>
    </row>
    <row r="346" spans="4:4">
      <c r="D346" s="230"/>
    </row>
    <row r="347" spans="4:4">
      <c r="D347" s="230"/>
    </row>
    <row r="348" spans="4:4">
      <c r="D348" s="230"/>
    </row>
    <row r="349" spans="4:4">
      <c r="D349" s="230"/>
    </row>
    <row r="350" spans="4:4">
      <c r="D350" s="230"/>
    </row>
    <row r="351" spans="4:4">
      <c r="D351" s="230"/>
    </row>
    <row r="352" spans="4:4">
      <c r="D352" s="230"/>
    </row>
    <row r="353" spans="4:4">
      <c r="D353" s="230"/>
    </row>
    <row r="354" spans="4:4">
      <c r="D354" s="230"/>
    </row>
    <row r="355" spans="4:4">
      <c r="D355" s="230"/>
    </row>
    <row r="356" spans="4:4">
      <c r="D356" s="230"/>
    </row>
    <row r="357" spans="4:4">
      <c r="D357" s="230"/>
    </row>
    <row r="358" spans="4:4">
      <c r="D358" s="230"/>
    </row>
    <row r="359" spans="4:4">
      <c r="D359" s="230"/>
    </row>
    <row r="360" spans="4:4">
      <c r="D360" s="230"/>
    </row>
    <row r="361" spans="4:4">
      <c r="D361" s="230"/>
    </row>
    <row r="362" spans="4:4">
      <c r="D362" s="230"/>
    </row>
    <row r="363" spans="4:4">
      <c r="D363" s="230"/>
    </row>
    <row r="364" spans="4:4">
      <c r="D364" s="230"/>
    </row>
    <row r="365" spans="4:4">
      <c r="D365" s="230"/>
    </row>
    <row r="366" spans="4:4">
      <c r="D366" s="230"/>
    </row>
    <row r="367" spans="4:4">
      <c r="D367" s="230"/>
    </row>
    <row r="368" spans="4:4">
      <c r="D368" s="230"/>
    </row>
    <row r="369" spans="4:4">
      <c r="D369" s="230"/>
    </row>
    <row r="370" spans="4:4">
      <c r="D370" s="230"/>
    </row>
    <row r="371" spans="4:4">
      <c r="D371" s="230"/>
    </row>
    <row r="372" spans="4:4">
      <c r="D372" s="230"/>
    </row>
    <row r="373" spans="4:4">
      <c r="D373" s="230"/>
    </row>
    <row r="374" spans="4:4">
      <c r="D374" s="230"/>
    </row>
    <row r="375" spans="4:4">
      <c r="D375" s="230"/>
    </row>
    <row r="376" spans="4:4">
      <c r="D376" s="230"/>
    </row>
    <row r="377" spans="4:4">
      <c r="D377" s="230"/>
    </row>
    <row r="378" spans="4:4">
      <c r="D378" s="230"/>
    </row>
    <row r="379" spans="4:4">
      <c r="D379" s="230"/>
    </row>
    <row r="380" spans="4:4">
      <c r="D380" s="230"/>
    </row>
    <row r="381" spans="4:4">
      <c r="D381" s="230"/>
    </row>
    <row r="382" spans="4:4">
      <c r="D382" s="230"/>
    </row>
    <row r="383" spans="4:4">
      <c r="D383" s="230"/>
    </row>
    <row r="384" spans="4:4">
      <c r="D384" s="230"/>
    </row>
    <row r="385" spans="4:4">
      <c r="D385" s="230"/>
    </row>
    <row r="386" spans="4:4">
      <c r="D386" s="230"/>
    </row>
    <row r="387" spans="4:4">
      <c r="D387" s="230"/>
    </row>
    <row r="388" spans="4:4">
      <c r="D388" s="230"/>
    </row>
    <row r="389" spans="4:4">
      <c r="D389" s="230"/>
    </row>
    <row r="390" spans="4:4">
      <c r="D390" s="230"/>
    </row>
    <row r="391" spans="4:4">
      <c r="D391" s="230"/>
    </row>
    <row r="392" spans="4:4">
      <c r="D392" s="230"/>
    </row>
    <row r="393" spans="4:4">
      <c r="D393" s="230"/>
    </row>
    <row r="394" spans="4:4">
      <c r="D394" s="230"/>
    </row>
    <row r="395" spans="4:4">
      <c r="D395" s="230"/>
    </row>
    <row r="396" spans="4:4">
      <c r="D396" s="230"/>
    </row>
    <row r="397" spans="4:4">
      <c r="D397" s="230"/>
    </row>
    <row r="398" spans="4:4">
      <c r="D398" s="230"/>
    </row>
    <row r="399" spans="4:4">
      <c r="D399" s="230"/>
    </row>
    <row r="400" spans="4:4">
      <c r="D400" s="230"/>
    </row>
    <row r="401" spans="4:4">
      <c r="D401" s="230"/>
    </row>
    <row r="402" spans="4:4">
      <c r="D402" s="230"/>
    </row>
    <row r="403" spans="4:4">
      <c r="D403" s="230"/>
    </row>
    <row r="404" spans="4:4">
      <c r="D404" s="230"/>
    </row>
    <row r="405" spans="4:4">
      <c r="D405" s="230"/>
    </row>
    <row r="406" spans="4:4">
      <c r="D406" s="230"/>
    </row>
    <row r="407" spans="4:4">
      <c r="D407" s="230"/>
    </row>
    <row r="408" spans="4:4">
      <c r="D408" s="230"/>
    </row>
    <row r="409" spans="4:4">
      <c r="D409" s="230"/>
    </row>
    <row r="410" spans="4:4">
      <c r="D410" s="230"/>
    </row>
    <row r="411" spans="4:4">
      <c r="D411" s="230"/>
    </row>
    <row r="412" spans="4:4">
      <c r="D412" s="230"/>
    </row>
    <row r="413" spans="4:4">
      <c r="D413" s="230"/>
    </row>
    <row r="414" spans="4:4">
      <c r="D414" s="230"/>
    </row>
    <row r="415" spans="4:4">
      <c r="D415" s="230"/>
    </row>
    <row r="416" spans="4:4">
      <c r="D416" s="230"/>
    </row>
    <row r="417" spans="4:4">
      <c r="D417" s="230"/>
    </row>
    <row r="418" spans="4:4">
      <c r="D418" s="230"/>
    </row>
    <row r="419" spans="4:4">
      <c r="D419" s="230"/>
    </row>
    <row r="420" spans="4:4">
      <c r="D420" s="230"/>
    </row>
    <row r="421" spans="4:4">
      <c r="D421" s="230"/>
    </row>
    <row r="422" spans="4:4">
      <c r="D422" s="230"/>
    </row>
    <row r="423" spans="4:4">
      <c r="D423" s="230"/>
    </row>
    <row r="424" spans="4:4">
      <c r="D424" s="230"/>
    </row>
    <row r="425" spans="4:4">
      <c r="D425" s="230"/>
    </row>
    <row r="426" spans="4:4">
      <c r="D426" s="230"/>
    </row>
    <row r="427" spans="4:4">
      <c r="D427" s="230"/>
    </row>
    <row r="428" spans="4:4">
      <c r="D428" s="230"/>
    </row>
    <row r="429" spans="4:4">
      <c r="D429" s="230"/>
    </row>
    <row r="430" spans="4:4">
      <c r="D430" s="230"/>
    </row>
    <row r="431" spans="4:4">
      <c r="D431" s="230"/>
    </row>
    <row r="432" spans="4:4">
      <c r="D432" s="230"/>
    </row>
    <row r="433" spans="4:4">
      <c r="D433" s="230"/>
    </row>
    <row r="434" spans="4:4">
      <c r="D434" s="230"/>
    </row>
    <row r="435" spans="4:4">
      <c r="D435" s="230"/>
    </row>
    <row r="436" spans="4:4">
      <c r="D436" s="230"/>
    </row>
    <row r="437" spans="4:4">
      <c r="D437" s="230"/>
    </row>
    <row r="438" spans="4:4">
      <c r="D438" s="230"/>
    </row>
    <row r="439" spans="4:4">
      <c r="D439" s="230"/>
    </row>
    <row r="440" spans="4:4">
      <c r="D440" s="230"/>
    </row>
    <row r="441" spans="4:4">
      <c r="D441" s="230"/>
    </row>
    <row r="442" spans="4:4">
      <c r="D442" s="230"/>
    </row>
    <row r="443" spans="4:4">
      <c r="D443" s="230"/>
    </row>
    <row r="444" spans="4:4">
      <c r="D444" s="230"/>
    </row>
    <row r="445" spans="4:4">
      <c r="D445" s="230"/>
    </row>
    <row r="446" spans="4:4">
      <c r="D446" s="230"/>
    </row>
    <row r="447" spans="4:4">
      <c r="D447" s="230"/>
    </row>
    <row r="448" spans="4:4">
      <c r="D448" s="230"/>
    </row>
    <row r="449" spans="4:4">
      <c r="D449" s="230"/>
    </row>
    <row r="450" spans="4:4">
      <c r="D450" s="230"/>
    </row>
    <row r="451" spans="4:4">
      <c r="D451" s="230"/>
    </row>
    <row r="452" spans="4:4">
      <c r="D452" s="230"/>
    </row>
    <row r="453" spans="4:4">
      <c r="D453" s="230"/>
    </row>
    <row r="454" spans="4:4">
      <c r="D454" s="230"/>
    </row>
    <row r="455" spans="4:4">
      <c r="D455" s="230"/>
    </row>
    <row r="456" spans="4:4">
      <c r="D456" s="230"/>
    </row>
    <row r="457" spans="4:4">
      <c r="D457" s="230"/>
    </row>
    <row r="458" spans="4:4">
      <c r="D458" s="230"/>
    </row>
    <row r="459" spans="4:4">
      <c r="D459" s="230"/>
    </row>
    <row r="460" spans="4:4">
      <c r="D460" s="230"/>
    </row>
    <row r="461" spans="4:4">
      <c r="D461" s="230"/>
    </row>
    <row r="462" spans="4:4">
      <c r="D462" s="230"/>
    </row>
    <row r="463" spans="4:4">
      <c r="D463" s="230"/>
    </row>
    <row r="464" spans="4:4">
      <c r="D464" s="230"/>
    </row>
    <row r="465" spans="4:4">
      <c r="D465" s="230"/>
    </row>
    <row r="466" spans="4:4">
      <c r="D466" s="230"/>
    </row>
    <row r="467" spans="4:4">
      <c r="D467" s="230"/>
    </row>
    <row r="468" spans="4:4">
      <c r="D468" s="230"/>
    </row>
    <row r="469" spans="4:4">
      <c r="D469" s="230"/>
    </row>
    <row r="470" spans="4:4">
      <c r="D470" s="230"/>
    </row>
    <row r="471" spans="4:4">
      <c r="D471" s="230"/>
    </row>
    <row r="472" spans="4:4">
      <c r="D472" s="230"/>
    </row>
    <row r="473" spans="4:4">
      <c r="D473" s="230"/>
    </row>
    <row r="474" spans="4:4">
      <c r="D474" s="230"/>
    </row>
    <row r="475" spans="4:4">
      <c r="D475" s="230"/>
    </row>
    <row r="476" spans="4:4">
      <c r="D476" s="230"/>
    </row>
    <row r="477" spans="4:4">
      <c r="D477" s="230"/>
    </row>
    <row r="478" spans="4:4">
      <c r="D478" s="230"/>
    </row>
    <row r="479" spans="4:4">
      <c r="D479" s="230"/>
    </row>
    <row r="480" spans="4:4">
      <c r="D480" s="230"/>
    </row>
    <row r="481" spans="4:4">
      <c r="D481" s="230"/>
    </row>
    <row r="482" spans="4:4">
      <c r="D482" s="230"/>
    </row>
    <row r="483" spans="4:4">
      <c r="D483" s="230"/>
    </row>
    <row r="484" spans="4:4">
      <c r="D484" s="230"/>
    </row>
    <row r="485" spans="4:4">
      <c r="D485" s="230"/>
    </row>
    <row r="486" spans="4:4">
      <c r="D486" s="230"/>
    </row>
    <row r="487" spans="4:4">
      <c r="D487" s="230"/>
    </row>
    <row r="488" spans="4:4">
      <c r="D488" s="230"/>
    </row>
    <row r="489" spans="4:4">
      <c r="D489" s="230"/>
    </row>
    <row r="490" spans="4:4">
      <c r="D490" s="230"/>
    </row>
    <row r="491" spans="4:4">
      <c r="D491" s="230"/>
    </row>
    <row r="492" spans="4:4">
      <c r="D492" s="230"/>
    </row>
    <row r="493" spans="4:4">
      <c r="D493" s="230"/>
    </row>
    <row r="494" spans="4:4">
      <c r="D494" s="230"/>
    </row>
    <row r="495" spans="4:4">
      <c r="D495" s="230"/>
    </row>
    <row r="496" spans="4:4">
      <c r="D496" s="230"/>
    </row>
    <row r="497" spans="4:4">
      <c r="D497" s="230"/>
    </row>
    <row r="498" spans="4:4">
      <c r="D498" s="230"/>
    </row>
    <row r="499" spans="4:4">
      <c r="D499" s="230"/>
    </row>
    <row r="500" spans="4:4">
      <c r="D500" s="230"/>
    </row>
    <row r="501" spans="4:4">
      <c r="D501" s="230"/>
    </row>
    <row r="502" spans="4:4">
      <c r="D502" s="230"/>
    </row>
    <row r="503" spans="4:4">
      <c r="D503" s="230"/>
    </row>
    <row r="504" spans="4:4">
      <c r="D504" s="230"/>
    </row>
    <row r="505" spans="4:4">
      <c r="D505" s="230"/>
    </row>
    <row r="506" spans="4:4">
      <c r="D506" s="230"/>
    </row>
    <row r="507" spans="4:4">
      <c r="D507" s="230"/>
    </row>
    <row r="508" spans="4:4">
      <c r="D508" s="230"/>
    </row>
    <row r="509" spans="4:4">
      <c r="D509" s="230"/>
    </row>
    <row r="510" spans="4:4">
      <c r="D510" s="230"/>
    </row>
    <row r="511" spans="4:4">
      <c r="D511" s="230"/>
    </row>
    <row r="512" spans="4:4">
      <c r="D512" s="230"/>
    </row>
    <row r="513" spans="4:4">
      <c r="D513" s="230"/>
    </row>
    <row r="514" spans="4:4">
      <c r="D514" s="230"/>
    </row>
    <row r="515" spans="4:4">
      <c r="D515" s="230"/>
    </row>
    <row r="516" spans="4:4">
      <c r="D516" s="230"/>
    </row>
    <row r="517" spans="4:4">
      <c r="D517" s="230"/>
    </row>
    <row r="518" spans="4:4">
      <c r="D518" s="230"/>
    </row>
    <row r="519" spans="4:4">
      <c r="D519" s="230"/>
    </row>
    <row r="520" spans="4:4">
      <c r="D520" s="230"/>
    </row>
    <row r="521" spans="4:4">
      <c r="D521" s="230"/>
    </row>
    <row r="522" spans="4:4">
      <c r="D522" s="230"/>
    </row>
    <row r="523" spans="4:4">
      <c r="D523" s="230"/>
    </row>
    <row r="524" spans="4:4">
      <c r="D524" s="230"/>
    </row>
    <row r="525" spans="4:4">
      <c r="D525" s="230"/>
    </row>
    <row r="526" spans="4:4">
      <c r="D526" s="230"/>
    </row>
    <row r="527" spans="4:4">
      <c r="D527" s="230"/>
    </row>
    <row r="528" spans="4:4">
      <c r="D528" s="230"/>
    </row>
    <row r="529" spans="4:4">
      <c r="D529" s="230"/>
    </row>
    <row r="530" spans="4:4">
      <c r="D530" s="230"/>
    </row>
    <row r="531" spans="4:4">
      <c r="D531" s="230"/>
    </row>
    <row r="532" spans="4:4">
      <c r="D532" s="230"/>
    </row>
    <row r="533" spans="4:4">
      <c r="D533" s="230"/>
    </row>
    <row r="534" spans="4:4">
      <c r="D534" s="230"/>
    </row>
    <row r="535" spans="4:4">
      <c r="D535" s="230"/>
    </row>
    <row r="536" spans="4:4">
      <c r="D536" s="230"/>
    </row>
    <row r="537" spans="4:4">
      <c r="D537" s="230"/>
    </row>
    <row r="538" spans="4:4">
      <c r="D538" s="230"/>
    </row>
    <row r="539" spans="4:4">
      <c r="D539" s="230"/>
    </row>
    <row r="540" spans="4:4">
      <c r="D540" s="230"/>
    </row>
    <row r="541" spans="4:4">
      <c r="D541" s="230"/>
    </row>
    <row r="542" spans="4:4">
      <c r="D542" s="230"/>
    </row>
    <row r="543" spans="4:4">
      <c r="D543" s="230"/>
    </row>
    <row r="544" spans="4:4">
      <c r="D544" s="230"/>
    </row>
    <row r="545" spans="4:4">
      <c r="D545" s="230"/>
    </row>
    <row r="546" spans="4:4">
      <c r="D546" s="230"/>
    </row>
    <row r="547" spans="4:4">
      <c r="D547" s="230"/>
    </row>
    <row r="548" spans="4:4">
      <c r="D548" s="230"/>
    </row>
    <row r="549" spans="4:4">
      <c r="D549" s="230"/>
    </row>
    <row r="550" spans="4:4">
      <c r="D550" s="230"/>
    </row>
    <row r="551" spans="4:4">
      <c r="D551" s="230"/>
    </row>
    <row r="552" spans="4:4">
      <c r="D552" s="230"/>
    </row>
    <row r="553" spans="4:4">
      <c r="D553" s="230"/>
    </row>
    <row r="554" spans="4:4">
      <c r="D554" s="230"/>
    </row>
    <row r="555" spans="4:4">
      <c r="D555" s="230"/>
    </row>
    <row r="556" spans="4:4">
      <c r="D556" s="230"/>
    </row>
    <row r="557" spans="4:4">
      <c r="D557" s="230"/>
    </row>
    <row r="558" spans="4:4">
      <c r="D558" s="230"/>
    </row>
    <row r="559" spans="4:4">
      <c r="D559" s="230"/>
    </row>
    <row r="560" spans="4:4">
      <c r="D560" s="230"/>
    </row>
    <row r="561" spans="4:4">
      <c r="D561" s="230"/>
    </row>
    <row r="562" spans="4:4">
      <c r="D562" s="230"/>
    </row>
    <row r="563" spans="4:4">
      <c r="D563" s="230"/>
    </row>
    <row r="564" spans="4:4">
      <c r="D564" s="230"/>
    </row>
    <row r="565" spans="4:4">
      <c r="D565" s="230"/>
    </row>
    <row r="566" spans="4:4">
      <c r="D566" s="230"/>
    </row>
    <row r="567" spans="4:4">
      <c r="D567" s="230"/>
    </row>
    <row r="568" spans="4:4">
      <c r="D568" s="230"/>
    </row>
    <row r="569" spans="4:4">
      <c r="D569" s="230"/>
    </row>
    <row r="570" spans="4:4">
      <c r="D570" s="230"/>
    </row>
    <row r="571" spans="4:4">
      <c r="D571" s="230"/>
    </row>
    <row r="572" spans="4:4">
      <c r="D572" s="230"/>
    </row>
    <row r="573" spans="4:4">
      <c r="D573" s="230"/>
    </row>
    <row r="574" spans="4:4">
      <c r="D574" s="230"/>
    </row>
    <row r="575" spans="4:4">
      <c r="D575" s="230"/>
    </row>
    <row r="576" spans="4:4">
      <c r="D576" s="230"/>
    </row>
    <row r="577" spans="4:4">
      <c r="D577" s="230"/>
    </row>
    <row r="578" spans="4:4">
      <c r="D578" s="230"/>
    </row>
    <row r="579" spans="4:4">
      <c r="D579" s="230"/>
    </row>
    <row r="580" spans="4:4">
      <c r="D580" s="230"/>
    </row>
    <row r="581" spans="4:4">
      <c r="D581" s="230"/>
    </row>
    <row r="582" spans="4:4">
      <c r="D582" s="230"/>
    </row>
    <row r="583" spans="4:4">
      <c r="D583" s="230"/>
    </row>
    <row r="584" spans="4:4">
      <c r="D584" s="230"/>
    </row>
    <row r="585" spans="4:4">
      <c r="D585" s="230"/>
    </row>
    <row r="586" spans="4:4">
      <c r="D586" s="230"/>
    </row>
    <row r="587" spans="4:4">
      <c r="D587" s="230"/>
    </row>
    <row r="588" spans="4:4">
      <c r="D588" s="230"/>
    </row>
    <row r="589" spans="4:4">
      <c r="D589" s="230"/>
    </row>
    <row r="590" spans="4:4">
      <c r="D590" s="230"/>
    </row>
    <row r="591" spans="4:4">
      <c r="D591" s="230"/>
    </row>
    <row r="592" spans="4:4">
      <c r="D592" s="230"/>
    </row>
    <row r="593" spans="4:4">
      <c r="D593" s="230"/>
    </row>
    <row r="594" spans="4:4">
      <c r="D594" s="230"/>
    </row>
    <row r="595" spans="4:4">
      <c r="D595" s="230"/>
    </row>
    <row r="596" spans="4:4">
      <c r="D596" s="230"/>
    </row>
    <row r="597" spans="4:4">
      <c r="D597" s="230"/>
    </row>
    <row r="598" spans="4:4">
      <c r="D598" s="230"/>
    </row>
    <row r="599" spans="4:4">
      <c r="D599" s="230"/>
    </row>
    <row r="600" spans="4:4">
      <c r="D600" s="230"/>
    </row>
    <row r="601" spans="4:4">
      <c r="D601" s="230"/>
    </row>
    <row r="602" spans="4:4">
      <c r="D602" s="230"/>
    </row>
    <row r="603" spans="4:4">
      <c r="D603" s="230"/>
    </row>
    <row r="604" spans="4:4">
      <c r="D604" s="230"/>
    </row>
    <row r="605" spans="4:4">
      <c r="D605" s="230"/>
    </row>
    <row r="606" spans="4:4">
      <c r="D606" s="230"/>
    </row>
    <row r="607" spans="4:4">
      <c r="D607" s="230"/>
    </row>
    <row r="608" spans="4:4">
      <c r="D608" s="230"/>
    </row>
    <row r="609" spans="4:4">
      <c r="D609" s="230"/>
    </row>
    <row r="610" spans="4:4">
      <c r="D610" s="230"/>
    </row>
    <row r="611" spans="4:4">
      <c r="D611" s="230"/>
    </row>
    <row r="612" spans="4:4">
      <c r="D612" s="230"/>
    </row>
    <row r="613" spans="4:4">
      <c r="D613" s="230"/>
    </row>
    <row r="614" spans="4:4">
      <c r="D614" s="230"/>
    </row>
    <row r="615" spans="4:4">
      <c r="D615" s="230"/>
    </row>
    <row r="616" spans="4:4">
      <c r="D616" s="230"/>
    </row>
    <row r="617" spans="4:4">
      <c r="D617" s="230"/>
    </row>
    <row r="618" spans="4:4">
      <c r="D618" s="230"/>
    </row>
    <row r="619" spans="4:4">
      <c r="D619" s="230"/>
    </row>
    <row r="620" spans="4:4">
      <c r="D620" s="230"/>
    </row>
    <row r="621" spans="4:4">
      <c r="D621" s="230"/>
    </row>
    <row r="622" spans="4:4">
      <c r="D622" s="230"/>
    </row>
    <row r="623" spans="4:4">
      <c r="D623" s="230"/>
    </row>
    <row r="624" spans="4:4">
      <c r="D624" s="230"/>
    </row>
    <row r="625" spans="4:4">
      <c r="D625" s="230"/>
    </row>
    <row r="626" spans="4:4">
      <c r="D626" s="230"/>
    </row>
    <row r="627" spans="4:4">
      <c r="D627" s="230"/>
    </row>
    <row r="628" spans="4:4">
      <c r="D628" s="230"/>
    </row>
    <row r="629" spans="4:4">
      <c r="D629" s="230"/>
    </row>
    <row r="630" spans="4:4">
      <c r="D630" s="230"/>
    </row>
    <row r="631" spans="4:4">
      <c r="D631" s="230"/>
    </row>
    <row r="632" spans="4:4">
      <c r="D632" s="230"/>
    </row>
    <row r="633" spans="4:4">
      <c r="D633" s="230"/>
    </row>
    <row r="634" spans="4:4">
      <c r="D634" s="230"/>
    </row>
    <row r="635" spans="4:4">
      <c r="D635" s="230"/>
    </row>
    <row r="636" spans="4:4">
      <c r="D636" s="230"/>
    </row>
    <row r="637" spans="4:4">
      <c r="D637" s="230"/>
    </row>
    <row r="638" spans="4:4">
      <c r="D638" s="230"/>
    </row>
    <row r="639" spans="4:4">
      <c r="D639" s="230"/>
    </row>
    <row r="640" spans="4:4">
      <c r="D640" s="230"/>
    </row>
    <row r="641" spans="4:4">
      <c r="D641" s="230"/>
    </row>
    <row r="642" spans="4:4">
      <c r="D642" s="230"/>
    </row>
    <row r="643" spans="4:4">
      <c r="D643" s="230"/>
    </row>
    <row r="644" spans="4:4">
      <c r="D644" s="230"/>
    </row>
    <row r="645" spans="4:4">
      <c r="D645" s="230"/>
    </row>
    <row r="646" spans="4:4">
      <c r="D646" s="230"/>
    </row>
    <row r="647" spans="4:4">
      <c r="D647" s="230"/>
    </row>
    <row r="648" spans="4:4">
      <c r="D648" s="230"/>
    </row>
    <row r="649" spans="4:4">
      <c r="D649" s="230"/>
    </row>
    <row r="650" spans="4:4">
      <c r="D650" s="230"/>
    </row>
    <row r="651" spans="4:4">
      <c r="D651" s="230"/>
    </row>
    <row r="652" spans="4:4">
      <c r="D652" s="230"/>
    </row>
    <row r="653" spans="4:4">
      <c r="D653" s="230"/>
    </row>
    <row r="654" spans="4:4">
      <c r="D654" s="230"/>
    </row>
    <row r="655" spans="4:4">
      <c r="D655" s="230"/>
    </row>
    <row r="656" spans="4:4">
      <c r="D656" s="230"/>
    </row>
    <row r="657" spans="4:4">
      <c r="D657" s="230"/>
    </row>
    <row r="658" spans="4:4">
      <c r="D658" s="230"/>
    </row>
    <row r="659" spans="4:4">
      <c r="D659" s="230"/>
    </row>
    <row r="660" spans="4:4">
      <c r="D660" s="230"/>
    </row>
    <row r="661" spans="4:4">
      <c r="D661" s="230"/>
    </row>
    <row r="662" spans="4:4">
      <c r="D662" s="230"/>
    </row>
    <row r="663" spans="4:4">
      <c r="D663" s="230"/>
    </row>
    <row r="664" spans="4:4">
      <c r="D664" s="230"/>
    </row>
    <row r="665" spans="4:4">
      <c r="D665" s="230"/>
    </row>
    <row r="666" spans="4:4">
      <c r="D666" s="230"/>
    </row>
    <row r="667" spans="4:4">
      <c r="D667" s="230"/>
    </row>
    <row r="668" spans="4:4">
      <c r="D668" s="230"/>
    </row>
    <row r="669" spans="4:4">
      <c r="D669" s="230"/>
    </row>
    <row r="670" spans="4:4">
      <c r="D670" s="230"/>
    </row>
    <row r="671" spans="4:4">
      <c r="D671" s="230"/>
    </row>
    <row r="672" spans="4:4">
      <c r="D672" s="230"/>
    </row>
    <row r="673" spans="4:4">
      <c r="D673" s="230"/>
    </row>
    <row r="674" spans="4:4">
      <c r="D674" s="230"/>
    </row>
    <row r="675" spans="4:4">
      <c r="D675" s="230"/>
    </row>
    <row r="676" spans="4:4">
      <c r="D676" s="230"/>
    </row>
    <row r="677" spans="4:4">
      <c r="D677" s="230"/>
    </row>
    <row r="678" spans="4:4">
      <c r="D678" s="230"/>
    </row>
    <row r="679" spans="4:4">
      <c r="D679" s="230"/>
    </row>
    <row r="680" spans="4:4">
      <c r="D680" s="230"/>
    </row>
    <row r="681" spans="4:4">
      <c r="D681" s="230"/>
    </row>
    <row r="682" spans="4:4">
      <c r="D682" s="230"/>
    </row>
    <row r="683" spans="4:4">
      <c r="D683" s="230"/>
    </row>
    <row r="684" spans="4:4">
      <c r="D684" s="230"/>
    </row>
    <row r="685" spans="4:4">
      <c r="D685" s="230"/>
    </row>
    <row r="686" spans="4:4">
      <c r="D686" s="230"/>
    </row>
    <row r="687" spans="4:4">
      <c r="D687" s="230"/>
    </row>
    <row r="688" spans="4:4">
      <c r="D688" s="230"/>
    </row>
    <row r="689" spans="4:4">
      <c r="D689" s="230"/>
    </row>
    <row r="690" spans="4:4">
      <c r="D690" s="230"/>
    </row>
    <row r="691" spans="4:4">
      <c r="D691" s="230"/>
    </row>
    <row r="692" spans="4:4">
      <c r="D692" s="230"/>
    </row>
    <row r="693" spans="4:4">
      <c r="D693" s="230"/>
    </row>
    <row r="694" spans="4:4">
      <c r="D694" s="230"/>
    </row>
    <row r="695" spans="4:4">
      <c r="D695" s="230"/>
    </row>
    <row r="696" spans="4:4">
      <c r="D696" s="230"/>
    </row>
    <row r="697" spans="4:4">
      <c r="D697" s="230"/>
    </row>
    <row r="698" spans="4:4">
      <c r="D698" s="230"/>
    </row>
    <row r="699" spans="4:4">
      <c r="D699" s="230"/>
    </row>
    <row r="700" spans="4:4">
      <c r="D700" s="230"/>
    </row>
    <row r="701" spans="4:4">
      <c r="D701" s="230"/>
    </row>
    <row r="702" spans="4:4">
      <c r="D702" s="230"/>
    </row>
    <row r="703" spans="4:4">
      <c r="D703" s="230"/>
    </row>
    <row r="704" spans="4:4">
      <c r="D704" s="230"/>
    </row>
    <row r="705" spans="4:4">
      <c r="D705" s="230"/>
    </row>
    <row r="706" spans="4:4">
      <c r="D706" s="230"/>
    </row>
    <row r="707" spans="4:4">
      <c r="D707" s="230"/>
    </row>
    <row r="708" spans="4:4">
      <c r="D708" s="230"/>
    </row>
    <row r="709" spans="4:4">
      <c r="D709" s="230"/>
    </row>
    <row r="710" spans="4:4">
      <c r="D710" s="230"/>
    </row>
    <row r="711" spans="4:4">
      <c r="D711" s="230"/>
    </row>
    <row r="712" spans="4:4">
      <c r="D712" s="230"/>
    </row>
    <row r="713" spans="4:4">
      <c r="D713" s="230"/>
    </row>
    <row r="714" spans="4:4">
      <c r="D714" s="230"/>
    </row>
    <row r="715" spans="4:4">
      <c r="D715" s="230"/>
    </row>
    <row r="716" spans="4:4">
      <c r="D716" s="230"/>
    </row>
    <row r="717" spans="4:4">
      <c r="D717" s="230"/>
    </row>
    <row r="718" spans="4:4">
      <c r="D718" s="230"/>
    </row>
    <row r="719" spans="4:4">
      <c r="D719" s="230"/>
    </row>
    <row r="720" spans="4:4">
      <c r="D720" s="230"/>
    </row>
    <row r="721" spans="4:4">
      <c r="D721" s="230"/>
    </row>
    <row r="722" spans="4:4">
      <c r="D722" s="230"/>
    </row>
    <row r="723" spans="4:4">
      <c r="D723" s="230"/>
    </row>
    <row r="724" spans="4:4">
      <c r="D724" s="230"/>
    </row>
    <row r="725" spans="4:4">
      <c r="D725" s="230"/>
    </row>
    <row r="726" spans="4:4">
      <c r="D726" s="230"/>
    </row>
    <row r="727" spans="4:4">
      <c r="D727" s="230"/>
    </row>
    <row r="728" spans="4:4">
      <c r="D728" s="230"/>
    </row>
    <row r="729" spans="4:4">
      <c r="D729" s="230"/>
    </row>
    <row r="730" spans="4:4">
      <c r="D730" s="230"/>
    </row>
    <row r="731" spans="4:4">
      <c r="D731" s="230"/>
    </row>
    <row r="732" spans="4:4">
      <c r="D732" s="230"/>
    </row>
    <row r="733" spans="4:4">
      <c r="D733" s="230"/>
    </row>
    <row r="734" spans="4:4">
      <c r="D734" s="230"/>
    </row>
    <row r="735" spans="4:4">
      <c r="D735" s="230"/>
    </row>
    <row r="736" spans="4:4">
      <c r="D736" s="230"/>
    </row>
    <row r="737" spans="4:4">
      <c r="D737" s="230"/>
    </row>
    <row r="738" spans="4:4">
      <c r="D738" s="230"/>
    </row>
    <row r="739" spans="4:4">
      <c r="D739" s="230"/>
    </row>
    <row r="740" spans="4:4">
      <c r="D740" s="230"/>
    </row>
    <row r="741" spans="4:4">
      <c r="D741" s="230"/>
    </row>
    <row r="742" spans="4:4">
      <c r="D742" s="230"/>
    </row>
    <row r="743" spans="4:4">
      <c r="D743" s="230"/>
    </row>
    <row r="744" spans="4:4">
      <c r="D744" s="230"/>
    </row>
    <row r="745" spans="4:4">
      <c r="D745" s="230"/>
    </row>
    <row r="746" spans="4:4">
      <c r="D746" s="230"/>
    </row>
    <row r="747" spans="4:4">
      <c r="D747" s="230"/>
    </row>
    <row r="748" spans="4:4">
      <c r="D748" s="230"/>
    </row>
    <row r="749" spans="4:4">
      <c r="D749" s="230"/>
    </row>
    <row r="750" spans="4:4">
      <c r="D750" s="230"/>
    </row>
    <row r="751" spans="4:4">
      <c r="D751" s="230"/>
    </row>
    <row r="752" spans="4:4">
      <c r="D752" s="230"/>
    </row>
    <row r="753" spans="4:4">
      <c r="D753" s="230"/>
    </row>
    <row r="754" spans="4:4">
      <c r="D754" s="230"/>
    </row>
    <row r="755" spans="4:4">
      <c r="D755" s="230"/>
    </row>
    <row r="756" spans="4:4">
      <c r="D756" s="230"/>
    </row>
    <row r="757" spans="4:4">
      <c r="D757" s="230"/>
    </row>
    <row r="758" spans="4:4">
      <c r="D758" s="230"/>
    </row>
    <row r="759" spans="4:4">
      <c r="D759" s="230"/>
    </row>
    <row r="760" spans="4:4">
      <c r="D760" s="230"/>
    </row>
    <row r="761" spans="4:4">
      <c r="D761" s="230"/>
    </row>
    <row r="762" spans="4:4">
      <c r="D762" s="230"/>
    </row>
    <row r="763" spans="4:4">
      <c r="D763" s="230"/>
    </row>
    <row r="764" spans="4:4">
      <c r="D764" s="230"/>
    </row>
    <row r="765" spans="4:4">
      <c r="D765" s="230"/>
    </row>
    <row r="766" spans="4:4">
      <c r="D766" s="230"/>
    </row>
    <row r="767" spans="4:4">
      <c r="D767" s="230"/>
    </row>
    <row r="768" spans="4:4">
      <c r="D768" s="230"/>
    </row>
    <row r="769" spans="4:4">
      <c r="D769" s="230"/>
    </row>
    <row r="770" spans="4:4">
      <c r="D770" s="230"/>
    </row>
    <row r="771" spans="4:4">
      <c r="D771" s="230"/>
    </row>
    <row r="772" spans="4:4">
      <c r="D772" s="230"/>
    </row>
    <row r="773" spans="4:4">
      <c r="D773" s="230"/>
    </row>
    <row r="774" spans="4:4">
      <c r="D774" s="230"/>
    </row>
    <row r="775" spans="4:4">
      <c r="D775" s="230"/>
    </row>
    <row r="776" spans="4:4">
      <c r="D776" s="230"/>
    </row>
    <row r="777" spans="4:4">
      <c r="D777" s="230"/>
    </row>
    <row r="778" spans="4:4">
      <c r="D778" s="230"/>
    </row>
    <row r="779" spans="4:4">
      <c r="D779" s="230"/>
    </row>
    <row r="780" spans="4:4">
      <c r="D780" s="230"/>
    </row>
    <row r="781" spans="4:4">
      <c r="D781" s="230"/>
    </row>
    <row r="782" spans="4:4">
      <c r="D782" s="230"/>
    </row>
    <row r="783" spans="4:4">
      <c r="D783" s="230"/>
    </row>
    <row r="784" spans="4:4">
      <c r="D784" s="230"/>
    </row>
    <row r="785" spans="4:4">
      <c r="D785" s="230"/>
    </row>
    <row r="786" spans="4:4">
      <c r="D786" s="230"/>
    </row>
    <row r="787" spans="4:4">
      <c r="D787" s="230"/>
    </row>
    <row r="788" spans="4:4">
      <c r="D788" s="230"/>
    </row>
    <row r="789" spans="4:4">
      <c r="D789" s="230"/>
    </row>
    <row r="790" spans="4:4">
      <c r="D790" s="230"/>
    </row>
    <row r="791" spans="4:4">
      <c r="D791" s="230"/>
    </row>
    <row r="792" spans="4:4">
      <c r="D792" s="230"/>
    </row>
    <row r="793" spans="4:4">
      <c r="D793" s="230"/>
    </row>
    <row r="794" spans="4:4">
      <c r="D794" s="230"/>
    </row>
    <row r="795" spans="4:4">
      <c r="D795" s="230"/>
    </row>
    <row r="796" spans="4:4">
      <c r="D796" s="230"/>
    </row>
    <row r="797" spans="4:4">
      <c r="D797" s="230"/>
    </row>
    <row r="798" spans="4:4">
      <c r="D798" s="230"/>
    </row>
    <row r="799" spans="4:4">
      <c r="D799" s="230"/>
    </row>
    <row r="800" spans="4:4">
      <c r="D800" s="230"/>
    </row>
    <row r="801" spans="4:4">
      <c r="D801" s="230"/>
    </row>
    <row r="802" spans="4:4">
      <c r="D802" s="230"/>
    </row>
    <row r="803" spans="4:4">
      <c r="D803" s="230"/>
    </row>
    <row r="804" spans="4:4">
      <c r="D804" s="230"/>
    </row>
    <row r="805" spans="4:4">
      <c r="D805" s="230"/>
    </row>
    <row r="806" spans="4:4">
      <c r="D806" s="230"/>
    </row>
    <row r="807" spans="4:4">
      <c r="D807" s="230"/>
    </row>
    <row r="808" spans="4:4">
      <c r="D808" s="230"/>
    </row>
    <row r="809" spans="4:4">
      <c r="D809" s="230"/>
    </row>
    <row r="810" spans="4:4">
      <c r="D810" s="230"/>
    </row>
    <row r="811" spans="4:4">
      <c r="D811" s="230"/>
    </row>
    <row r="812" spans="4:4">
      <c r="D812" s="230"/>
    </row>
    <row r="813" spans="4:4">
      <c r="D813" s="230"/>
    </row>
    <row r="814" spans="4:4">
      <c r="D814" s="230"/>
    </row>
    <row r="815" spans="4:4">
      <c r="D815" s="230"/>
    </row>
    <row r="816" spans="4:4">
      <c r="D816" s="230"/>
    </row>
    <row r="817" spans="4:4">
      <c r="D817" s="230"/>
    </row>
    <row r="818" spans="4:4">
      <c r="D818" s="230"/>
    </row>
    <row r="819" spans="4:4">
      <c r="D819" s="230"/>
    </row>
    <row r="820" spans="4:4">
      <c r="D820" s="230"/>
    </row>
    <row r="821" spans="4:4">
      <c r="D821" s="230"/>
    </row>
    <row r="822" spans="4:4">
      <c r="D822" s="230"/>
    </row>
    <row r="823" spans="4:4">
      <c r="D823" s="230"/>
    </row>
    <row r="824" spans="4:4">
      <c r="D824" s="230"/>
    </row>
    <row r="825" spans="4:4">
      <c r="D825" s="230"/>
    </row>
    <row r="826" spans="4:4">
      <c r="D826" s="230"/>
    </row>
    <row r="827" spans="4:4">
      <c r="D827" s="230"/>
    </row>
    <row r="828" spans="4:4">
      <c r="D828" s="230"/>
    </row>
    <row r="829" spans="4:4">
      <c r="D829" s="230"/>
    </row>
    <row r="830" spans="4:4">
      <c r="D830" s="230"/>
    </row>
    <row r="831" spans="4:4">
      <c r="D831" s="230"/>
    </row>
    <row r="832" spans="4:4">
      <c r="D832" s="230"/>
    </row>
    <row r="833" spans="4:4">
      <c r="D833" s="230"/>
    </row>
    <row r="834" spans="4:4">
      <c r="D834" s="230"/>
    </row>
    <row r="835" spans="4:4">
      <c r="D835" s="230"/>
    </row>
    <row r="836" spans="4:4">
      <c r="D836" s="230"/>
    </row>
    <row r="837" spans="4:4">
      <c r="D837" s="230"/>
    </row>
    <row r="838" spans="4:4">
      <c r="D838" s="230"/>
    </row>
    <row r="839" spans="4:4">
      <c r="D839" s="230"/>
    </row>
    <row r="840" spans="4:4">
      <c r="D840" s="230"/>
    </row>
    <row r="841" spans="4:4">
      <c r="D841" s="230"/>
    </row>
    <row r="842" spans="4:4">
      <c r="D842" s="230"/>
    </row>
    <row r="843" spans="4:4">
      <c r="D843" s="230"/>
    </row>
    <row r="844" spans="4:4">
      <c r="D844" s="230"/>
    </row>
    <row r="845" spans="4:4">
      <c r="D845" s="230"/>
    </row>
    <row r="846" spans="4:4">
      <c r="D846" s="230"/>
    </row>
    <row r="847" spans="4:4">
      <c r="D847" s="230"/>
    </row>
    <row r="848" spans="4:4">
      <c r="D848" s="230"/>
    </row>
    <row r="849" spans="4:4">
      <c r="D849" s="230"/>
    </row>
    <row r="850" spans="4:4">
      <c r="D850" s="230"/>
    </row>
    <row r="851" spans="4:4">
      <c r="D851" s="230"/>
    </row>
    <row r="852" spans="4:4">
      <c r="D852" s="230"/>
    </row>
    <row r="853" spans="4:4">
      <c r="D853" s="230"/>
    </row>
    <row r="854" spans="4:4">
      <c r="D854" s="230"/>
    </row>
    <row r="855" spans="4:4">
      <c r="D855" s="230"/>
    </row>
    <row r="856" spans="4:4">
      <c r="D856" s="230"/>
    </row>
    <row r="857" spans="4:4">
      <c r="D857" s="230"/>
    </row>
    <row r="858" spans="4:4">
      <c r="D858" s="230"/>
    </row>
    <row r="859" spans="4:4">
      <c r="D859" s="230"/>
    </row>
    <row r="860" spans="4:4">
      <c r="D860" s="230"/>
    </row>
    <row r="861" spans="4:4">
      <c r="D861" s="230"/>
    </row>
    <row r="862" spans="4:4">
      <c r="D862" s="230"/>
    </row>
    <row r="863" spans="4:4">
      <c r="D863" s="230"/>
    </row>
    <row r="864" spans="4:4">
      <c r="D864" s="230"/>
    </row>
    <row r="865" spans="4:4">
      <c r="D865" s="230"/>
    </row>
    <row r="866" spans="4:4">
      <c r="D866" s="230"/>
    </row>
    <row r="867" spans="4:4">
      <c r="D867" s="230"/>
    </row>
    <row r="868" spans="4:4">
      <c r="D868" s="230"/>
    </row>
    <row r="869" spans="4:4">
      <c r="D869" s="230"/>
    </row>
    <row r="870" spans="4:4">
      <c r="D870" s="230"/>
    </row>
    <row r="871" spans="4:4">
      <c r="D871" s="230"/>
    </row>
    <row r="872" spans="4:4">
      <c r="D872" s="230"/>
    </row>
    <row r="873" spans="4:4">
      <c r="D873" s="230"/>
    </row>
    <row r="874" spans="4:4">
      <c r="D874" s="230"/>
    </row>
    <row r="875" spans="4:4">
      <c r="D875" s="230"/>
    </row>
    <row r="876" spans="4:4">
      <c r="D876" s="230"/>
    </row>
    <row r="877" spans="4:4">
      <c r="D877" s="230"/>
    </row>
    <row r="878" spans="4:4">
      <c r="D878" s="230"/>
    </row>
    <row r="879" spans="4:4">
      <c r="D879" s="230"/>
    </row>
    <row r="880" spans="4:4">
      <c r="D880" s="230"/>
    </row>
    <row r="881" spans="4:4">
      <c r="D881" s="230"/>
    </row>
    <row r="882" spans="4:4">
      <c r="D882" s="230"/>
    </row>
    <row r="883" spans="4:4">
      <c r="D883" s="230"/>
    </row>
    <row r="884" spans="4:4">
      <c r="D884" s="230"/>
    </row>
    <row r="885" spans="4:4">
      <c r="D885" s="230"/>
    </row>
    <row r="886" spans="4:4">
      <c r="D886" s="230"/>
    </row>
    <row r="887" spans="4:4">
      <c r="D887" s="230"/>
    </row>
    <row r="888" spans="4:4">
      <c r="D888" s="230"/>
    </row>
    <row r="889" spans="4:4">
      <c r="D889" s="230"/>
    </row>
    <row r="890" spans="4:4">
      <c r="D890" s="230"/>
    </row>
    <row r="891" spans="4:4">
      <c r="D891" s="230"/>
    </row>
    <row r="892" spans="4:4">
      <c r="D892" s="230"/>
    </row>
    <row r="893" spans="4:4">
      <c r="D893" s="230"/>
    </row>
    <row r="894" spans="4:4">
      <c r="D894" s="230"/>
    </row>
    <row r="895" spans="4:4">
      <c r="D895" s="230"/>
    </row>
    <row r="896" spans="4:4">
      <c r="D896" s="230"/>
    </row>
    <row r="897" spans="4:4">
      <c r="D897" s="230"/>
    </row>
    <row r="898" spans="4:4">
      <c r="D898" s="230"/>
    </row>
    <row r="899" spans="4:4">
      <c r="D899" s="230"/>
    </row>
    <row r="900" spans="4:4">
      <c r="D900" s="230"/>
    </row>
    <row r="901" spans="4:4">
      <c r="D901" s="230"/>
    </row>
    <row r="902" spans="4:4">
      <c r="D902" s="230"/>
    </row>
    <row r="903" spans="4:4">
      <c r="D903" s="230"/>
    </row>
    <row r="904" spans="4:4">
      <c r="D904" s="230"/>
    </row>
    <row r="905" spans="4:4">
      <c r="D905" s="230"/>
    </row>
    <row r="906" spans="4:4">
      <c r="D906" s="230"/>
    </row>
    <row r="907" spans="4:4">
      <c r="D907" s="230"/>
    </row>
    <row r="908" spans="4:4">
      <c r="D908" s="230"/>
    </row>
    <row r="909" spans="4:4">
      <c r="D909" s="230"/>
    </row>
    <row r="910" spans="4:4">
      <c r="D910" s="230"/>
    </row>
    <row r="911" spans="4:4">
      <c r="D911" s="230"/>
    </row>
    <row r="912" spans="4:4">
      <c r="D912" s="230"/>
    </row>
    <row r="913" spans="4:4">
      <c r="D913" s="230"/>
    </row>
    <row r="914" spans="4:4">
      <c r="D914" s="230"/>
    </row>
    <row r="915" spans="4:4">
      <c r="D915" s="230"/>
    </row>
    <row r="916" spans="4:4">
      <c r="D916" s="230"/>
    </row>
    <row r="917" spans="4:4">
      <c r="D917" s="230"/>
    </row>
    <row r="918" spans="4:4">
      <c r="D918" s="230"/>
    </row>
    <row r="919" spans="4:4">
      <c r="D919" s="230"/>
    </row>
    <row r="920" spans="4:4">
      <c r="D920" s="230"/>
    </row>
    <row r="921" spans="4:4">
      <c r="D921" s="230"/>
    </row>
    <row r="922" spans="4:4">
      <c r="D922" s="230"/>
    </row>
    <row r="923" spans="4:4">
      <c r="D923" s="230"/>
    </row>
    <row r="924" spans="4:4">
      <c r="D924" s="230"/>
    </row>
    <row r="925" spans="4:4">
      <c r="D925" s="230"/>
    </row>
    <row r="926" spans="4:4">
      <c r="D926" s="230"/>
    </row>
    <row r="927" spans="4:4">
      <c r="D927" s="230"/>
    </row>
    <row r="928" spans="4:4">
      <c r="D928" s="230"/>
    </row>
    <row r="929" spans="4:4">
      <c r="D929" s="230"/>
    </row>
    <row r="930" spans="4:4">
      <c r="D930" s="230"/>
    </row>
    <row r="931" spans="4:4">
      <c r="D931" s="230"/>
    </row>
    <row r="932" spans="4:4">
      <c r="D932" s="230"/>
    </row>
    <row r="933" spans="4:4">
      <c r="D933" s="230"/>
    </row>
    <row r="934" spans="4:4">
      <c r="D934" s="230"/>
    </row>
    <row r="935" spans="4:4">
      <c r="D935" s="230"/>
    </row>
    <row r="936" spans="4:4">
      <c r="D936" s="230"/>
    </row>
    <row r="937" spans="4:4">
      <c r="D937" s="230"/>
    </row>
    <row r="938" spans="4:4">
      <c r="D938" s="230"/>
    </row>
    <row r="939" spans="4:4">
      <c r="D939" s="230"/>
    </row>
    <row r="940" spans="4:4">
      <c r="D940" s="230"/>
    </row>
    <row r="941" spans="4:4">
      <c r="D941" s="230"/>
    </row>
    <row r="942" spans="4:4">
      <c r="D942" s="230"/>
    </row>
    <row r="943" spans="4:4">
      <c r="D943" s="230"/>
    </row>
    <row r="944" spans="4:4">
      <c r="D944" s="230"/>
    </row>
    <row r="945" spans="4:4">
      <c r="D945" s="230"/>
    </row>
    <row r="946" spans="4:4">
      <c r="D946" s="230"/>
    </row>
    <row r="947" spans="4:4">
      <c r="D947" s="230"/>
    </row>
    <row r="948" spans="4:4">
      <c r="D948" s="230"/>
    </row>
    <row r="949" spans="4:4">
      <c r="D949" s="230"/>
    </row>
    <row r="950" spans="4:4">
      <c r="D950" s="230"/>
    </row>
    <row r="951" spans="4:4">
      <c r="D951" s="230"/>
    </row>
    <row r="952" spans="4:4">
      <c r="D952" s="230"/>
    </row>
    <row r="953" spans="4:4">
      <c r="D953" s="230"/>
    </row>
    <row r="954" spans="4:4">
      <c r="D954" s="230"/>
    </row>
    <row r="955" spans="4:4">
      <c r="D955" s="230"/>
    </row>
    <row r="956" spans="4:4">
      <c r="D956" s="230"/>
    </row>
    <row r="957" spans="4:4">
      <c r="D957" s="230"/>
    </row>
    <row r="958" spans="4:4">
      <c r="D958" s="230"/>
    </row>
    <row r="959" spans="4:4">
      <c r="D959" s="230"/>
    </row>
    <row r="960" spans="4:4">
      <c r="D960" s="230"/>
    </row>
    <row r="961" spans="4:4">
      <c r="D961" s="230"/>
    </row>
    <row r="962" spans="4:4">
      <c r="D962" s="230"/>
    </row>
    <row r="963" spans="4:4">
      <c r="D963" s="230"/>
    </row>
    <row r="964" spans="4:4">
      <c r="D964" s="230"/>
    </row>
    <row r="965" spans="4:4">
      <c r="D965" s="230"/>
    </row>
    <row r="966" spans="4:4">
      <c r="D966" s="230"/>
    </row>
    <row r="967" spans="4:4">
      <c r="D967" s="230"/>
    </row>
    <row r="968" spans="4:4">
      <c r="D968" s="230"/>
    </row>
    <row r="969" spans="4:4">
      <c r="D969" s="230"/>
    </row>
    <row r="970" spans="4:4">
      <c r="D970" s="230"/>
    </row>
    <row r="971" spans="4:4">
      <c r="D971" s="230"/>
    </row>
    <row r="972" spans="4:4">
      <c r="D972" s="230"/>
    </row>
    <row r="973" spans="4:4">
      <c r="D973" s="230"/>
    </row>
    <row r="974" spans="4:4">
      <c r="D974" s="230"/>
    </row>
    <row r="975" spans="4:4">
      <c r="D975" s="230"/>
    </row>
    <row r="976" spans="4:4">
      <c r="D976" s="230"/>
    </row>
    <row r="977" spans="4:4">
      <c r="D977" s="230"/>
    </row>
    <row r="978" spans="4:4">
      <c r="D978" s="230"/>
    </row>
    <row r="979" spans="4:4">
      <c r="D979" s="230"/>
    </row>
    <row r="980" spans="4:4">
      <c r="D980" s="230"/>
    </row>
    <row r="981" spans="4:4">
      <c r="D981" s="230"/>
    </row>
    <row r="982" spans="4:4">
      <c r="D982" s="230"/>
    </row>
    <row r="983" spans="4:4">
      <c r="D983" s="230"/>
    </row>
    <row r="984" spans="4:4">
      <c r="D984" s="230"/>
    </row>
    <row r="985" spans="4:4">
      <c r="D985" s="230"/>
    </row>
    <row r="986" spans="4:4">
      <c r="D986" s="230"/>
    </row>
    <row r="987" spans="4:4">
      <c r="D987" s="230"/>
    </row>
    <row r="988" spans="4:4">
      <c r="D988" s="230"/>
    </row>
    <row r="989" spans="4:4">
      <c r="D989" s="230"/>
    </row>
    <row r="990" spans="4:4">
      <c r="D990" s="230"/>
    </row>
    <row r="991" spans="4:4">
      <c r="D991" s="230"/>
    </row>
    <row r="992" spans="4:4">
      <c r="D992" s="230"/>
    </row>
    <row r="993" spans="4:4">
      <c r="D993" s="230"/>
    </row>
    <row r="994" spans="4:4">
      <c r="D994" s="230"/>
    </row>
    <row r="995" spans="4:4">
      <c r="D995" s="230"/>
    </row>
    <row r="996" spans="4:4">
      <c r="D996" s="230"/>
    </row>
    <row r="997" spans="4:4">
      <c r="D997" s="230"/>
    </row>
    <row r="998" spans="4:4">
      <c r="D998" s="230"/>
    </row>
    <row r="999" spans="4:4">
      <c r="D999" s="230"/>
    </row>
    <row r="1000" spans="4:4">
      <c r="D1000" s="230"/>
    </row>
    <row r="1001" spans="4:4">
      <c r="D1001" s="230"/>
    </row>
    <row r="1002" spans="4:4">
      <c r="D1002" s="230"/>
    </row>
    <row r="1003" spans="4:4">
      <c r="D1003" s="230"/>
    </row>
    <row r="1004" spans="4:4">
      <c r="D1004" s="230"/>
    </row>
    <row r="1005" spans="4:4">
      <c r="D1005" s="230"/>
    </row>
    <row r="1006" spans="4:4">
      <c r="D1006" s="230"/>
    </row>
    <row r="1007" spans="4:4">
      <c r="D1007" s="230"/>
    </row>
    <row r="1008" spans="4:4">
      <c r="D1008" s="230"/>
    </row>
    <row r="1009" spans="4:4">
      <c r="D1009" s="230"/>
    </row>
    <row r="1010" spans="4:4">
      <c r="D1010" s="230"/>
    </row>
    <row r="1011" spans="4:4">
      <c r="D1011" s="230"/>
    </row>
    <row r="1012" spans="4:4">
      <c r="D1012" s="230"/>
    </row>
    <row r="1013" spans="4:4">
      <c r="D1013" s="230"/>
    </row>
    <row r="1014" spans="4:4">
      <c r="D1014" s="230"/>
    </row>
    <row r="1015" spans="4:4">
      <c r="D1015" s="230"/>
    </row>
    <row r="1016" spans="4:4">
      <c r="D1016" s="230"/>
    </row>
    <row r="1017" spans="4:4">
      <c r="D1017" s="230"/>
    </row>
    <row r="1018" spans="4:4">
      <c r="D1018" s="230"/>
    </row>
    <row r="1019" spans="4:4">
      <c r="D1019" s="230"/>
    </row>
    <row r="1020" spans="4:4">
      <c r="D1020" s="230"/>
    </row>
    <row r="1021" spans="4:4">
      <c r="D1021" s="230"/>
    </row>
    <row r="1022" spans="4:4">
      <c r="D1022" s="230"/>
    </row>
    <row r="1023" spans="4:4">
      <c r="D1023" s="230"/>
    </row>
    <row r="1024" spans="4:4">
      <c r="D1024" s="230"/>
    </row>
    <row r="1025" spans="4:4">
      <c r="D1025" s="230"/>
    </row>
    <row r="1026" spans="4:4">
      <c r="D1026" s="230"/>
    </row>
    <row r="1027" spans="4:4">
      <c r="D1027" s="230"/>
    </row>
    <row r="1028" spans="4:4">
      <c r="D1028" s="230"/>
    </row>
    <row r="1029" spans="4:4">
      <c r="D1029" s="230"/>
    </row>
    <row r="1030" spans="4:4">
      <c r="D1030" s="230"/>
    </row>
    <row r="1031" spans="4:4">
      <c r="D1031" s="230"/>
    </row>
    <row r="1032" spans="4:4">
      <c r="D1032" s="230"/>
    </row>
    <row r="1033" spans="4:4">
      <c r="D1033" s="230"/>
    </row>
    <row r="1034" spans="4:4">
      <c r="D1034" s="230"/>
    </row>
    <row r="1035" spans="4:4">
      <c r="D1035" s="230"/>
    </row>
    <row r="1036" spans="4:4">
      <c r="D1036" s="230"/>
    </row>
    <row r="1037" spans="4:4">
      <c r="D1037" s="230"/>
    </row>
    <row r="1038" spans="4:4">
      <c r="D1038" s="230"/>
    </row>
    <row r="1039" spans="4:4">
      <c r="D1039" s="230"/>
    </row>
    <row r="1040" spans="4:4">
      <c r="D1040" s="230"/>
    </row>
    <row r="1041" spans="4:4">
      <c r="D1041" s="230"/>
    </row>
    <row r="1042" spans="4:4">
      <c r="D1042" s="230"/>
    </row>
    <row r="1043" spans="4:4">
      <c r="D1043" s="230"/>
    </row>
    <row r="1044" spans="4:4">
      <c r="D1044" s="230"/>
    </row>
    <row r="1045" spans="4:4">
      <c r="D1045" s="230"/>
    </row>
    <row r="1046" spans="4:4">
      <c r="D1046" s="230"/>
    </row>
    <row r="1047" spans="4:4">
      <c r="D1047" s="230"/>
    </row>
    <row r="1048" spans="4:4">
      <c r="D1048" s="230"/>
    </row>
    <row r="1049" spans="4:4">
      <c r="D1049" s="230"/>
    </row>
    <row r="1050" spans="4:4">
      <c r="D1050" s="230"/>
    </row>
    <row r="1051" spans="4:4">
      <c r="D1051" s="230"/>
    </row>
    <row r="1052" spans="4:4">
      <c r="D1052" s="230"/>
    </row>
    <row r="1053" spans="4:4">
      <c r="D1053" s="230"/>
    </row>
    <row r="1054" spans="4:4">
      <c r="D1054" s="230"/>
    </row>
    <row r="1055" spans="4:4">
      <c r="D1055" s="230"/>
    </row>
    <row r="1056" spans="4:4">
      <c r="D1056" s="230"/>
    </row>
    <row r="1057" spans="4:4">
      <c r="D1057" s="230"/>
    </row>
    <row r="1058" spans="4:4">
      <c r="D1058" s="230"/>
    </row>
    <row r="1059" spans="4:4">
      <c r="D1059" s="230"/>
    </row>
    <row r="1060" spans="4:4">
      <c r="D1060" s="230"/>
    </row>
    <row r="1061" spans="4:4">
      <c r="D1061" s="230"/>
    </row>
    <row r="1062" spans="4:4">
      <c r="D1062" s="230"/>
    </row>
    <row r="1063" spans="4:4">
      <c r="D1063" s="230"/>
    </row>
    <row r="1064" spans="4:4">
      <c r="D1064" s="230"/>
    </row>
    <row r="1065" spans="4:4">
      <c r="D1065" s="230"/>
    </row>
    <row r="1066" spans="4:4">
      <c r="D1066" s="230"/>
    </row>
    <row r="1067" spans="4:4">
      <c r="D1067" s="230"/>
    </row>
    <row r="1068" spans="4:4">
      <c r="D1068" s="230"/>
    </row>
    <row r="1069" spans="4:4">
      <c r="D1069" s="230"/>
    </row>
    <row r="1070" spans="4:4">
      <c r="D1070" s="230"/>
    </row>
    <row r="1071" spans="4:4">
      <c r="D1071" s="230"/>
    </row>
    <row r="1072" spans="4:4">
      <c r="D1072" s="230"/>
    </row>
    <row r="1073" spans="4:4">
      <c r="D1073" s="230"/>
    </row>
    <row r="1074" spans="4:4">
      <c r="D1074" s="230"/>
    </row>
    <row r="1075" spans="4:4">
      <c r="D1075" s="230"/>
    </row>
    <row r="1076" spans="4:4">
      <c r="D1076" s="230"/>
    </row>
    <row r="1077" spans="4:4">
      <c r="D1077" s="230"/>
    </row>
    <row r="1078" spans="4:4">
      <c r="D1078" s="230"/>
    </row>
    <row r="1079" spans="4:4">
      <c r="D1079" s="230"/>
    </row>
    <row r="1080" spans="4:4">
      <c r="D1080" s="230"/>
    </row>
    <row r="1081" spans="4:4">
      <c r="D1081" s="230"/>
    </row>
    <row r="1082" spans="4:4">
      <c r="D1082" s="230"/>
    </row>
    <row r="1083" spans="4:4">
      <c r="D1083" s="230"/>
    </row>
    <row r="1084" spans="4:4">
      <c r="D1084" s="230"/>
    </row>
    <row r="1085" spans="4:4">
      <c r="D1085" s="230"/>
    </row>
    <row r="1086" spans="4:4">
      <c r="D1086" s="230"/>
    </row>
    <row r="1087" spans="4:4">
      <c r="D1087" s="230"/>
    </row>
    <row r="1088" spans="4:4">
      <c r="D1088" s="230"/>
    </row>
    <row r="1089" spans="4:4">
      <c r="D1089" s="230"/>
    </row>
    <row r="1090" spans="4:4">
      <c r="D1090" s="230"/>
    </row>
    <row r="1091" spans="4:4">
      <c r="D1091" s="230"/>
    </row>
    <row r="1092" spans="4:4">
      <c r="D1092" s="230"/>
    </row>
    <row r="1093" spans="4:4">
      <c r="D1093" s="230"/>
    </row>
    <row r="1094" spans="4:4">
      <c r="D1094" s="230"/>
    </row>
    <row r="1095" spans="4:4">
      <c r="D1095" s="230"/>
    </row>
    <row r="1096" spans="4:4">
      <c r="D1096" s="230"/>
    </row>
    <row r="1097" spans="4:4">
      <c r="D1097" s="230"/>
    </row>
    <row r="1098" spans="4:4">
      <c r="D1098" s="230"/>
    </row>
    <row r="1099" spans="4:4">
      <c r="D1099" s="230"/>
    </row>
    <row r="1100" spans="4:4">
      <c r="D1100" s="230"/>
    </row>
    <row r="1101" spans="4:4">
      <c r="D1101" s="230"/>
    </row>
    <row r="1102" spans="4:4">
      <c r="D1102" s="230"/>
    </row>
    <row r="1103" spans="4:4">
      <c r="D1103" s="230"/>
    </row>
    <row r="1104" spans="4:4">
      <c r="D1104" s="230"/>
    </row>
    <row r="1105" spans="4:4">
      <c r="D1105" s="230"/>
    </row>
    <row r="1106" spans="4:4">
      <c r="D1106" s="230"/>
    </row>
    <row r="1107" spans="4:4">
      <c r="D1107" s="230"/>
    </row>
    <row r="1108" spans="4:4">
      <c r="D1108" s="230"/>
    </row>
    <row r="1109" spans="4:4">
      <c r="D1109" s="230"/>
    </row>
    <row r="1110" spans="4:4">
      <c r="D1110" s="230"/>
    </row>
    <row r="1111" spans="4:4">
      <c r="D1111" s="230"/>
    </row>
    <row r="1112" spans="4:4">
      <c r="D1112" s="230"/>
    </row>
    <row r="1113" spans="4:4">
      <c r="D1113" s="230"/>
    </row>
    <row r="1114" spans="4:4">
      <c r="D1114" s="230"/>
    </row>
    <row r="1115" spans="4:4">
      <c r="D1115" s="230"/>
    </row>
    <row r="1116" spans="4:4">
      <c r="D1116" s="230"/>
    </row>
    <row r="1117" spans="4:4">
      <c r="D1117" s="230"/>
    </row>
    <row r="1118" spans="4:4">
      <c r="D1118" s="230"/>
    </row>
    <row r="1119" spans="4:4">
      <c r="D1119" s="230"/>
    </row>
    <row r="1120" spans="4:4">
      <c r="D1120" s="230"/>
    </row>
    <row r="1121" spans="4:4">
      <c r="D1121" s="230"/>
    </row>
    <row r="1122" spans="4:4">
      <c r="D1122" s="230"/>
    </row>
    <row r="1123" spans="4:4">
      <c r="D1123" s="230"/>
    </row>
    <row r="1124" spans="4:4">
      <c r="D1124" s="230"/>
    </row>
    <row r="1125" spans="4:4">
      <c r="D1125" s="230"/>
    </row>
    <row r="1126" spans="4:4">
      <c r="D1126" s="230"/>
    </row>
    <row r="1127" spans="4:4">
      <c r="D1127" s="230"/>
    </row>
    <row r="1128" spans="4:4">
      <c r="D1128" s="230"/>
    </row>
    <row r="1129" spans="4:4">
      <c r="D1129" s="230"/>
    </row>
    <row r="1130" spans="4:4">
      <c r="D1130" s="230"/>
    </row>
    <row r="1131" spans="4:4">
      <c r="D1131" s="230"/>
    </row>
    <row r="1132" spans="4:4">
      <c r="D1132" s="230"/>
    </row>
    <row r="1133" spans="4:4">
      <c r="D1133" s="230"/>
    </row>
    <row r="1134" spans="4:4">
      <c r="D1134" s="230"/>
    </row>
    <row r="1135" spans="4:4">
      <c r="D1135" s="230"/>
    </row>
    <row r="1136" spans="4:4">
      <c r="D1136" s="230"/>
    </row>
    <row r="1137" spans="4:4">
      <c r="D1137" s="230"/>
    </row>
    <row r="1138" spans="4:4">
      <c r="D1138" s="230"/>
    </row>
    <row r="1139" spans="4:4">
      <c r="D1139" s="230"/>
    </row>
    <row r="1140" spans="4:4">
      <c r="D1140" s="230"/>
    </row>
    <row r="1141" spans="4:4">
      <c r="D1141" s="230"/>
    </row>
    <row r="1142" spans="4:4">
      <c r="D1142" s="230"/>
    </row>
    <row r="1143" spans="4:4">
      <c r="D1143" s="230"/>
    </row>
    <row r="1144" spans="4:4">
      <c r="D1144" s="230"/>
    </row>
    <row r="1145" spans="4:4">
      <c r="D1145" s="230"/>
    </row>
    <row r="1146" spans="4:4">
      <c r="D1146" s="230"/>
    </row>
    <row r="1147" spans="4:4">
      <c r="D1147" s="230"/>
    </row>
    <row r="1148" spans="4:4">
      <c r="D1148" s="230"/>
    </row>
    <row r="1149" spans="4:4">
      <c r="D1149" s="230"/>
    </row>
    <row r="1150" spans="4:4">
      <c r="D1150" s="230"/>
    </row>
    <row r="1151" spans="4:4">
      <c r="D1151" s="230"/>
    </row>
    <row r="1152" spans="4:4">
      <c r="D1152" s="230"/>
    </row>
    <row r="1153" spans="4:4">
      <c r="D1153" s="230"/>
    </row>
    <row r="1154" spans="4:4">
      <c r="D1154" s="230"/>
    </row>
    <row r="1155" spans="4:4">
      <c r="D1155" s="230"/>
    </row>
    <row r="1156" spans="4:4">
      <c r="D1156" s="230"/>
    </row>
    <row r="1157" spans="4:4">
      <c r="D1157" s="230"/>
    </row>
    <row r="1158" spans="4:4">
      <c r="D1158" s="230"/>
    </row>
    <row r="1159" spans="4:4">
      <c r="D1159" s="230"/>
    </row>
    <row r="1160" spans="4:4">
      <c r="D1160" s="230"/>
    </row>
    <row r="1161" spans="4:4">
      <c r="D1161" s="230"/>
    </row>
    <row r="1162" spans="4:4">
      <c r="D1162" s="230"/>
    </row>
    <row r="1163" spans="4:4">
      <c r="D1163" s="230"/>
    </row>
    <row r="1164" spans="4:4">
      <c r="D1164" s="230"/>
    </row>
    <row r="1165" spans="4:4">
      <c r="D1165" s="230"/>
    </row>
    <row r="1166" spans="4:4">
      <c r="D1166" s="230"/>
    </row>
    <row r="1167" spans="4:4">
      <c r="D1167" s="230"/>
    </row>
    <row r="1168" spans="4:4">
      <c r="D1168" s="230"/>
    </row>
    <row r="1169" spans="4:4">
      <c r="D1169" s="230"/>
    </row>
    <row r="1170" spans="4:4">
      <c r="D1170" s="230"/>
    </row>
    <row r="1171" spans="4:4">
      <c r="D1171" s="230"/>
    </row>
    <row r="1172" spans="4:4">
      <c r="D1172" s="230"/>
    </row>
    <row r="1173" spans="4:4">
      <c r="D1173" s="230"/>
    </row>
    <row r="1174" spans="4:4">
      <c r="D1174" s="230"/>
    </row>
    <row r="1175" spans="4:4">
      <c r="D1175" s="230"/>
    </row>
    <row r="1176" spans="4:4">
      <c r="D1176" s="230"/>
    </row>
    <row r="1177" spans="4:4">
      <c r="D1177" s="230"/>
    </row>
    <row r="1178" spans="4:4">
      <c r="D1178" s="230"/>
    </row>
    <row r="1179" spans="4:4">
      <c r="D1179" s="230"/>
    </row>
    <row r="1180" spans="4:4">
      <c r="D1180" s="230"/>
    </row>
    <row r="1181" spans="4:4">
      <c r="D1181" s="230"/>
    </row>
    <row r="1182" spans="4:4">
      <c r="D1182" s="230"/>
    </row>
    <row r="1183" spans="4:4">
      <c r="D1183" s="230"/>
    </row>
    <row r="1184" spans="4:4">
      <c r="D1184" s="230"/>
    </row>
    <row r="1185" spans="4:4">
      <c r="D1185" s="230"/>
    </row>
    <row r="1186" spans="4:4">
      <c r="D1186" s="230"/>
    </row>
    <row r="1187" spans="4:4">
      <c r="D1187" s="230"/>
    </row>
    <row r="1188" spans="4:4">
      <c r="D1188" s="230"/>
    </row>
    <row r="1189" spans="4:4">
      <c r="D1189" s="230"/>
    </row>
    <row r="1190" spans="4:4">
      <c r="D1190" s="230"/>
    </row>
    <row r="1191" spans="4:4">
      <c r="D1191" s="230"/>
    </row>
    <row r="1192" spans="4:4">
      <c r="D1192" s="230"/>
    </row>
    <row r="1193" spans="4:4">
      <c r="D1193" s="230"/>
    </row>
    <row r="1194" spans="4:4">
      <c r="D1194" s="230"/>
    </row>
    <row r="1195" spans="4:4">
      <c r="D1195" s="230"/>
    </row>
    <row r="1196" spans="4:4">
      <c r="D1196" s="230"/>
    </row>
    <row r="1197" spans="4:4">
      <c r="D1197" s="230"/>
    </row>
    <row r="1198" spans="4:4">
      <c r="D1198" s="230"/>
    </row>
    <row r="1199" spans="4:4">
      <c r="D1199" s="230"/>
    </row>
    <row r="1200" spans="4:4">
      <c r="D1200" s="230"/>
    </row>
    <row r="1201" spans="4:4">
      <c r="D1201" s="230"/>
    </row>
    <row r="1202" spans="4:4">
      <c r="D1202" s="230"/>
    </row>
    <row r="1203" spans="4:4">
      <c r="D1203" s="230"/>
    </row>
    <row r="1204" spans="4:4">
      <c r="D1204" s="230"/>
    </row>
    <row r="1205" spans="4:4">
      <c r="D1205" s="230"/>
    </row>
    <row r="1206" spans="4:4">
      <c r="D1206" s="230"/>
    </row>
    <row r="1207" spans="4:4">
      <c r="D1207" s="230"/>
    </row>
    <row r="1208" spans="4:4">
      <c r="D1208" s="230"/>
    </row>
    <row r="1209" spans="4:4">
      <c r="D1209" s="230"/>
    </row>
    <row r="1210" spans="4:4">
      <c r="D1210" s="230"/>
    </row>
    <row r="1211" spans="4:4">
      <c r="D1211" s="230"/>
    </row>
    <row r="1212" spans="4:4">
      <c r="D1212" s="230"/>
    </row>
    <row r="1213" spans="4:4">
      <c r="D1213" s="230"/>
    </row>
    <row r="1214" spans="4:4">
      <c r="D1214" s="230"/>
    </row>
    <row r="1215" spans="4:4">
      <c r="D1215" s="230"/>
    </row>
    <row r="1216" spans="4:4">
      <c r="D1216" s="230"/>
    </row>
    <row r="1217" spans="4:4">
      <c r="D1217" s="230"/>
    </row>
    <row r="1218" spans="4:4">
      <c r="D1218" s="230"/>
    </row>
    <row r="1219" spans="4:4">
      <c r="D1219" s="230"/>
    </row>
    <row r="1220" spans="4:4">
      <c r="D1220" s="230"/>
    </row>
    <row r="1221" spans="4:4">
      <c r="D1221" s="230"/>
    </row>
    <row r="1222" spans="4:4">
      <c r="D1222" s="230"/>
    </row>
    <row r="1223" spans="4:4">
      <c r="D1223" s="230"/>
    </row>
    <row r="1224" spans="4:4">
      <c r="D1224" s="230"/>
    </row>
    <row r="1225" spans="4:4">
      <c r="D1225" s="230"/>
    </row>
    <row r="1226" spans="4:4">
      <c r="D1226" s="230"/>
    </row>
    <row r="1227" spans="4:4">
      <c r="D1227" s="230"/>
    </row>
    <row r="1228" spans="4:4">
      <c r="D1228" s="230"/>
    </row>
    <row r="1229" spans="4:4">
      <c r="D1229" s="230"/>
    </row>
    <row r="1230" spans="4:4">
      <c r="D1230" s="230"/>
    </row>
    <row r="1231" spans="4:4">
      <c r="D1231" s="230"/>
    </row>
    <row r="1232" spans="4:4">
      <c r="D1232" s="230"/>
    </row>
    <row r="1233" spans="4:4">
      <c r="D1233" s="230"/>
    </row>
    <row r="1234" spans="4:4">
      <c r="D1234" s="230"/>
    </row>
    <row r="1235" spans="4:4">
      <c r="D1235" s="230"/>
    </row>
    <row r="1236" spans="4:4">
      <c r="D1236" s="230"/>
    </row>
    <row r="1237" spans="4:4">
      <c r="D1237" s="230"/>
    </row>
    <row r="1238" spans="4:4">
      <c r="D1238" s="230"/>
    </row>
    <row r="1239" spans="4:4">
      <c r="D1239" s="230"/>
    </row>
    <row r="1240" spans="4:4">
      <c r="D1240" s="230"/>
    </row>
    <row r="1241" spans="4:4">
      <c r="D1241" s="230"/>
    </row>
    <row r="1242" spans="4:4">
      <c r="D1242" s="230"/>
    </row>
    <row r="1243" spans="4:4">
      <c r="D1243" s="230"/>
    </row>
    <row r="1244" spans="4:4">
      <c r="D1244" s="230"/>
    </row>
    <row r="1245" spans="4:4">
      <c r="D1245" s="230"/>
    </row>
    <row r="1246" spans="4:4">
      <c r="D1246" s="230"/>
    </row>
    <row r="1247" spans="4:4">
      <c r="D1247" s="230"/>
    </row>
    <row r="1248" spans="4:4">
      <c r="D1248" s="230"/>
    </row>
    <row r="1249" spans="4:4">
      <c r="D1249" s="230"/>
    </row>
    <row r="1250" spans="4:4">
      <c r="D1250" s="230"/>
    </row>
    <row r="1251" spans="4:4">
      <c r="D1251" s="230"/>
    </row>
    <row r="1252" spans="4:4">
      <c r="D1252" s="230"/>
    </row>
    <row r="1253" spans="4:4">
      <c r="D1253" s="230"/>
    </row>
    <row r="1254" spans="4:4">
      <c r="D1254" s="230"/>
    </row>
    <row r="1255" spans="4:4">
      <c r="D1255" s="230"/>
    </row>
    <row r="1256" spans="4:4">
      <c r="D1256" s="230"/>
    </row>
    <row r="1257" spans="4:4">
      <c r="D1257" s="230"/>
    </row>
    <row r="1258" spans="4:4">
      <c r="D1258" s="230"/>
    </row>
    <row r="1259" spans="4:4">
      <c r="D1259" s="230"/>
    </row>
    <row r="1260" spans="4:4">
      <c r="D1260" s="230"/>
    </row>
    <row r="1261" spans="4:4">
      <c r="D1261" s="230"/>
    </row>
    <row r="1262" spans="4:4">
      <c r="D1262" s="230"/>
    </row>
    <row r="1263" spans="4:4">
      <c r="D1263" s="230"/>
    </row>
    <row r="1264" spans="4:4">
      <c r="D1264" s="230"/>
    </row>
    <row r="1265" spans="4:4">
      <c r="D1265" s="230"/>
    </row>
    <row r="1266" spans="4:4">
      <c r="D1266" s="230"/>
    </row>
    <row r="1267" spans="4:4">
      <c r="D1267" s="230"/>
    </row>
    <row r="1268" spans="4:4">
      <c r="D1268" s="230"/>
    </row>
    <row r="1269" spans="4:4">
      <c r="D1269" s="230"/>
    </row>
    <row r="1270" spans="4:4">
      <c r="D1270" s="230"/>
    </row>
    <row r="1271" spans="4:4">
      <c r="D1271" s="230"/>
    </row>
    <row r="1272" spans="4:4">
      <c r="D1272" s="230"/>
    </row>
    <row r="1273" spans="4:4">
      <c r="D1273" s="230"/>
    </row>
    <row r="1274" spans="4:4">
      <c r="D1274" s="230"/>
    </row>
    <row r="1275" spans="4:4">
      <c r="D1275" s="230"/>
    </row>
    <row r="1276" spans="4:4">
      <c r="D1276" s="230"/>
    </row>
    <row r="1277" spans="4:4">
      <c r="D1277" s="230"/>
    </row>
    <row r="1278" spans="4:4">
      <c r="D1278" s="230"/>
    </row>
    <row r="1279" spans="4:4">
      <c r="D1279" s="230"/>
    </row>
    <row r="1280" spans="4:4">
      <c r="D1280" s="230"/>
    </row>
    <row r="1281" spans="4:4">
      <c r="D1281" s="230"/>
    </row>
    <row r="1282" spans="4:4">
      <c r="D1282" s="230"/>
    </row>
    <row r="1283" spans="4:4">
      <c r="D1283" s="230"/>
    </row>
    <row r="1284" spans="4:4">
      <c r="D1284" s="230"/>
    </row>
    <row r="1285" spans="4:4">
      <c r="D1285" s="230"/>
    </row>
    <row r="1286" spans="4:4">
      <c r="D1286" s="230"/>
    </row>
    <row r="1287" spans="4:4">
      <c r="D1287" s="230"/>
    </row>
    <row r="1288" spans="4:4">
      <c r="D1288" s="230"/>
    </row>
    <row r="1289" spans="4:4">
      <c r="D1289" s="230"/>
    </row>
    <row r="1290" spans="4:4">
      <c r="D1290" s="230"/>
    </row>
    <row r="1291" spans="4:4">
      <c r="D1291" s="230"/>
    </row>
    <row r="1292" spans="4:4">
      <c r="D1292" s="230"/>
    </row>
    <row r="1293" spans="4:4">
      <c r="D1293" s="230"/>
    </row>
    <row r="1294" spans="4:4">
      <c r="D1294" s="230"/>
    </row>
    <row r="1295" spans="4:4">
      <c r="D1295" s="230"/>
    </row>
    <row r="1296" spans="4:4">
      <c r="D1296" s="230"/>
    </row>
    <row r="1297" spans="4:4">
      <c r="D1297" s="230"/>
    </row>
    <row r="1298" spans="4:4">
      <c r="D1298" s="230"/>
    </row>
    <row r="1299" spans="4:4">
      <c r="D1299" s="230"/>
    </row>
    <row r="1300" spans="4:4">
      <c r="D1300" s="230"/>
    </row>
    <row r="1301" spans="4:4">
      <c r="D1301" s="230"/>
    </row>
    <row r="1302" spans="4:4">
      <c r="D1302" s="230"/>
    </row>
    <row r="1303" spans="4:4">
      <c r="D1303" s="230"/>
    </row>
    <row r="1304" spans="4:4">
      <c r="D1304" s="230"/>
    </row>
    <row r="1305" spans="4:4">
      <c r="D1305" s="230"/>
    </row>
    <row r="1306" spans="4:4">
      <c r="D1306" s="230"/>
    </row>
    <row r="1307" spans="4:4">
      <c r="D1307" s="230"/>
    </row>
    <row r="1308" spans="4:4">
      <c r="D1308" s="230"/>
    </row>
    <row r="1309" spans="4:4">
      <c r="D1309" s="230"/>
    </row>
    <row r="1310" spans="4:4">
      <c r="D1310" s="230"/>
    </row>
    <row r="1311" spans="4:4">
      <c r="D1311" s="230"/>
    </row>
    <row r="1312" spans="4:4">
      <c r="D1312" s="230"/>
    </row>
    <row r="1313" spans="4:4">
      <c r="D1313" s="230"/>
    </row>
    <row r="1314" spans="4:4">
      <c r="D1314" s="230"/>
    </row>
    <row r="1315" spans="4:4">
      <c r="D1315" s="230"/>
    </row>
    <row r="1316" spans="4:4">
      <c r="D1316" s="230"/>
    </row>
    <row r="1317" spans="4:4">
      <c r="D1317" s="230"/>
    </row>
    <row r="1318" spans="4:4">
      <c r="D1318" s="230"/>
    </row>
    <row r="1319" spans="4:4">
      <c r="D1319" s="230"/>
    </row>
    <row r="1320" spans="4:4">
      <c r="D1320" s="230"/>
    </row>
    <row r="1321" spans="4:4">
      <c r="D1321" s="230"/>
    </row>
    <row r="1322" spans="4:4">
      <c r="D1322" s="230"/>
    </row>
    <row r="1323" spans="4:4">
      <c r="D1323" s="230"/>
    </row>
    <row r="1324" spans="4:4">
      <c r="D1324" s="230"/>
    </row>
    <row r="1325" spans="4:4">
      <c r="D1325" s="230"/>
    </row>
    <row r="1326" spans="4:4">
      <c r="D1326" s="230"/>
    </row>
    <row r="1327" spans="4:4">
      <c r="D1327" s="230"/>
    </row>
    <row r="1328" spans="4:4">
      <c r="D1328" s="230"/>
    </row>
    <row r="1329" spans="4:4">
      <c r="D1329" s="230"/>
    </row>
    <row r="1330" spans="4:4">
      <c r="D1330" s="230"/>
    </row>
    <row r="1331" spans="4:4">
      <c r="D1331" s="230"/>
    </row>
    <row r="1332" spans="4:4">
      <c r="D1332" s="230"/>
    </row>
    <row r="1333" spans="4:4">
      <c r="D1333" s="230"/>
    </row>
    <row r="1334" spans="4:4">
      <c r="D1334" s="230"/>
    </row>
    <row r="1335" spans="4:4">
      <c r="D1335" s="230"/>
    </row>
    <row r="1336" spans="4:4">
      <c r="D1336" s="230"/>
    </row>
    <row r="1337" spans="4:4">
      <c r="D1337" s="230"/>
    </row>
    <row r="1338" spans="4:4">
      <c r="D1338" s="230"/>
    </row>
    <row r="1339" spans="4:4">
      <c r="D1339" s="230"/>
    </row>
    <row r="1340" spans="4:4">
      <c r="D1340" s="230"/>
    </row>
    <row r="1341" spans="4:4">
      <c r="D1341" s="230"/>
    </row>
    <row r="1342" spans="4:4">
      <c r="D1342" s="230"/>
    </row>
    <row r="1343" spans="4:4">
      <c r="D1343" s="230"/>
    </row>
    <row r="1344" spans="4:4">
      <c r="D1344" s="230"/>
    </row>
    <row r="1345" spans="4:4">
      <c r="D1345" s="230"/>
    </row>
    <row r="1346" spans="4:4">
      <c r="D1346" s="230"/>
    </row>
    <row r="1347" spans="4:4">
      <c r="D1347" s="230"/>
    </row>
    <row r="1348" spans="4:4">
      <c r="D1348" s="230"/>
    </row>
    <row r="1349" spans="4:4">
      <c r="D1349" s="230"/>
    </row>
    <row r="1350" spans="4:4">
      <c r="D1350" s="230"/>
    </row>
    <row r="1351" spans="4:4">
      <c r="D1351" s="230"/>
    </row>
    <row r="1352" spans="4:4">
      <c r="D1352" s="230"/>
    </row>
    <row r="1353" spans="4:4">
      <c r="D1353" s="230"/>
    </row>
    <row r="1354" spans="4:4">
      <c r="D1354" s="230"/>
    </row>
    <row r="1355" spans="4:4">
      <c r="D1355" s="230"/>
    </row>
    <row r="1356" spans="4:4">
      <c r="D1356" s="230"/>
    </row>
    <row r="1357" spans="4:4">
      <c r="D1357" s="230"/>
    </row>
    <row r="1358" spans="4:4">
      <c r="D1358" s="230"/>
    </row>
    <row r="1359" spans="4:4">
      <c r="D1359" s="230"/>
    </row>
    <row r="1360" spans="4:4">
      <c r="D1360" s="230"/>
    </row>
    <row r="1361" spans="4:4">
      <c r="D1361" s="230"/>
    </row>
    <row r="1362" spans="4:4">
      <c r="D1362" s="230"/>
    </row>
    <row r="1363" spans="4:4">
      <c r="D1363" s="230"/>
    </row>
    <row r="1364" spans="4:4">
      <c r="D1364" s="230"/>
    </row>
    <row r="1365" spans="4:4">
      <c r="D1365" s="230"/>
    </row>
    <row r="1366" spans="4:4">
      <c r="D1366" s="230"/>
    </row>
    <row r="1367" spans="4:4">
      <c r="D1367" s="230"/>
    </row>
    <row r="1368" spans="4:4">
      <c r="D1368" s="230"/>
    </row>
    <row r="1369" spans="4:4">
      <c r="D1369" s="230"/>
    </row>
    <row r="1370" spans="4:4">
      <c r="D1370" s="230"/>
    </row>
    <row r="1371" spans="4:4">
      <c r="D1371" s="230"/>
    </row>
    <row r="1372" spans="4:4">
      <c r="D1372" s="230"/>
    </row>
    <row r="1373" spans="4:4">
      <c r="D1373" s="230"/>
    </row>
    <row r="1374" spans="4:4">
      <c r="D1374" s="230"/>
    </row>
    <row r="1375" spans="4:4">
      <c r="D1375" s="230"/>
    </row>
    <row r="1376" spans="4:4">
      <c r="D1376" s="230"/>
    </row>
    <row r="1377" spans="4:4">
      <c r="D1377" s="230"/>
    </row>
    <row r="1378" spans="4:4">
      <c r="D1378" s="230"/>
    </row>
    <row r="1379" spans="4:4">
      <c r="D1379" s="230"/>
    </row>
    <row r="1380" spans="4:4">
      <c r="D1380" s="230"/>
    </row>
    <row r="1381" spans="4:4">
      <c r="D1381" s="230"/>
    </row>
    <row r="1382" spans="4:4">
      <c r="D1382" s="230"/>
    </row>
    <row r="1383" spans="4:4">
      <c r="D1383" s="230"/>
    </row>
    <row r="1384" spans="4:4">
      <c r="D1384" s="230"/>
    </row>
    <row r="1385" spans="4:4">
      <c r="D1385" s="230"/>
    </row>
    <row r="1386" spans="4:4">
      <c r="D1386" s="230"/>
    </row>
    <row r="1387" spans="4:4">
      <c r="D1387" s="230"/>
    </row>
    <row r="1388" spans="4:4">
      <c r="D1388" s="230"/>
    </row>
    <row r="1389" spans="4:4">
      <c r="D1389" s="230"/>
    </row>
    <row r="1390" spans="4:4">
      <c r="D1390" s="230"/>
    </row>
    <row r="1391" spans="4:4">
      <c r="D1391" s="230"/>
    </row>
    <row r="1392" spans="4:4">
      <c r="D1392" s="230"/>
    </row>
    <row r="1393" spans="4:4">
      <c r="D1393" s="230"/>
    </row>
    <row r="1394" spans="4:4">
      <c r="D1394" s="230"/>
    </row>
    <row r="1395" spans="4:4">
      <c r="D1395" s="230"/>
    </row>
    <row r="1396" spans="4:4">
      <c r="D1396" s="230"/>
    </row>
    <row r="1397" spans="4:4">
      <c r="D1397" s="230"/>
    </row>
    <row r="1398" spans="4:4">
      <c r="D1398" s="230"/>
    </row>
    <row r="1399" spans="4:4">
      <c r="D1399" s="230"/>
    </row>
    <row r="1400" spans="4:4">
      <c r="D1400" s="230"/>
    </row>
    <row r="1401" spans="4:4">
      <c r="D1401" s="230"/>
    </row>
    <row r="1402" spans="4:4">
      <c r="D1402" s="230"/>
    </row>
    <row r="1403" spans="4:4">
      <c r="D1403" s="230"/>
    </row>
    <row r="1404" spans="4:4">
      <c r="D1404" s="230"/>
    </row>
    <row r="1405" spans="4:4">
      <c r="D1405" s="230"/>
    </row>
    <row r="1406" spans="4:4">
      <c r="D1406" s="230"/>
    </row>
    <row r="1407" spans="4:4">
      <c r="D1407" s="230"/>
    </row>
    <row r="1408" spans="4:4">
      <c r="D1408" s="230"/>
    </row>
    <row r="1409" spans="4:4">
      <c r="D1409" s="230"/>
    </row>
    <row r="1410" spans="4:4">
      <c r="D1410" s="230"/>
    </row>
    <row r="1411" spans="4:4">
      <c r="D1411" s="230"/>
    </row>
    <row r="1412" spans="4:4">
      <c r="D1412" s="230"/>
    </row>
    <row r="1413" spans="4:4">
      <c r="D1413" s="230"/>
    </row>
    <row r="1414" spans="4:4">
      <c r="D1414" s="230"/>
    </row>
    <row r="1415" spans="4:4">
      <c r="D1415" s="230"/>
    </row>
    <row r="1416" spans="4:4">
      <c r="D1416" s="230"/>
    </row>
    <row r="1417" spans="4:4">
      <c r="D1417" s="230"/>
    </row>
    <row r="1418" spans="4:4">
      <c r="D1418" s="230"/>
    </row>
    <row r="1419" spans="4:4">
      <c r="D1419" s="230"/>
    </row>
    <row r="1420" spans="4:4">
      <c r="D1420" s="230"/>
    </row>
    <row r="1421" spans="4:4">
      <c r="D1421" s="230"/>
    </row>
    <row r="1422" spans="4:4">
      <c r="D1422" s="230"/>
    </row>
    <row r="1423" spans="4:4">
      <c r="D1423" s="230"/>
    </row>
    <row r="1424" spans="4:4">
      <c r="D1424" s="230"/>
    </row>
    <row r="1425" spans="4:4">
      <c r="D1425" s="230"/>
    </row>
    <row r="1426" spans="4:4">
      <c r="D1426" s="230"/>
    </row>
    <row r="1427" spans="4:4">
      <c r="D1427" s="230"/>
    </row>
    <row r="1428" spans="4:4">
      <c r="D1428" s="230"/>
    </row>
    <row r="1429" spans="4:4">
      <c r="D1429" s="230"/>
    </row>
    <row r="1430" spans="4:4">
      <c r="D1430" s="230"/>
    </row>
    <row r="1431" spans="4:4">
      <c r="D1431" s="230"/>
    </row>
    <row r="1432" spans="4:4">
      <c r="D1432" s="230"/>
    </row>
    <row r="1433" spans="4:4">
      <c r="D1433" s="230"/>
    </row>
    <row r="1434" spans="4:4">
      <c r="D1434" s="230"/>
    </row>
    <row r="1435" spans="4:4">
      <c r="D1435" s="230"/>
    </row>
    <row r="1436" spans="4:4">
      <c r="D1436" s="230"/>
    </row>
    <row r="1437" spans="4:4">
      <c r="D1437" s="230"/>
    </row>
    <row r="1438" spans="4:4">
      <c r="D1438" s="230"/>
    </row>
    <row r="1439" spans="4:4">
      <c r="D1439" s="230"/>
    </row>
    <row r="1440" spans="4:4">
      <c r="D1440" s="230"/>
    </row>
    <row r="1441" spans="4:4">
      <c r="D1441" s="230"/>
    </row>
    <row r="1442" spans="4:4">
      <c r="D1442" s="230"/>
    </row>
    <row r="1443" spans="4:4">
      <c r="D1443" s="230"/>
    </row>
    <row r="1444" spans="4:4">
      <c r="D1444" s="230"/>
    </row>
    <row r="1445" spans="4:4">
      <c r="D1445" s="230"/>
    </row>
    <row r="1446" spans="4:4">
      <c r="D1446" s="230"/>
    </row>
    <row r="1447" spans="4:4">
      <c r="D1447" s="230"/>
    </row>
    <row r="1448" spans="4:4">
      <c r="D1448" s="230"/>
    </row>
    <row r="1449" spans="4:4">
      <c r="D1449" s="230"/>
    </row>
    <row r="1450" spans="4:4">
      <c r="D1450" s="230"/>
    </row>
    <row r="1451" spans="4:4">
      <c r="D1451" s="230"/>
    </row>
    <row r="1452" spans="4:4">
      <c r="D1452" s="230"/>
    </row>
    <row r="1453" spans="4:4">
      <c r="D1453" s="230"/>
    </row>
    <row r="1454" spans="4:4">
      <c r="D1454" s="230"/>
    </row>
    <row r="1455" spans="4:4">
      <c r="D1455" s="230"/>
    </row>
    <row r="1456" spans="4:4">
      <c r="D1456" s="230"/>
    </row>
    <row r="1457" spans="4:4">
      <c r="D1457" s="230"/>
    </row>
    <row r="1458" spans="4:4">
      <c r="D1458" s="230"/>
    </row>
    <row r="1459" spans="4:4">
      <c r="D1459" s="230"/>
    </row>
    <row r="1460" spans="4:4">
      <c r="D1460" s="230"/>
    </row>
    <row r="1461" spans="4:4">
      <c r="D1461" s="230"/>
    </row>
    <row r="1462" spans="4:4">
      <c r="D1462" s="230"/>
    </row>
    <row r="1463" spans="4:4">
      <c r="D1463" s="230"/>
    </row>
    <row r="1464" spans="4:4">
      <c r="D1464" s="230"/>
    </row>
    <row r="1465" spans="4:4">
      <c r="D1465" s="230"/>
    </row>
    <row r="1466" spans="4:4">
      <c r="D1466" s="230"/>
    </row>
    <row r="1467" spans="4:4">
      <c r="D1467" s="230"/>
    </row>
    <row r="1468" spans="4:4">
      <c r="D1468" s="230"/>
    </row>
    <row r="1469" spans="4:4">
      <c r="D1469" s="230"/>
    </row>
    <row r="1470" spans="4:4">
      <c r="D1470" s="230"/>
    </row>
    <row r="1471" spans="4:4">
      <c r="D1471" s="230"/>
    </row>
    <row r="1472" spans="4:4">
      <c r="D1472" s="230"/>
    </row>
    <row r="1473" spans="4:4">
      <c r="D1473" s="230"/>
    </row>
    <row r="1474" spans="4:4">
      <c r="D1474" s="230"/>
    </row>
    <row r="1475" spans="4:4">
      <c r="D1475" s="230"/>
    </row>
    <row r="1476" spans="4:4">
      <c r="D1476" s="230"/>
    </row>
    <row r="1477" spans="4:4">
      <c r="D1477" s="230"/>
    </row>
    <row r="1478" spans="4:4">
      <c r="D1478" s="230"/>
    </row>
    <row r="1479" spans="4:4">
      <c r="D1479" s="230"/>
    </row>
    <row r="1480" spans="4:4">
      <c r="D1480" s="230"/>
    </row>
    <row r="1481" spans="4:4">
      <c r="D1481" s="230"/>
    </row>
    <row r="1482" spans="4:4">
      <c r="D1482" s="230"/>
    </row>
    <row r="1483" spans="4:4">
      <c r="D1483" s="230"/>
    </row>
    <row r="1484" spans="4:4">
      <c r="D1484" s="230"/>
    </row>
    <row r="1485" spans="4:4">
      <c r="D1485" s="230"/>
    </row>
    <row r="1486" spans="4:4">
      <c r="D1486" s="230"/>
    </row>
    <row r="1487" spans="4:4">
      <c r="D1487" s="230"/>
    </row>
    <row r="1488" spans="4:4">
      <c r="D1488" s="230"/>
    </row>
    <row r="1489" spans="4:4">
      <c r="D1489" s="230"/>
    </row>
    <row r="1490" spans="4:4">
      <c r="D1490" s="230"/>
    </row>
    <row r="1491" spans="4:4">
      <c r="D1491" s="230"/>
    </row>
    <row r="1492" spans="4:4">
      <c r="D1492" s="230"/>
    </row>
    <row r="1493" spans="4:4">
      <c r="D1493" s="230"/>
    </row>
    <row r="1494" spans="4:4">
      <c r="D1494" s="230"/>
    </row>
    <row r="1495" spans="4:4">
      <c r="D1495" s="230"/>
    </row>
    <row r="1496" spans="4:4">
      <c r="D1496" s="230"/>
    </row>
    <row r="1497" spans="4:4">
      <c r="D1497" s="230"/>
    </row>
    <row r="1498" spans="4:4">
      <c r="D1498" s="230"/>
    </row>
    <row r="1499" spans="4:4">
      <c r="D1499" s="230"/>
    </row>
    <row r="1500" spans="4:4">
      <c r="D1500" s="230"/>
    </row>
    <row r="1501" spans="4:4">
      <c r="D1501" s="230"/>
    </row>
    <row r="1502" spans="4:4">
      <c r="D1502" s="230"/>
    </row>
    <row r="1503" spans="4:4">
      <c r="D1503" s="230"/>
    </row>
    <row r="1504" spans="4:4">
      <c r="D1504" s="230"/>
    </row>
    <row r="1505" spans="4:4">
      <c r="D1505" s="230"/>
    </row>
    <row r="1506" spans="4:4">
      <c r="D1506" s="230"/>
    </row>
    <row r="1507" spans="4:4">
      <c r="D1507" s="230"/>
    </row>
    <row r="1508" spans="4:4">
      <c r="D1508" s="230"/>
    </row>
    <row r="1509" spans="4:4">
      <c r="D1509" s="230"/>
    </row>
    <row r="1510" spans="4:4">
      <c r="D1510" s="230"/>
    </row>
    <row r="1511" spans="4:4">
      <c r="D1511" s="230"/>
    </row>
    <row r="1512" spans="4:4">
      <c r="D1512" s="230"/>
    </row>
    <row r="1513" spans="4:4">
      <c r="D1513" s="230"/>
    </row>
    <row r="1514" spans="4:4">
      <c r="D1514" s="230"/>
    </row>
    <row r="1515" spans="4:4">
      <c r="D1515" s="230"/>
    </row>
    <row r="1516" spans="4:4">
      <c r="D1516" s="230"/>
    </row>
    <row r="1517" spans="4:4">
      <c r="D1517" s="230"/>
    </row>
    <row r="1518" spans="4:4">
      <c r="D1518" s="230"/>
    </row>
    <row r="1519" spans="4:4">
      <c r="D1519" s="230"/>
    </row>
    <row r="1520" spans="4:4">
      <c r="D1520" s="230"/>
    </row>
    <row r="1521" spans="4:4">
      <c r="D1521" s="230"/>
    </row>
    <row r="1522" spans="4:4">
      <c r="D1522" s="230"/>
    </row>
    <row r="1523" spans="4:4">
      <c r="D1523" s="230"/>
    </row>
    <row r="1524" spans="4:4">
      <c r="D1524" s="230"/>
    </row>
    <row r="1525" spans="4:4">
      <c r="D1525" s="230"/>
    </row>
    <row r="1526" spans="4:4">
      <c r="D1526" s="230"/>
    </row>
    <row r="1527" spans="4:4">
      <c r="D1527" s="230"/>
    </row>
    <row r="1528" spans="4:4">
      <c r="D1528" s="230"/>
    </row>
    <row r="1529" spans="4:4">
      <c r="D1529" s="230"/>
    </row>
    <row r="1530" spans="4:4">
      <c r="D1530" s="230"/>
    </row>
    <row r="1531" spans="4:4">
      <c r="D1531" s="230"/>
    </row>
    <row r="1532" spans="4:4">
      <c r="D1532" s="230"/>
    </row>
    <row r="1533" spans="4:4">
      <c r="D1533" s="230"/>
    </row>
    <row r="1534" spans="4:4">
      <c r="D1534" s="230"/>
    </row>
    <row r="1535" spans="4:4">
      <c r="D1535" s="230"/>
    </row>
    <row r="1536" spans="4:4">
      <c r="D1536" s="230"/>
    </row>
    <row r="1537" spans="4:4">
      <c r="D1537" s="230"/>
    </row>
    <row r="1538" spans="4:4">
      <c r="D1538" s="230"/>
    </row>
    <row r="1539" spans="4:4">
      <c r="D1539" s="230"/>
    </row>
    <row r="1540" spans="4:4">
      <c r="D1540" s="230"/>
    </row>
    <row r="1541" spans="4:4">
      <c r="D1541" s="230"/>
    </row>
    <row r="1542" spans="4:4">
      <c r="D1542" s="230"/>
    </row>
    <row r="1543" spans="4:4">
      <c r="D1543" s="230"/>
    </row>
    <row r="1544" spans="4:4">
      <c r="D1544" s="230"/>
    </row>
    <row r="1545" spans="4:4">
      <c r="D1545" s="230"/>
    </row>
    <row r="1546" spans="4:4">
      <c r="D1546" s="230"/>
    </row>
    <row r="1547" spans="4:4">
      <c r="D1547" s="230"/>
    </row>
    <row r="1548" spans="4:4">
      <c r="D1548" s="230"/>
    </row>
    <row r="1549" spans="4:4">
      <c r="D1549" s="230"/>
    </row>
    <row r="1550" spans="4:4">
      <c r="D1550" s="230"/>
    </row>
    <row r="1551" spans="4:4">
      <c r="D1551" s="230"/>
    </row>
    <row r="1552" spans="4:4">
      <c r="D1552" s="230"/>
    </row>
    <row r="1553" spans="4:4">
      <c r="D1553" s="230"/>
    </row>
    <row r="1554" spans="4:4">
      <c r="D1554" s="230"/>
    </row>
    <row r="1555" spans="4:4">
      <c r="D1555" s="230"/>
    </row>
    <row r="1556" spans="4:4">
      <c r="D1556" s="230"/>
    </row>
    <row r="1557" spans="4:4">
      <c r="D1557" s="230"/>
    </row>
    <row r="1558" spans="4:4">
      <c r="D1558" s="230"/>
    </row>
    <row r="1559" spans="4:4">
      <c r="D1559" s="230"/>
    </row>
    <row r="1560" spans="4:4">
      <c r="D1560" s="230"/>
    </row>
    <row r="1561" spans="4:4">
      <c r="D1561" s="230"/>
    </row>
    <row r="1562" spans="4:4">
      <c r="D1562" s="230"/>
    </row>
    <row r="1563" spans="4:4">
      <c r="D1563" s="230"/>
    </row>
    <row r="1564" spans="4:4">
      <c r="D1564" s="230"/>
    </row>
    <row r="1565" spans="4:4">
      <c r="D1565" s="230"/>
    </row>
    <row r="1566" spans="4:4">
      <c r="D1566" s="230"/>
    </row>
    <row r="1567" spans="4:4">
      <c r="D1567" s="230"/>
    </row>
    <row r="1568" spans="4:4">
      <c r="D1568" s="230"/>
    </row>
    <row r="1569" spans="4:4">
      <c r="D1569" s="230"/>
    </row>
    <row r="1570" spans="4:4">
      <c r="D1570" s="230"/>
    </row>
    <row r="1571" spans="4:4">
      <c r="D1571" s="230"/>
    </row>
    <row r="1572" spans="4:4">
      <c r="D1572" s="230"/>
    </row>
    <row r="1573" spans="4:4">
      <c r="D1573" s="230"/>
    </row>
    <row r="1574" spans="4:4">
      <c r="D1574" s="230"/>
    </row>
    <row r="1575" spans="4:4">
      <c r="D1575" s="230"/>
    </row>
    <row r="1576" spans="4:4">
      <c r="D1576" s="230"/>
    </row>
    <row r="1577" spans="4:4">
      <c r="D1577" s="230"/>
    </row>
    <row r="1578" spans="4:4">
      <c r="D1578" s="230"/>
    </row>
    <row r="1579" spans="4:4">
      <c r="D1579" s="230"/>
    </row>
    <row r="1580" spans="4:4">
      <c r="D1580" s="230"/>
    </row>
    <row r="1581" spans="4:4">
      <c r="D1581" s="230"/>
    </row>
    <row r="1582" spans="4:4">
      <c r="D1582" s="230"/>
    </row>
    <row r="1583" spans="4:4">
      <c r="D1583" s="230"/>
    </row>
    <row r="1584" spans="4:4">
      <c r="D1584" s="230"/>
    </row>
    <row r="1585" spans="4:4">
      <c r="D1585" s="230"/>
    </row>
    <row r="1586" spans="4:4">
      <c r="D1586" s="230"/>
    </row>
    <row r="1587" spans="4:4">
      <c r="D1587" s="230"/>
    </row>
    <row r="1588" spans="4:4">
      <c r="D1588" s="230"/>
    </row>
    <row r="1589" spans="4:4">
      <c r="D1589" s="230"/>
    </row>
    <row r="1590" spans="4:4">
      <c r="D1590" s="230"/>
    </row>
    <row r="1591" spans="4:4">
      <c r="D1591" s="230"/>
    </row>
    <row r="1592" spans="4:4">
      <c r="D1592" s="230"/>
    </row>
    <row r="1593" spans="4:4">
      <c r="D1593" s="230"/>
    </row>
    <row r="1594" spans="4:4">
      <c r="D1594" s="230"/>
    </row>
    <row r="1595" spans="4:4">
      <c r="D1595" s="230"/>
    </row>
    <row r="1596" spans="4:4">
      <c r="D1596" s="230"/>
    </row>
    <row r="1597" spans="4:4">
      <c r="D1597" s="230"/>
    </row>
    <row r="1598" spans="4:4">
      <c r="D1598" s="230"/>
    </row>
    <row r="1599" spans="4:4">
      <c r="D1599" s="230"/>
    </row>
    <row r="1600" spans="4:4">
      <c r="D1600" s="230"/>
    </row>
    <row r="1601" spans="4:4">
      <c r="D1601" s="230"/>
    </row>
    <row r="1602" spans="4:4">
      <c r="D1602" s="230"/>
    </row>
    <row r="1603" spans="4:4">
      <c r="D1603" s="230"/>
    </row>
    <row r="1604" spans="4:4">
      <c r="D1604" s="230"/>
    </row>
    <row r="1605" spans="4:4">
      <c r="D1605" s="230"/>
    </row>
    <row r="1606" spans="4:4">
      <c r="D1606" s="230"/>
    </row>
    <row r="1607" spans="4:4">
      <c r="D1607" s="230"/>
    </row>
    <row r="1608" spans="4:4">
      <c r="D1608" s="230"/>
    </row>
    <row r="1609" spans="4:4">
      <c r="D1609" s="230"/>
    </row>
    <row r="1610" spans="4:4">
      <c r="D1610" s="230"/>
    </row>
    <row r="1611" spans="4:4">
      <c r="D1611" s="230"/>
    </row>
    <row r="1612" spans="4:4">
      <c r="D1612" s="230"/>
    </row>
    <row r="1613" spans="4:4">
      <c r="D1613" s="230"/>
    </row>
    <row r="1614" spans="4:4">
      <c r="D1614" s="230"/>
    </row>
    <row r="1615" spans="4:4">
      <c r="D1615" s="230"/>
    </row>
    <row r="1616" spans="4:4">
      <c r="D1616" s="230"/>
    </row>
    <row r="1617" spans="4:4">
      <c r="D1617" s="230"/>
    </row>
    <row r="1618" spans="4:4">
      <c r="D1618" s="230"/>
    </row>
    <row r="1619" spans="4:4">
      <c r="D1619" s="230"/>
    </row>
    <row r="1620" spans="4:4">
      <c r="D1620" s="230"/>
    </row>
    <row r="1621" spans="4:4">
      <c r="D1621" s="230"/>
    </row>
    <row r="1622" spans="4:4">
      <c r="D1622" s="230"/>
    </row>
    <row r="1623" spans="4:4">
      <c r="D1623" s="230"/>
    </row>
    <row r="1624" spans="4:4">
      <c r="D1624" s="230"/>
    </row>
    <row r="1625" spans="4:4">
      <c r="D1625" s="230"/>
    </row>
    <row r="1626" spans="4:4">
      <c r="D1626" s="230"/>
    </row>
    <row r="1627" spans="4:4">
      <c r="D1627" s="230"/>
    </row>
    <row r="1628" spans="4:4">
      <c r="D1628" s="230"/>
    </row>
    <row r="1629" spans="4:4">
      <c r="D1629" s="230"/>
    </row>
    <row r="1630" spans="4:4">
      <c r="D1630" s="230"/>
    </row>
    <row r="1631" spans="4:4">
      <c r="D1631" s="230"/>
    </row>
    <row r="1632" spans="4:4">
      <c r="D1632" s="230"/>
    </row>
    <row r="1633" spans="4:4">
      <c r="D1633" s="230"/>
    </row>
    <row r="1634" spans="4:4">
      <c r="D1634" s="230"/>
    </row>
    <row r="1635" spans="4:4">
      <c r="D1635" s="230"/>
    </row>
    <row r="1636" spans="4:4">
      <c r="D1636" s="230"/>
    </row>
    <row r="1637" spans="4:4">
      <c r="D1637" s="230"/>
    </row>
    <row r="1638" spans="4:4">
      <c r="D1638" s="230"/>
    </row>
    <row r="1639" spans="4:4">
      <c r="D1639" s="230"/>
    </row>
    <row r="1640" spans="4:4">
      <c r="D1640" s="230"/>
    </row>
    <row r="1641" spans="4:4">
      <c r="D1641" s="230"/>
    </row>
    <row r="1642" spans="4:4">
      <c r="D1642" s="230"/>
    </row>
    <row r="1643" spans="4:4">
      <c r="D1643" s="230"/>
    </row>
    <row r="1644" spans="4:4">
      <c r="D1644" s="230"/>
    </row>
    <row r="1645" spans="4:4">
      <c r="D1645" s="230"/>
    </row>
    <row r="1646" spans="4:4">
      <c r="D1646" s="230"/>
    </row>
    <row r="1647" spans="4:4">
      <c r="D1647" s="230"/>
    </row>
    <row r="1648" spans="4:4">
      <c r="D1648" s="230"/>
    </row>
    <row r="1649" spans="4:4">
      <c r="D1649" s="230"/>
    </row>
    <row r="1650" spans="4:4">
      <c r="D1650" s="230"/>
    </row>
    <row r="1651" spans="4:4">
      <c r="D1651" s="230"/>
    </row>
    <row r="1652" spans="4:4">
      <c r="D1652" s="230"/>
    </row>
    <row r="1653" spans="4:4">
      <c r="D1653" s="230"/>
    </row>
    <row r="1654" spans="4:4">
      <c r="D1654" s="230"/>
    </row>
    <row r="1655" spans="4:4">
      <c r="D1655" s="230"/>
    </row>
    <row r="1656" spans="4:4">
      <c r="D1656" s="230"/>
    </row>
    <row r="1657" spans="4:4">
      <c r="D1657" s="230"/>
    </row>
    <row r="1658" spans="4:4">
      <c r="D1658" s="230"/>
    </row>
    <row r="1659" spans="4:4">
      <c r="D1659" s="230"/>
    </row>
    <row r="1660" spans="4:4">
      <c r="D1660" s="230"/>
    </row>
    <row r="1661" spans="4:4">
      <c r="D1661" s="230"/>
    </row>
    <row r="1662" spans="4:4">
      <c r="D1662" s="230"/>
    </row>
    <row r="1663" spans="4:4">
      <c r="D1663" s="230"/>
    </row>
    <row r="1664" spans="4:4">
      <c r="D1664" s="230"/>
    </row>
    <row r="1665" spans="4:4">
      <c r="D1665" s="230"/>
    </row>
    <row r="1666" spans="4:4">
      <c r="D1666" s="230"/>
    </row>
    <row r="1667" spans="4:4">
      <c r="D1667" s="230"/>
    </row>
    <row r="1668" spans="4:4">
      <c r="D1668" s="230"/>
    </row>
    <row r="1669" spans="4:4">
      <c r="D1669" s="230"/>
    </row>
    <row r="1670" spans="4:4">
      <c r="D1670" s="230"/>
    </row>
    <row r="1671" spans="4:4">
      <c r="D1671" s="230"/>
    </row>
    <row r="1672" spans="4:4">
      <c r="D1672" s="230"/>
    </row>
    <row r="1673" spans="4:4">
      <c r="D1673" s="230"/>
    </row>
    <row r="1674" spans="4:4">
      <c r="D1674" s="230"/>
    </row>
    <row r="1675" spans="4:4">
      <c r="D1675" s="230"/>
    </row>
    <row r="1676" spans="4:4">
      <c r="D1676" s="230"/>
    </row>
    <row r="1677" spans="4:4">
      <c r="D1677" s="230"/>
    </row>
    <row r="1678" spans="4:4">
      <c r="D1678" s="230"/>
    </row>
    <row r="1679" spans="4:4">
      <c r="D1679" s="230"/>
    </row>
    <row r="1680" spans="4:4">
      <c r="D1680" s="230"/>
    </row>
    <row r="1681" spans="4:4">
      <c r="D1681" s="230"/>
    </row>
    <row r="1682" spans="4:4">
      <c r="D1682" s="230"/>
    </row>
    <row r="1683" spans="4:4">
      <c r="D1683" s="230"/>
    </row>
    <row r="1684" spans="4:4">
      <c r="D1684" s="230"/>
    </row>
    <row r="1685" spans="4:4">
      <c r="D1685" s="230"/>
    </row>
    <row r="1686" spans="4:4">
      <c r="D1686" s="230"/>
    </row>
    <row r="1687" spans="4:4">
      <c r="D1687" s="230"/>
    </row>
    <row r="1688" spans="4:4">
      <c r="D1688" s="230"/>
    </row>
    <row r="1689" spans="4:4">
      <c r="D1689" s="230"/>
    </row>
    <row r="1690" spans="4:4">
      <c r="D1690" s="230"/>
    </row>
    <row r="1691" spans="4:4">
      <c r="D1691" s="230"/>
    </row>
    <row r="1692" spans="4:4">
      <c r="D1692" s="230"/>
    </row>
    <row r="1693" spans="4:4">
      <c r="D1693" s="230"/>
    </row>
    <row r="1694" spans="4:4">
      <c r="D1694" s="230"/>
    </row>
    <row r="1695" spans="4:4">
      <c r="D1695" s="230"/>
    </row>
    <row r="1696" spans="4:4">
      <c r="D1696" s="230"/>
    </row>
    <row r="1697" spans="4:4">
      <c r="D1697" s="230"/>
    </row>
    <row r="1698" spans="4:4">
      <c r="D1698" s="230"/>
    </row>
    <row r="1699" spans="4:4">
      <c r="D1699" s="230"/>
    </row>
    <row r="1700" spans="4:4">
      <c r="D1700" s="230"/>
    </row>
    <row r="1701" spans="4:4">
      <c r="D1701" s="230"/>
    </row>
    <row r="1702" spans="4:4">
      <c r="D1702" s="230"/>
    </row>
    <row r="1703" spans="4:4">
      <c r="D1703" s="230"/>
    </row>
    <row r="1704" spans="4:4">
      <c r="D1704" s="230"/>
    </row>
    <row r="1705" spans="4:4">
      <c r="D1705" s="230"/>
    </row>
    <row r="1706" spans="4:4">
      <c r="D1706" s="230"/>
    </row>
    <row r="1707" spans="4:4">
      <c r="D1707" s="230"/>
    </row>
    <row r="1708" spans="4:4">
      <c r="D1708" s="230"/>
    </row>
    <row r="1709" spans="4:4">
      <c r="D1709" s="230"/>
    </row>
    <row r="1710" spans="4:4">
      <c r="D1710" s="230"/>
    </row>
    <row r="1711" spans="4:4">
      <c r="D1711" s="230"/>
    </row>
    <row r="1712" spans="4:4">
      <c r="D1712" s="230"/>
    </row>
    <row r="1713" spans="4:4">
      <c r="D1713" s="230"/>
    </row>
    <row r="1714" spans="4:4">
      <c r="D1714" s="230"/>
    </row>
    <row r="1715" spans="4:4">
      <c r="D1715" s="230"/>
    </row>
    <row r="1716" spans="4:4">
      <c r="D1716" s="230"/>
    </row>
    <row r="1717" spans="4:4">
      <c r="D1717" s="230"/>
    </row>
    <row r="1718" spans="4:4">
      <c r="D1718" s="230"/>
    </row>
    <row r="1719" spans="4:4">
      <c r="D1719" s="230"/>
    </row>
    <row r="1720" spans="4:4">
      <c r="D1720" s="230"/>
    </row>
    <row r="1721" spans="4:4">
      <c r="D1721" s="230"/>
    </row>
    <row r="1722" spans="4:4">
      <c r="D1722" s="230"/>
    </row>
    <row r="1723" spans="4:4">
      <c r="D1723" s="230"/>
    </row>
    <row r="1724" spans="4:4">
      <c r="D1724" s="230"/>
    </row>
    <row r="1725" spans="4:4">
      <c r="D1725" s="230"/>
    </row>
    <row r="1726" spans="4:4">
      <c r="D1726" s="230"/>
    </row>
    <row r="1727" spans="4:4">
      <c r="D1727" s="230"/>
    </row>
    <row r="1728" spans="4:4">
      <c r="D1728" s="230"/>
    </row>
    <row r="1729" spans="4:4">
      <c r="D1729" s="230"/>
    </row>
    <row r="1730" spans="4:4">
      <c r="D1730" s="230"/>
    </row>
    <row r="1731" spans="4:4">
      <c r="D1731" s="230"/>
    </row>
    <row r="1732" spans="4:4">
      <c r="D1732" s="230"/>
    </row>
    <row r="1733" spans="4:4">
      <c r="D1733" s="230"/>
    </row>
    <row r="1734" spans="4:4">
      <c r="D1734" s="230"/>
    </row>
    <row r="1735" spans="4:4">
      <c r="D1735" s="230"/>
    </row>
    <row r="1736" spans="4:4">
      <c r="D1736" s="230"/>
    </row>
    <row r="1737" spans="4:4">
      <c r="D1737" s="230"/>
    </row>
    <row r="1738" spans="4:4">
      <c r="D1738" s="230"/>
    </row>
    <row r="1739" spans="4:4">
      <c r="D1739" s="230"/>
    </row>
    <row r="1740" spans="4:4">
      <c r="D1740" s="230"/>
    </row>
    <row r="1741" spans="4:4">
      <c r="D1741" s="230"/>
    </row>
    <row r="1742" spans="4:4">
      <c r="D1742" s="230"/>
    </row>
    <row r="1743" spans="4:4">
      <c r="D1743" s="230"/>
    </row>
    <row r="1744" spans="4:4">
      <c r="D1744" s="230"/>
    </row>
    <row r="1745" spans="4:4">
      <c r="D1745" s="230"/>
    </row>
    <row r="1746" spans="4:4">
      <c r="D1746" s="230"/>
    </row>
    <row r="1747" spans="4:4">
      <c r="D1747" s="230"/>
    </row>
    <row r="1748" spans="4:4">
      <c r="D1748" s="230"/>
    </row>
    <row r="1749" spans="4:4">
      <c r="D1749" s="230"/>
    </row>
    <row r="1750" spans="4:4">
      <c r="D1750" s="230"/>
    </row>
    <row r="1751" spans="4:4">
      <c r="D1751" s="230"/>
    </row>
    <row r="1752" spans="4:4">
      <c r="D1752" s="230"/>
    </row>
    <row r="1753" spans="4:4">
      <c r="D1753" s="230"/>
    </row>
    <row r="1754" spans="4:4">
      <c r="D1754" s="230"/>
    </row>
    <row r="1755" spans="4:4">
      <c r="D1755" s="230"/>
    </row>
    <row r="1756" spans="4:4">
      <c r="D1756" s="230"/>
    </row>
    <row r="1757" spans="4:4">
      <c r="D1757" s="230"/>
    </row>
    <row r="1758" spans="4:4">
      <c r="D1758" s="230"/>
    </row>
    <row r="1759" spans="4:4">
      <c r="D1759" s="230"/>
    </row>
    <row r="1760" spans="4:4">
      <c r="D1760" s="230"/>
    </row>
    <row r="1761" spans="4:4">
      <c r="D1761" s="230"/>
    </row>
    <row r="1762" spans="4:4">
      <c r="D1762" s="230"/>
    </row>
    <row r="1763" spans="4:4">
      <c r="D1763" s="230"/>
    </row>
    <row r="1764" spans="4:4">
      <c r="D1764" s="230"/>
    </row>
    <row r="1765" spans="4:4">
      <c r="D1765" s="230"/>
    </row>
    <row r="1766" spans="4:4">
      <c r="D1766" s="230"/>
    </row>
    <row r="1767" spans="4:4">
      <c r="D1767" s="230"/>
    </row>
    <row r="1768" spans="4:4">
      <c r="D1768" s="230"/>
    </row>
    <row r="1769" spans="4:4">
      <c r="D1769" s="230"/>
    </row>
    <row r="1770" spans="4:4">
      <c r="D1770" s="230"/>
    </row>
    <row r="1771" spans="4:4">
      <c r="D1771" s="230"/>
    </row>
    <row r="1772" spans="4:4">
      <c r="D1772" s="230"/>
    </row>
    <row r="1773" spans="4:4">
      <c r="D1773" s="230"/>
    </row>
    <row r="1774" spans="4:4">
      <c r="D1774" s="230"/>
    </row>
    <row r="1775" spans="4:4">
      <c r="D1775" s="230"/>
    </row>
    <row r="1776" spans="4:4">
      <c r="D1776" s="230"/>
    </row>
    <row r="1777" spans="4:4">
      <c r="D1777" s="230"/>
    </row>
    <row r="1778" spans="4:4">
      <c r="D1778" s="230"/>
    </row>
    <row r="1779" spans="4:4">
      <c r="D1779" s="230"/>
    </row>
    <row r="1780" spans="4:4">
      <c r="D1780" s="230"/>
    </row>
    <row r="1781" spans="4:4">
      <c r="D1781" s="230"/>
    </row>
    <row r="1782" spans="4:4">
      <c r="D1782" s="230"/>
    </row>
    <row r="1783" spans="4:4">
      <c r="D1783" s="230"/>
    </row>
    <row r="1784" spans="4:4">
      <c r="D1784" s="230"/>
    </row>
    <row r="1785" spans="4:4">
      <c r="D1785" s="230"/>
    </row>
    <row r="1786" spans="4:4">
      <c r="D1786" s="230"/>
    </row>
    <row r="1787" spans="4:4">
      <c r="D1787" s="230"/>
    </row>
    <row r="1788" spans="4:4">
      <c r="D1788" s="230"/>
    </row>
    <row r="1789" spans="4:4">
      <c r="D1789" s="230"/>
    </row>
    <row r="1790" spans="4:4">
      <c r="D1790" s="230"/>
    </row>
    <row r="1791" spans="4:4">
      <c r="D1791" s="230"/>
    </row>
    <row r="1792" spans="4:4">
      <c r="D1792" s="230"/>
    </row>
    <row r="1793" spans="4:4">
      <c r="D1793" s="230"/>
    </row>
    <row r="1794" spans="4:4">
      <c r="D1794" s="230"/>
    </row>
    <row r="1795" spans="4:4">
      <c r="D1795" s="230"/>
    </row>
    <row r="1796" spans="4:4">
      <c r="D1796" s="230"/>
    </row>
    <row r="1797" spans="4:4">
      <c r="D1797" s="230"/>
    </row>
    <row r="1798" spans="4:4">
      <c r="D1798" s="230"/>
    </row>
    <row r="1799" spans="4:4">
      <c r="D1799" s="230"/>
    </row>
    <row r="1800" spans="4:4">
      <c r="D1800" s="230"/>
    </row>
    <row r="1801" spans="4:4">
      <c r="D1801" s="230"/>
    </row>
    <row r="1802" spans="4:4">
      <c r="D1802" s="230"/>
    </row>
    <row r="1803" spans="4:4">
      <c r="D1803" s="230"/>
    </row>
    <row r="1804" spans="4:4">
      <c r="D1804" s="230"/>
    </row>
    <row r="1805" spans="4:4">
      <c r="D1805" s="230"/>
    </row>
    <row r="1806" spans="4:4">
      <c r="D1806" s="230"/>
    </row>
    <row r="1807" spans="4:4">
      <c r="D1807" s="230"/>
    </row>
    <row r="1808" spans="4:4">
      <c r="D1808" s="230"/>
    </row>
    <row r="1809" spans="4:4">
      <c r="D1809" s="230"/>
    </row>
    <row r="1810" spans="4:4">
      <c r="D1810" s="230"/>
    </row>
    <row r="1811" spans="4:4">
      <c r="D1811" s="230"/>
    </row>
    <row r="1812" spans="4:4">
      <c r="D1812" s="230"/>
    </row>
    <row r="1813" spans="4:4">
      <c r="D1813" s="230"/>
    </row>
    <row r="1814" spans="4:4">
      <c r="D1814" s="230"/>
    </row>
    <row r="1815" spans="4:4">
      <c r="D1815" s="230"/>
    </row>
    <row r="1816" spans="4:4">
      <c r="D1816" s="230"/>
    </row>
    <row r="1817" spans="4:4">
      <c r="D1817" s="230"/>
    </row>
    <row r="1818" spans="4:4">
      <c r="D1818" s="230"/>
    </row>
    <row r="1819" spans="4:4">
      <c r="D1819" s="230"/>
    </row>
    <row r="1820" spans="4:4">
      <c r="D1820" s="230"/>
    </row>
    <row r="1821" spans="4:4">
      <c r="D1821" s="230"/>
    </row>
    <row r="1822" spans="4:4">
      <c r="D1822" s="230"/>
    </row>
    <row r="1823" spans="4:4">
      <c r="D1823" s="230"/>
    </row>
    <row r="1824" spans="4:4">
      <c r="D1824" s="230"/>
    </row>
    <row r="1825" spans="4:4">
      <c r="D1825" s="230"/>
    </row>
    <row r="1826" spans="4:4">
      <c r="D1826" s="230"/>
    </row>
    <row r="1827" spans="4:4">
      <c r="D1827" s="230"/>
    </row>
    <row r="1828" spans="4:4">
      <c r="D1828" s="230"/>
    </row>
    <row r="1829" spans="4:4">
      <c r="D1829" s="230"/>
    </row>
    <row r="1830" spans="4:4">
      <c r="D1830" s="230"/>
    </row>
    <row r="1831" spans="4:4">
      <c r="D1831" s="230"/>
    </row>
    <row r="1832" spans="4:4">
      <c r="D1832" s="230"/>
    </row>
    <row r="1833" spans="4:4">
      <c r="D1833" s="230"/>
    </row>
    <row r="1834" spans="4:4">
      <c r="D1834" s="230"/>
    </row>
    <row r="1835" spans="4:4">
      <c r="D1835" s="230"/>
    </row>
    <row r="1836" spans="4:4">
      <c r="D1836" s="230"/>
    </row>
    <row r="1837" spans="4:4">
      <c r="D1837" s="230"/>
    </row>
    <row r="1838" spans="4:4">
      <c r="D1838" s="230"/>
    </row>
    <row r="1839" spans="4:4">
      <c r="D1839" s="230"/>
    </row>
    <row r="1840" spans="4:4">
      <c r="D1840" s="230"/>
    </row>
    <row r="1841" spans="4:4">
      <c r="D1841" s="230"/>
    </row>
    <row r="1842" spans="4:4">
      <c r="D1842" s="230"/>
    </row>
    <row r="1843" spans="4:4">
      <c r="D1843" s="230"/>
    </row>
    <row r="1844" spans="4:4">
      <c r="D1844" s="230"/>
    </row>
    <row r="1845" spans="4:4">
      <c r="D1845" s="230"/>
    </row>
    <row r="1846" spans="4:4">
      <c r="D1846" s="230"/>
    </row>
    <row r="1847" spans="4:4">
      <c r="D1847" s="230"/>
    </row>
    <row r="1848" spans="4:4">
      <c r="D1848" s="230"/>
    </row>
    <row r="1849" spans="4:4">
      <c r="D1849" s="230"/>
    </row>
    <row r="1850" spans="4:4">
      <c r="D1850" s="230"/>
    </row>
    <row r="1851" spans="4:4">
      <c r="D1851" s="230"/>
    </row>
    <row r="1852" spans="4:4">
      <c r="D1852" s="230"/>
    </row>
    <row r="1853" spans="4:4">
      <c r="D1853" s="230"/>
    </row>
    <row r="1854" spans="4:4">
      <c r="D1854" s="230"/>
    </row>
    <row r="1855" spans="4:4">
      <c r="D1855" s="230"/>
    </row>
    <row r="1856" spans="4:4">
      <c r="D1856" s="230"/>
    </row>
    <row r="1857" spans="4:4">
      <c r="D1857" s="230"/>
    </row>
    <row r="1858" spans="4:4">
      <c r="D1858" s="230"/>
    </row>
    <row r="1859" spans="4:4">
      <c r="D1859" s="230"/>
    </row>
    <row r="1860" spans="4:4">
      <c r="D1860" s="230"/>
    </row>
    <row r="1861" spans="4:4">
      <c r="D1861" s="230"/>
    </row>
    <row r="1862" spans="4:4">
      <c r="D1862" s="230"/>
    </row>
    <row r="1863" spans="4:4">
      <c r="D1863" s="230"/>
    </row>
    <row r="1864" spans="4:4">
      <c r="D1864" s="230"/>
    </row>
    <row r="1865" spans="4:4">
      <c r="D1865" s="230"/>
    </row>
    <row r="1866" spans="4:4">
      <c r="D1866" s="230"/>
    </row>
    <row r="1867" spans="4:4">
      <c r="D1867" s="230"/>
    </row>
    <row r="1868" spans="4:4">
      <c r="D1868" s="230"/>
    </row>
    <row r="1869" spans="4:4">
      <c r="D1869" s="230"/>
    </row>
    <row r="1870" spans="4:4">
      <c r="D1870" s="230"/>
    </row>
    <row r="1871" spans="4:4">
      <c r="D1871" s="230"/>
    </row>
    <row r="1872" spans="4:4">
      <c r="D1872" s="230"/>
    </row>
    <row r="1873" spans="4:4">
      <c r="D1873" s="230"/>
    </row>
    <row r="1874" spans="4:4">
      <c r="D1874" s="230"/>
    </row>
    <row r="1875" spans="4:4">
      <c r="D1875" s="230"/>
    </row>
    <row r="1876" spans="4:4">
      <c r="D1876" s="230"/>
    </row>
    <row r="1877" spans="4:4">
      <c r="D1877" s="230"/>
    </row>
    <row r="1878" spans="4:4">
      <c r="D1878" s="230"/>
    </row>
    <row r="1879" spans="4:4">
      <c r="D1879" s="230"/>
    </row>
    <row r="1880" spans="4:4">
      <c r="D1880" s="230"/>
    </row>
    <row r="1881" spans="4:4">
      <c r="D1881" s="230"/>
    </row>
    <row r="1882" spans="4:4">
      <c r="D1882" s="230"/>
    </row>
    <row r="1883" spans="4:4">
      <c r="D1883" s="230"/>
    </row>
    <row r="1884" spans="4:4">
      <c r="D1884" s="230"/>
    </row>
    <row r="1885" spans="4:4">
      <c r="D1885" s="230"/>
    </row>
    <row r="1886" spans="4:4">
      <c r="D1886" s="230"/>
    </row>
    <row r="1887" spans="4:4">
      <c r="D1887" s="230"/>
    </row>
    <row r="1888" spans="4:4">
      <c r="D1888" s="230"/>
    </row>
    <row r="1889" spans="4:4">
      <c r="D1889" s="230"/>
    </row>
    <row r="1890" spans="4:4">
      <c r="D1890" s="230"/>
    </row>
    <row r="1891" spans="4:4">
      <c r="D1891" s="230"/>
    </row>
    <row r="1892" spans="4:4">
      <c r="D1892" s="230"/>
    </row>
    <row r="1893" spans="4:4">
      <c r="D1893" s="230"/>
    </row>
    <row r="1894" spans="4:4">
      <c r="D1894" s="230"/>
    </row>
    <row r="1895" spans="4:4">
      <c r="D1895" s="230"/>
    </row>
    <row r="1896" spans="4:4">
      <c r="D1896" s="230"/>
    </row>
    <row r="1897" spans="4:4">
      <c r="D1897" s="230"/>
    </row>
    <row r="1898" spans="4:4">
      <c r="D1898" s="230"/>
    </row>
    <row r="1899" spans="4:4">
      <c r="D1899" s="230"/>
    </row>
    <row r="1900" spans="4:4">
      <c r="D1900" s="230"/>
    </row>
    <row r="1901" spans="4:4">
      <c r="D1901" s="230"/>
    </row>
    <row r="1902" spans="4:4">
      <c r="D1902" s="230"/>
    </row>
    <row r="1903" spans="4:4">
      <c r="D1903" s="230"/>
    </row>
    <row r="1904" spans="4:4">
      <c r="D1904" s="230"/>
    </row>
    <row r="1905" spans="4:4">
      <c r="D1905" s="230"/>
    </row>
    <row r="1906" spans="4:4">
      <c r="D1906" s="230"/>
    </row>
    <row r="1907" spans="4:4">
      <c r="D1907" s="230"/>
    </row>
    <row r="1908" spans="4:4">
      <c r="D1908" s="230"/>
    </row>
    <row r="1909" spans="4:4">
      <c r="D1909" s="230"/>
    </row>
    <row r="1910" spans="4:4">
      <c r="D1910" s="230"/>
    </row>
    <row r="1911" spans="4:4">
      <c r="D1911" s="230"/>
    </row>
    <row r="1912" spans="4:4">
      <c r="D1912" s="230"/>
    </row>
    <row r="1913" spans="4:4">
      <c r="D1913" s="230"/>
    </row>
    <row r="1914" spans="4:4">
      <c r="D1914" s="230"/>
    </row>
    <row r="1915" spans="4:4">
      <c r="D1915" s="230"/>
    </row>
    <row r="1916" spans="4:4">
      <c r="D1916" s="230"/>
    </row>
    <row r="1917" spans="4:4">
      <c r="D1917" s="230"/>
    </row>
    <row r="1918" spans="4:4">
      <c r="D1918" s="230"/>
    </row>
    <row r="1919" spans="4:4">
      <c r="D1919" s="230"/>
    </row>
    <row r="1920" spans="4:4">
      <c r="D1920" s="230"/>
    </row>
    <row r="1921" spans="4:4">
      <c r="D1921" s="230"/>
    </row>
    <row r="1922" spans="4:4">
      <c r="D1922" s="230"/>
    </row>
    <row r="1923" spans="4:4">
      <c r="D1923" s="230"/>
    </row>
    <row r="1924" spans="4:4">
      <c r="D1924" s="230"/>
    </row>
    <row r="1925" spans="4:4">
      <c r="D1925" s="230"/>
    </row>
    <row r="1926" spans="4:4">
      <c r="D1926" s="230"/>
    </row>
    <row r="1927" spans="4:4">
      <c r="D1927" s="230"/>
    </row>
    <row r="1928" spans="4:4">
      <c r="D1928" s="230"/>
    </row>
    <row r="1929" spans="4:4">
      <c r="D1929" s="230"/>
    </row>
    <row r="1930" spans="4:4">
      <c r="D1930" s="230"/>
    </row>
    <row r="1931" spans="4:4">
      <c r="D1931" s="230"/>
    </row>
    <row r="1932" spans="4:4">
      <c r="D1932" s="230"/>
    </row>
    <row r="1933" spans="4:4">
      <c r="D1933" s="230"/>
    </row>
    <row r="1934" spans="4:4">
      <c r="D1934" s="230"/>
    </row>
    <row r="1935" spans="4:4">
      <c r="D1935" s="230"/>
    </row>
    <row r="1936" spans="4:4">
      <c r="D1936" s="230"/>
    </row>
    <row r="1937" spans="4:4">
      <c r="D1937" s="230"/>
    </row>
    <row r="1938" spans="4:4">
      <c r="D1938" s="230"/>
    </row>
    <row r="1939" spans="4:4">
      <c r="D1939" s="230"/>
    </row>
    <row r="1940" spans="4:4">
      <c r="D1940" s="230"/>
    </row>
    <row r="1941" spans="4:4">
      <c r="D1941" s="230"/>
    </row>
    <row r="1942" spans="4:4">
      <c r="D1942" s="230"/>
    </row>
    <row r="1943" spans="4:4">
      <c r="D1943" s="230"/>
    </row>
    <row r="1944" spans="4:4">
      <c r="D1944" s="230"/>
    </row>
    <row r="1945" spans="4:4">
      <c r="D1945" s="230"/>
    </row>
    <row r="1946" spans="4:4">
      <c r="D1946" s="230"/>
    </row>
    <row r="1947" spans="4:4">
      <c r="D1947" s="230"/>
    </row>
    <row r="1948" spans="4:4">
      <c r="D1948" s="230"/>
    </row>
    <row r="1949" spans="4:4">
      <c r="D1949" s="230"/>
    </row>
    <row r="1950" spans="4:4">
      <c r="D1950" s="230"/>
    </row>
    <row r="1951" spans="4:4">
      <c r="D1951" s="230"/>
    </row>
    <row r="1952" spans="4:4">
      <c r="D1952" s="230"/>
    </row>
    <row r="1953" spans="4:4">
      <c r="D1953" s="230"/>
    </row>
    <row r="1954" spans="4:4">
      <c r="D1954" s="230"/>
    </row>
    <row r="1955" spans="4:4">
      <c r="D1955" s="230"/>
    </row>
    <row r="1956" spans="4:4">
      <c r="D1956" s="230"/>
    </row>
    <row r="1957" spans="4:4">
      <c r="D1957" s="230"/>
    </row>
    <row r="1958" spans="4:4">
      <c r="D1958" s="230"/>
    </row>
    <row r="1959" spans="4:4">
      <c r="D1959" s="230"/>
    </row>
    <row r="1960" spans="4:4">
      <c r="D1960" s="230"/>
    </row>
    <row r="1961" spans="4:4">
      <c r="D1961" s="230"/>
    </row>
    <row r="1962" spans="4:4">
      <c r="D1962" s="230"/>
    </row>
    <row r="1963" spans="4:4">
      <c r="D1963" s="230"/>
    </row>
    <row r="1964" spans="4:4">
      <c r="D1964" s="230"/>
    </row>
    <row r="1965" spans="4:4">
      <c r="D1965" s="230"/>
    </row>
    <row r="1966" spans="4:4">
      <c r="D1966" s="230"/>
    </row>
    <row r="1967" spans="4:4">
      <c r="D1967" s="230"/>
    </row>
    <row r="1968" spans="4:4">
      <c r="D1968" s="230"/>
    </row>
    <row r="1969" spans="4:4">
      <c r="D1969" s="230"/>
    </row>
    <row r="1970" spans="4:4">
      <c r="D1970" s="230"/>
    </row>
    <row r="1971" spans="4:4">
      <c r="D1971" s="230"/>
    </row>
    <row r="1972" spans="4:4">
      <c r="D1972" s="230"/>
    </row>
    <row r="1973" spans="4:4">
      <c r="D1973" s="230"/>
    </row>
    <row r="1974" spans="4:4">
      <c r="D1974" s="230"/>
    </row>
    <row r="1975" spans="4:4">
      <c r="D1975" s="230"/>
    </row>
    <row r="1976" spans="4:4">
      <c r="D1976" s="230"/>
    </row>
    <row r="1977" spans="4:4">
      <c r="D1977" s="230"/>
    </row>
    <row r="1978" spans="4:4">
      <c r="D1978" s="230"/>
    </row>
    <row r="1979" spans="4:4">
      <c r="D1979" s="230"/>
    </row>
    <row r="1980" spans="4:4">
      <c r="D1980" s="230"/>
    </row>
    <row r="1981" spans="4:4">
      <c r="D1981" s="230"/>
    </row>
    <row r="1982" spans="4:4">
      <c r="D1982" s="230"/>
    </row>
    <row r="1983" spans="4:4">
      <c r="D1983" s="230"/>
    </row>
    <row r="1984" spans="4:4">
      <c r="D1984" s="230"/>
    </row>
    <row r="1985" spans="4:4">
      <c r="D1985" s="230"/>
    </row>
    <row r="1986" spans="4:4">
      <c r="D1986" s="230"/>
    </row>
    <row r="1987" spans="4:4">
      <c r="D1987" s="230"/>
    </row>
    <row r="1988" spans="4:4">
      <c r="D1988" s="230"/>
    </row>
    <row r="1989" spans="4:4">
      <c r="D1989" s="230"/>
    </row>
    <row r="1990" spans="4:4">
      <c r="D1990" s="230"/>
    </row>
    <row r="1991" spans="4:4">
      <c r="D1991" s="230"/>
    </row>
    <row r="1992" spans="4:4">
      <c r="D1992" s="230"/>
    </row>
    <row r="1993" spans="4:4">
      <c r="D1993" s="230"/>
    </row>
    <row r="1994" spans="4:4">
      <c r="D1994" s="230"/>
    </row>
    <row r="1995" spans="4:4">
      <c r="D1995" s="230"/>
    </row>
    <row r="1996" spans="4:4">
      <c r="D1996" s="230"/>
    </row>
    <row r="1997" spans="4:4">
      <c r="D1997" s="230"/>
    </row>
    <row r="1998" spans="4:4">
      <c r="D1998" s="230"/>
    </row>
    <row r="1999" spans="4:4">
      <c r="D1999" s="230"/>
    </row>
    <row r="2000" spans="4:4">
      <c r="D2000" s="230"/>
    </row>
    <row r="2001" spans="4:4">
      <c r="D2001" s="230"/>
    </row>
    <row r="2002" spans="4:4">
      <c r="D2002" s="230"/>
    </row>
    <row r="2003" spans="4:4">
      <c r="D2003" s="230"/>
    </row>
    <row r="2004" spans="4:4">
      <c r="D2004" s="230"/>
    </row>
    <row r="2005" spans="4:4">
      <c r="D2005" s="230"/>
    </row>
    <row r="2006" spans="4:4">
      <c r="D2006" s="230"/>
    </row>
    <row r="2007" spans="4:4">
      <c r="D2007" s="230"/>
    </row>
    <row r="2008" spans="4:4">
      <c r="D2008" s="230"/>
    </row>
    <row r="2009" spans="4:4">
      <c r="D2009" s="230"/>
    </row>
    <row r="2010" spans="4:4">
      <c r="D2010" s="230"/>
    </row>
    <row r="2011" spans="4:4">
      <c r="D2011" s="230"/>
    </row>
    <row r="2012" spans="4:4">
      <c r="D2012" s="230"/>
    </row>
    <row r="2013" spans="4:4">
      <c r="D2013" s="230"/>
    </row>
    <row r="2014" spans="4:4">
      <c r="D2014" s="230"/>
    </row>
    <row r="2015" spans="4:4">
      <c r="D2015" s="230"/>
    </row>
    <row r="2016" spans="4:4">
      <c r="D2016" s="230"/>
    </row>
  </sheetData>
  <mergeCells count="8">
    <mergeCell ref="A6:A9"/>
    <mergeCell ref="B6:B9"/>
    <mergeCell ref="C6:C9"/>
    <mergeCell ref="J6:O7"/>
    <mergeCell ref="P6:U7"/>
    <mergeCell ref="D6:E7"/>
    <mergeCell ref="F6:G7"/>
    <mergeCell ref="H6:I7"/>
  </mergeCells>
  <pageMargins left="0.7" right="0.7" top="0.75" bottom="0.75" header="0.3" footer="0.3"/>
  <pageSetup paperSize="9" orientation="portrait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U2015"/>
  <sheetViews>
    <sheetView zoomScale="85" zoomScaleNormal="85" topLeftCell="I127" workbookViewId="0">
      <selection activeCell="U132" sqref="U132"/>
    </sheetView>
  </sheetViews>
  <sheetFormatPr defaultColWidth="17.1428571428571" defaultRowHeight="15.75"/>
  <cols>
    <col min="1" max="1" width="7.71428571428571" style="64" customWidth="1"/>
    <col min="2" max="2" width="32.4285714285714" style="65" customWidth="1"/>
    <col min="3" max="3" width="14.2857142857143" style="231" customWidth="1"/>
    <col min="4" max="4" width="10.1428571428571" style="64" customWidth="1"/>
    <col min="5" max="5" width="11.1428571428571" style="64" customWidth="1"/>
    <col min="6" max="6" width="12.2857142857143" style="231" customWidth="1"/>
    <col min="7" max="8" width="12" style="64" customWidth="1"/>
    <col min="9" max="9" width="13.1428571428571" style="231" customWidth="1"/>
    <col min="10" max="16" width="17.1428571428571" style="64" customWidth="1"/>
    <col min="17" max="22" width="17.1428571428571" style="65" customWidth="1"/>
    <col min="23" max="16384" width="17.1428571428571" style="65"/>
  </cols>
  <sheetData>
    <row r="1" ht="30" spans="2:9">
      <c r="B1" s="66" t="s">
        <v>28</v>
      </c>
      <c r="C1" s="66"/>
      <c r="D1" s="66"/>
      <c r="E1" s="66"/>
      <c r="F1" s="66"/>
      <c r="G1" s="66"/>
      <c r="H1" s="66"/>
      <c r="I1" s="66"/>
    </row>
    <row r="2" ht="20.25" spans="2:9">
      <c r="B2" s="67" t="s">
        <v>29</v>
      </c>
      <c r="C2" s="67"/>
      <c r="D2" s="67"/>
      <c r="E2" s="67"/>
      <c r="F2" s="67"/>
      <c r="G2" s="67"/>
      <c r="H2" s="67"/>
      <c r="I2" s="67"/>
    </row>
    <row r="3" ht="33.75" customHeight="1" spans="2:9">
      <c r="B3" s="67"/>
      <c r="C3" s="67"/>
      <c r="D3" s="287" t="s">
        <v>285</v>
      </c>
      <c r="E3" s="287"/>
      <c r="F3" s="287"/>
      <c r="G3" s="287"/>
      <c r="H3" s="287"/>
      <c r="I3" s="67"/>
    </row>
    <row r="4" ht="20.25" spans="2:21">
      <c r="B4" s="68" t="s">
        <v>286</v>
      </c>
      <c r="C4" s="68"/>
      <c r="D4" s="68"/>
      <c r="E4" s="68"/>
      <c r="F4" s="68"/>
      <c r="G4" s="68"/>
      <c r="H4" s="68"/>
      <c r="I4" s="68"/>
      <c r="P4" s="298" t="s">
        <v>287</v>
      </c>
      <c r="Q4" s="298"/>
      <c r="R4" s="298"/>
      <c r="S4" s="298"/>
      <c r="T4" s="298"/>
      <c r="U4" s="298"/>
    </row>
    <row r="5" customHeight="1" spans="1:21">
      <c r="A5" s="69" t="s">
        <v>34</v>
      </c>
      <c r="B5" s="69" t="s">
        <v>35</v>
      </c>
      <c r="C5" s="267" t="s">
        <v>36</v>
      </c>
      <c r="D5" s="70"/>
      <c r="E5" s="71"/>
      <c r="F5" s="70"/>
      <c r="G5" s="71"/>
      <c r="H5" s="71"/>
      <c r="I5" s="70"/>
      <c r="J5" s="299" t="s">
        <v>288</v>
      </c>
      <c r="K5" s="300"/>
      <c r="L5" s="300"/>
      <c r="M5" s="300"/>
      <c r="N5" s="300"/>
      <c r="O5" s="300"/>
      <c r="P5" s="64" t="s">
        <v>275</v>
      </c>
      <c r="Q5" s="64"/>
      <c r="R5" s="64"/>
      <c r="S5" s="64"/>
      <c r="T5" s="64"/>
      <c r="U5" s="64"/>
    </row>
    <row r="6" customHeight="1" spans="1:21">
      <c r="A6" s="73"/>
      <c r="B6" s="73"/>
      <c r="C6" s="269"/>
      <c r="D6" s="74"/>
      <c r="E6" s="75"/>
      <c r="F6" s="74"/>
      <c r="G6" s="75"/>
      <c r="H6" s="75"/>
      <c r="I6" s="74"/>
      <c r="J6" s="301"/>
      <c r="K6" s="302"/>
      <c r="L6" s="302"/>
      <c r="M6" s="302"/>
      <c r="N6" s="302"/>
      <c r="O6" s="302"/>
      <c r="P6" s="303"/>
      <c r="Q6" s="303"/>
      <c r="R6" s="303"/>
      <c r="S6" s="303"/>
      <c r="T6" s="303"/>
      <c r="U6" s="303"/>
    </row>
    <row r="7" customHeight="1" spans="1:21">
      <c r="A7" s="73"/>
      <c r="B7" s="73"/>
      <c r="C7" s="269"/>
      <c r="D7" s="288" t="s">
        <v>276</v>
      </c>
      <c r="E7" s="289" t="s">
        <v>277</v>
      </c>
      <c r="F7" s="290" t="s">
        <v>278</v>
      </c>
      <c r="G7" s="291" t="s">
        <v>289</v>
      </c>
      <c r="H7" s="292" t="s">
        <v>290</v>
      </c>
      <c r="I7" s="304" t="s">
        <v>290</v>
      </c>
      <c r="J7" s="288" t="s">
        <v>276</v>
      </c>
      <c r="K7" s="289" t="s">
        <v>277</v>
      </c>
      <c r="L7" s="290" t="s">
        <v>278</v>
      </c>
      <c r="M7" s="291" t="s">
        <v>289</v>
      </c>
      <c r="N7" s="292" t="s">
        <v>290</v>
      </c>
      <c r="O7" s="304" t="s">
        <v>290</v>
      </c>
      <c r="P7" s="288" t="s">
        <v>276</v>
      </c>
      <c r="Q7" s="289" t="s">
        <v>277</v>
      </c>
      <c r="R7" s="290" t="s">
        <v>278</v>
      </c>
      <c r="S7" s="291" t="s">
        <v>289</v>
      </c>
      <c r="T7" s="292" t="s">
        <v>290</v>
      </c>
      <c r="U7" s="304" t="s">
        <v>290</v>
      </c>
    </row>
    <row r="8" ht="16.5" spans="1:21">
      <c r="A8" s="79"/>
      <c r="B8" s="79"/>
      <c r="C8" s="271"/>
      <c r="D8" s="293" t="s">
        <v>44</v>
      </c>
      <c r="E8" s="294" t="s">
        <v>45</v>
      </c>
      <c r="F8" s="295" t="s">
        <v>48</v>
      </c>
      <c r="G8" s="296" t="s">
        <v>49</v>
      </c>
      <c r="H8" s="297" t="s">
        <v>47</v>
      </c>
      <c r="I8" s="305" t="s">
        <v>46</v>
      </c>
      <c r="J8" s="293" t="s">
        <v>44</v>
      </c>
      <c r="K8" s="294" t="s">
        <v>45</v>
      </c>
      <c r="L8" s="295" t="s">
        <v>48</v>
      </c>
      <c r="M8" s="296" t="s">
        <v>49</v>
      </c>
      <c r="N8" s="297" t="s">
        <v>47</v>
      </c>
      <c r="O8" s="305" t="s">
        <v>46</v>
      </c>
      <c r="P8" s="293" t="s">
        <v>44</v>
      </c>
      <c r="Q8" s="294" t="s">
        <v>45</v>
      </c>
      <c r="R8" s="295" t="s">
        <v>48</v>
      </c>
      <c r="S8" s="296" t="s">
        <v>49</v>
      </c>
      <c r="T8" s="297" t="s">
        <v>47</v>
      </c>
      <c r="U8" s="305" t="s">
        <v>46</v>
      </c>
    </row>
    <row r="9" spans="1:21">
      <c r="A9" s="272">
        <f>'TEST MARKS '!A10</f>
        <v>1</v>
      </c>
      <c r="B9" s="272" t="str">
        <f>'TEST MARKS '!B10</f>
        <v>AFTAB AHMED WALA</v>
      </c>
      <c r="C9" s="272" t="str">
        <f>'TEST MARKS '!C10</f>
        <v>1SG15ME004</v>
      </c>
      <c r="D9" s="272">
        <f>'TEST MARKS '!J10</f>
        <v>4</v>
      </c>
      <c r="E9" s="272">
        <f>'TEST MARKS '!K10</f>
        <v>4</v>
      </c>
      <c r="F9" s="272">
        <f>'TEST MARKS '!L10</f>
        <v>4</v>
      </c>
      <c r="G9" s="272">
        <f>'TEST MARKS '!M10</f>
        <v>4</v>
      </c>
      <c r="H9" s="272">
        <f>'TEST MARKS '!N10</f>
        <v>4</v>
      </c>
      <c r="I9" s="272">
        <f>'TEST MARKS '!O10</f>
        <v>4</v>
      </c>
      <c r="J9" s="278" t="e">
        <f>D9/'TEST MARKS '!#REF!*100</f>
        <v>#REF!</v>
      </c>
      <c r="K9" s="278" t="e">
        <f>E9/'TEST MARKS '!#REF!*100</f>
        <v>#REF!</v>
      </c>
      <c r="L9" s="278" t="e">
        <f>F9/'TEST MARKS '!#REF!*100</f>
        <v>#REF!</v>
      </c>
      <c r="M9" s="278" t="e">
        <f>G9/'TEST MARKS '!#REF!*100</f>
        <v>#REF!</v>
      </c>
      <c r="N9" s="278" t="e">
        <f>H9/'TEST MARKS '!#REF!*100</f>
        <v>#REF!</v>
      </c>
      <c r="O9" s="278" t="e">
        <f>I9/'TEST MARKS '!#REF!*100</f>
        <v>#REF!</v>
      </c>
      <c r="P9" s="278" t="e">
        <f>IF(J9&lt;'TEST MARKS '!#REF!,"N","Y")</f>
        <v>#REF!</v>
      </c>
      <c r="Q9" s="278" t="e">
        <f>IF(K9&lt;'TEST MARKS '!#REF!,"N","Y")</f>
        <v>#REF!</v>
      </c>
      <c r="R9" s="278" t="e">
        <f>IF(L9&lt;'TEST MARKS '!#REF!,"N","Y")</f>
        <v>#REF!</v>
      </c>
      <c r="S9" s="278" t="e">
        <f>IF(M9&lt;'TEST MARKS '!#REF!,"N","Y")</f>
        <v>#REF!</v>
      </c>
      <c r="T9" s="278" t="e">
        <f>IF(N9&lt;'TEST MARKS '!#REF!,"N","Y")</f>
        <v>#REF!</v>
      </c>
      <c r="U9" s="278" t="e">
        <f>IF(O9&lt;'TEST MARKS '!#REF!,"N","Y")</f>
        <v>#REF!</v>
      </c>
    </row>
    <row r="10" spans="1:21">
      <c r="A10" s="272">
        <f>'TEST MARKS '!A11</f>
        <v>2</v>
      </c>
      <c r="B10" s="272" t="str">
        <f>'TEST MARKS '!B11</f>
        <v>AJEYA.V</v>
      </c>
      <c r="C10" s="272" t="str">
        <f>'TEST MARKS '!C11</f>
        <v>1SG15ME006</v>
      </c>
      <c r="D10" s="272">
        <f>'TEST MARKS '!J11</f>
        <v>5</v>
      </c>
      <c r="E10" s="272">
        <f>'TEST MARKS '!K11</f>
        <v>5</v>
      </c>
      <c r="F10" s="272">
        <f>'TEST MARKS '!L11</f>
        <v>5</v>
      </c>
      <c r="G10" s="272">
        <f>'TEST MARKS '!M11</f>
        <v>5</v>
      </c>
      <c r="H10" s="272">
        <f>'TEST MARKS '!N11</f>
        <v>5</v>
      </c>
      <c r="I10" s="272">
        <f>'TEST MARKS '!O11</f>
        <v>5</v>
      </c>
      <c r="J10" s="278" t="e">
        <f>D10/'TEST MARKS '!#REF!*100</f>
        <v>#REF!</v>
      </c>
      <c r="K10" s="278" t="e">
        <f>E10/'TEST MARKS '!#REF!*100</f>
        <v>#REF!</v>
      </c>
      <c r="L10" s="278" t="e">
        <f>F10/'TEST MARKS '!#REF!*100</f>
        <v>#REF!</v>
      </c>
      <c r="M10" s="278" t="e">
        <f>G10/'TEST MARKS '!#REF!*100</f>
        <v>#REF!</v>
      </c>
      <c r="N10" s="278" t="e">
        <f>H10/'TEST MARKS '!#REF!*100</f>
        <v>#REF!</v>
      </c>
      <c r="O10" s="278" t="e">
        <f>I10/'TEST MARKS '!#REF!*100</f>
        <v>#REF!</v>
      </c>
      <c r="P10" s="278" t="e">
        <f>IF(J10&lt;'TEST MARKS '!#REF!,"N","Y")</f>
        <v>#REF!</v>
      </c>
      <c r="Q10" s="278" t="e">
        <f>IF(K10&lt;'TEST MARKS '!#REF!,"N","Y")</f>
        <v>#REF!</v>
      </c>
      <c r="R10" s="278" t="e">
        <f>IF(L10&lt;'TEST MARKS '!#REF!,"N","Y")</f>
        <v>#REF!</v>
      </c>
      <c r="S10" s="278" t="e">
        <f>IF(M10&lt;'TEST MARKS '!#REF!,"N","Y")</f>
        <v>#REF!</v>
      </c>
      <c r="T10" s="278" t="e">
        <f>IF(N10&lt;'TEST MARKS '!#REF!,"N","Y")</f>
        <v>#REF!</v>
      </c>
      <c r="U10" s="278" t="e">
        <f>IF(O10&lt;'TEST MARKS '!#REF!,"N","Y")</f>
        <v>#REF!</v>
      </c>
    </row>
    <row r="11" spans="1:21">
      <c r="A11" s="272">
        <f>'TEST MARKS '!A12</f>
        <v>3</v>
      </c>
      <c r="B11" s="272" t="str">
        <f>'TEST MARKS '!B12</f>
        <v>AJITH S P</v>
      </c>
      <c r="C11" s="272" t="str">
        <f>'TEST MARKS '!C12</f>
        <v>1SG15ME007</v>
      </c>
      <c r="D11" s="272">
        <f>'TEST MARKS '!J12</f>
        <v>5</v>
      </c>
      <c r="E11" s="272">
        <f>'TEST MARKS '!K12</f>
        <v>5</v>
      </c>
      <c r="F11" s="272">
        <f>'TEST MARKS '!L12</f>
        <v>5</v>
      </c>
      <c r="G11" s="272">
        <f>'TEST MARKS '!M12</f>
        <v>5</v>
      </c>
      <c r="H11" s="272">
        <f>'TEST MARKS '!N12</f>
        <v>5</v>
      </c>
      <c r="I11" s="272">
        <f>'TEST MARKS '!O12</f>
        <v>5</v>
      </c>
      <c r="J11" s="278" t="e">
        <f>D11/'TEST MARKS '!#REF!*100</f>
        <v>#REF!</v>
      </c>
      <c r="K11" s="278" t="e">
        <f>E11/'TEST MARKS '!#REF!*100</f>
        <v>#REF!</v>
      </c>
      <c r="L11" s="278" t="e">
        <f>F11/'TEST MARKS '!#REF!*100</f>
        <v>#REF!</v>
      </c>
      <c r="M11" s="278" t="e">
        <f>G11/'TEST MARKS '!#REF!*100</f>
        <v>#REF!</v>
      </c>
      <c r="N11" s="278" t="e">
        <f>H11/'TEST MARKS '!#REF!*100</f>
        <v>#REF!</v>
      </c>
      <c r="O11" s="278" t="e">
        <f>I11/'TEST MARKS '!#REF!*100</f>
        <v>#REF!</v>
      </c>
      <c r="P11" s="278" t="e">
        <f>IF(J11&lt;'TEST MARKS '!#REF!,"N","Y")</f>
        <v>#REF!</v>
      </c>
      <c r="Q11" s="278" t="e">
        <f>IF(K11&lt;'TEST MARKS '!#REF!,"N","Y")</f>
        <v>#REF!</v>
      </c>
      <c r="R11" s="278" t="e">
        <f>IF(L11&lt;'TEST MARKS '!#REF!,"N","Y")</f>
        <v>#REF!</v>
      </c>
      <c r="S11" s="278" t="e">
        <f>IF(M11&lt;'TEST MARKS '!#REF!,"N","Y")</f>
        <v>#REF!</v>
      </c>
      <c r="T11" s="278" t="e">
        <f>IF(N11&lt;'TEST MARKS '!#REF!,"N","Y")</f>
        <v>#REF!</v>
      </c>
      <c r="U11" s="278" t="e">
        <f>IF(O11&lt;'TEST MARKS '!#REF!,"N","Y")</f>
        <v>#REF!</v>
      </c>
    </row>
    <row r="12" spans="1:21">
      <c r="A12" s="272">
        <f>'TEST MARKS '!A13</f>
        <v>4</v>
      </c>
      <c r="B12" s="272" t="str">
        <f>'TEST MARKS '!B13</f>
        <v>AKSHAY S</v>
      </c>
      <c r="C12" s="272" t="str">
        <f>'TEST MARKS '!C13</f>
        <v>1SG15ME008</v>
      </c>
      <c r="D12" s="272">
        <f>'TEST MARKS '!J13</f>
        <v>5</v>
      </c>
      <c r="E12" s="272">
        <f>'TEST MARKS '!K13</f>
        <v>5</v>
      </c>
      <c r="F12" s="272">
        <f>'TEST MARKS '!L13</f>
        <v>5</v>
      </c>
      <c r="G12" s="272">
        <f>'TEST MARKS '!M13</f>
        <v>5</v>
      </c>
      <c r="H12" s="272">
        <f>'TEST MARKS '!N13</f>
        <v>5</v>
      </c>
      <c r="I12" s="272">
        <f>'TEST MARKS '!O13</f>
        <v>5</v>
      </c>
      <c r="J12" s="278" t="e">
        <f>D12/'TEST MARKS '!#REF!*100</f>
        <v>#REF!</v>
      </c>
      <c r="K12" s="278" t="e">
        <f>E12/'TEST MARKS '!#REF!*100</f>
        <v>#REF!</v>
      </c>
      <c r="L12" s="278" t="e">
        <f>F12/'TEST MARKS '!#REF!*100</f>
        <v>#REF!</v>
      </c>
      <c r="M12" s="278" t="e">
        <f>G12/'TEST MARKS '!#REF!*100</f>
        <v>#REF!</v>
      </c>
      <c r="N12" s="278" t="e">
        <f>H12/'TEST MARKS '!#REF!*100</f>
        <v>#REF!</v>
      </c>
      <c r="O12" s="278" t="e">
        <f>I12/'TEST MARKS '!#REF!*100</f>
        <v>#REF!</v>
      </c>
      <c r="P12" s="278" t="e">
        <f>IF(J12&lt;'TEST MARKS '!#REF!,"N","Y")</f>
        <v>#REF!</v>
      </c>
      <c r="Q12" s="278" t="e">
        <f>IF(K12&lt;'TEST MARKS '!#REF!,"N","Y")</f>
        <v>#REF!</v>
      </c>
      <c r="R12" s="278" t="e">
        <f>IF(L12&lt;'TEST MARKS '!#REF!,"N","Y")</f>
        <v>#REF!</v>
      </c>
      <c r="S12" s="278" t="e">
        <f>IF(M12&lt;'TEST MARKS '!#REF!,"N","Y")</f>
        <v>#REF!</v>
      </c>
      <c r="T12" s="278" t="e">
        <f>IF(N12&lt;'TEST MARKS '!#REF!,"N","Y")</f>
        <v>#REF!</v>
      </c>
      <c r="U12" s="278" t="e">
        <f>IF(O12&lt;'TEST MARKS '!#REF!,"N","Y")</f>
        <v>#REF!</v>
      </c>
    </row>
    <row r="13" spans="1:21">
      <c r="A13" s="272">
        <f>'TEST MARKS '!A14</f>
        <v>5</v>
      </c>
      <c r="B13" s="272" t="str">
        <f>'TEST MARKS '!B14</f>
        <v>AMAN NAIN</v>
      </c>
      <c r="C13" s="272" t="str">
        <f>'TEST MARKS '!C14</f>
        <v>1SG15ME009</v>
      </c>
      <c r="D13" s="272">
        <f>'TEST MARKS '!J14</f>
        <v>4</v>
      </c>
      <c r="E13" s="272">
        <f>'TEST MARKS '!K14</f>
        <v>4</v>
      </c>
      <c r="F13" s="272">
        <f>'TEST MARKS '!L14</f>
        <v>4</v>
      </c>
      <c r="G13" s="272">
        <f>'TEST MARKS '!M14</f>
        <v>4</v>
      </c>
      <c r="H13" s="272">
        <f>'TEST MARKS '!N14</f>
        <v>4</v>
      </c>
      <c r="I13" s="272">
        <f>'TEST MARKS '!O14</f>
        <v>4</v>
      </c>
      <c r="J13" s="278" t="e">
        <f>D13/'TEST MARKS '!#REF!*100</f>
        <v>#REF!</v>
      </c>
      <c r="K13" s="278" t="e">
        <f>E13/'TEST MARKS '!#REF!*100</f>
        <v>#REF!</v>
      </c>
      <c r="L13" s="278" t="e">
        <f>F13/'TEST MARKS '!#REF!*100</f>
        <v>#REF!</v>
      </c>
      <c r="M13" s="278" t="e">
        <f>G13/'TEST MARKS '!#REF!*100</f>
        <v>#REF!</v>
      </c>
      <c r="N13" s="278" t="e">
        <f>H13/'TEST MARKS '!#REF!*100</f>
        <v>#REF!</v>
      </c>
      <c r="O13" s="278" t="e">
        <f>I13/'TEST MARKS '!#REF!*100</f>
        <v>#REF!</v>
      </c>
      <c r="P13" s="278" t="e">
        <f>IF(J13&lt;'TEST MARKS '!#REF!,"N","Y")</f>
        <v>#REF!</v>
      </c>
      <c r="Q13" s="278" t="e">
        <f>IF(K13&lt;'TEST MARKS '!#REF!,"N","Y")</f>
        <v>#REF!</v>
      </c>
      <c r="R13" s="278" t="e">
        <f>IF(L13&lt;'TEST MARKS '!#REF!,"N","Y")</f>
        <v>#REF!</v>
      </c>
      <c r="S13" s="278" t="e">
        <f>IF(M13&lt;'TEST MARKS '!#REF!,"N","Y")</f>
        <v>#REF!</v>
      </c>
      <c r="T13" s="278" t="e">
        <f>IF(N13&lt;'TEST MARKS '!#REF!,"N","Y")</f>
        <v>#REF!</v>
      </c>
      <c r="U13" s="278" t="e">
        <f>IF(O13&lt;'TEST MARKS '!#REF!,"N","Y")</f>
        <v>#REF!</v>
      </c>
    </row>
    <row r="14" spans="1:21">
      <c r="A14" s="272">
        <f>'TEST MARKS '!A15</f>
        <v>6</v>
      </c>
      <c r="B14" s="272" t="str">
        <f>'TEST MARKS '!B15</f>
        <v>AMITH.R</v>
      </c>
      <c r="C14" s="272" t="str">
        <f>'TEST MARKS '!C15</f>
        <v>1SG15ME010</v>
      </c>
      <c r="D14" s="272">
        <f>'TEST MARKS '!J15</f>
        <v>4</v>
      </c>
      <c r="E14" s="272">
        <f>'TEST MARKS '!K15</f>
        <v>4</v>
      </c>
      <c r="F14" s="272">
        <f>'TEST MARKS '!L15</f>
        <v>4</v>
      </c>
      <c r="G14" s="272">
        <f>'TEST MARKS '!M15</f>
        <v>4</v>
      </c>
      <c r="H14" s="272">
        <f>'TEST MARKS '!N15</f>
        <v>4</v>
      </c>
      <c r="I14" s="272">
        <f>'TEST MARKS '!O15</f>
        <v>4</v>
      </c>
      <c r="J14" s="278" t="e">
        <f>D14/'TEST MARKS '!#REF!*100</f>
        <v>#REF!</v>
      </c>
      <c r="K14" s="278" t="e">
        <f>E14/'TEST MARKS '!#REF!*100</f>
        <v>#REF!</v>
      </c>
      <c r="L14" s="278" t="e">
        <f>F14/'TEST MARKS '!#REF!*100</f>
        <v>#REF!</v>
      </c>
      <c r="M14" s="278" t="e">
        <f>G14/'TEST MARKS '!#REF!*100</f>
        <v>#REF!</v>
      </c>
      <c r="N14" s="278" t="e">
        <f>H14/'TEST MARKS '!#REF!*100</f>
        <v>#REF!</v>
      </c>
      <c r="O14" s="278" t="e">
        <f>I14/'TEST MARKS '!#REF!*100</f>
        <v>#REF!</v>
      </c>
      <c r="P14" s="278" t="e">
        <f>IF(J14&lt;'TEST MARKS '!#REF!,"N","Y")</f>
        <v>#REF!</v>
      </c>
      <c r="Q14" s="278" t="e">
        <f>IF(K14&lt;'TEST MARKS '!#REF!,"N","Y")</f>
        <v>#REF!</v>
      </c>
      <c r="R14" s="278" t="e">
        <f>IF(L14&lt;'TEST MARKS '!#REF!,"N","Y")</f>
        <v>#REF!</v>
      </c>
      <c r="S14" s="278" t="e">
        <f>IF(M14&lt;'TEST MARKS '!#REF!,"N","Y")</f>
        <v>#REF!</v>
      </c>
      <c r="T14" s="278" t="e">
        <f>IF(N14&lt;'TEST MARKS '!#REF!,"N","Y")</f>
        <v>#REF!</v>
      </c>
      <c r="U14" s="278" t="e">
        <f>IF(O14&lt;'TEST MARKS '!#REF!,"N","Y")</f>
        <v>#REF!</v>
      </c>
    </row>
    <row r="15" spans="1:21">
      <c r="A15" s="272">
        <f>'TEST MARKS '!A16</f>
        <v>7</v>
      </c>
      <c r="B15" s="272" t="str">
        <f>'TEST MARKS '!B16</f>
        <v>ANIL KUMAR C</v>
      </c>
      <c r="C15" s="272" t="str">
        <f>'TEST MARKS '!C16</f>
        <v>1SG15ME011</v>
      </c>
      <c r="D15" s="272">
        <f>'TEST MARKS '!J16</f>
        <v>5</v>
      </c>
      <c r="E15" s="272">
        <f>'TEST MARKS '!K16</f>
        <v>5</v>
      </c>
      <c r="F15" s="272">
        <f>'TEST MARKS '!L16</f>
        <v>5</v>
      </c>
      <c r="G15" s="272">
        <f>'TEST MARKS '!M16</f>
        <v>5</v>
      </c>
      <c r="H15" s="272">
        <f>'TEST MARKS '!N16</f>
        <v>5</v>
      </c>
      <c r="I15" s="272">
        <f>'TEST MARKS '!O16</f>
        <v>5</v>
      </c>
      <c r="J15" s="278" t="e">
        <f>D15/'TEST MARKS '!#REF!*100</f>
        <v>#REF!</v>
      </c>
      <c r="K15" s="278" t="e">
        <f>E15/'TEST MARKS '!#REF!*100</f>
        <v>#REF!</v>
      </c>
      <c r="L15" s="278" t="e">
        <f>F15/'TEST MARKS '!#REF!*100</f>
        <v>#REF!</v>
      </c>
      <c r="M15" s="278" t="e">
        <f>G15/'TEST MARKS '!#REF!*100</f>
        <v>#REF!</v>
      </c>
      <c r="N15" s="278" t="e">
        <f>H15/'TEST MARKS '!#REF!*100</f>
        <v>#REF!</v>
      </c>
      <c r="O15" s="278" t="e">
        <f>I15/'TEST MARKS '!#REF!*100</f>
        <v>#REF!</v>
      </c>
      <c r="P15" s="278" t="e">
        <f>IF(J15&lt;'TEST MARKS '!#REF!,"N","Y")</f>
        <v>#REF!</v>
      </c>
      <c r="Q15" s="278" t="e">
        <f>IF(K15&lt;'TEST MARKS '!#REF!,"N","Y")</f>
        <v>#REF!</v>
      </c>
      <c r="R15" s="278" t="e">
        <f>IF(L15&lt;'TEST MARKS '!#REF!,"N","Y")</f>
        <v>#REF!</v>
      </c>
      <c r="S15" s="278" t="e">
        <f>IF(M15&lt;'TEST MARKS '!#REF!,"N","Y")</f>
        <v>#REF!</v>
      </c>
      <c r="T15" s="278" t="e">
        <f>IF(N15&lt;'TEST MARKS '!#REF!,"N","Y")</f>
        <v>#REF!</v>
      </c>
      <c r="U15" s="278" t="e">
        <f>IF(O15&lt;'TEST MARKS '!#REF!,"N","Y")</f>
        <v>#REF!</v>
      </c>
    </row>
    <row r="16" spans="1:21">
      <c r="A16" s="272">
        <f>'TEST MARKS '!A17</f>
        <v>8</v>
      </c>
      <c r="B16" s="272" t="str">
        <f>'TEST MARKS '!B17</f>
        <v>ANIRUDH R K</v>
      </c>
      <c r="C16" s="272" t="str">
        <f>'TEST MARKS '!C17</f>
        <v>1SG15ME012</v>
      </c>
      <c r="D16" s="272">
        <f>'TEST MARKS '!J17</f>
        <v>4</v>
      </c>
      <c r="E16" s="272">
        <f>'TEST MARKS '!K17</f>
        <v>4</v>
      </c>
      <c r="F16" s="272">
        <f>'TEST MARKS '!L17</f>
        <v>4</v>
      </c>
      <c r="G16" s="272">
        <f>'TEST MARKS '!M17</f>
        <v>4</v>
      </c>
      <c r="H16" s="272">
        <f>'TEST MARKS '!N17</f>
        <v>4</v>
      </c>
      <c r="I16" s="272">
        <f>'TEST MARKS '!O17</f>
        <v>4</v>
      </c>
      <c r="J16" s="278" t="e">
        <f>D16/'TEST MARKS '!#REF!*100</f>
        <v>#REF!</v>
      </c>
      <c r="K16" s="278" t="e">
        <f>E16/'TEST MARKS '!#REF!*100</f>
        <v>#REF!</v>
      </c>
      <c r="L16" s="278" t="e">
        <f>F16/'TEST MARKS '!#REF!*100</f>
        <v>#REF!</v>
      </c>
      <c r="M16" s="278" t="e">
        <f>G16/'TEST MARKS '!#REF!*100</f>
        <v>#REF!</v>
      </c>
      <c r="N16" s="278" t="e">
        <f>H16/'TEST MARKS '!#REF!*100</f>
        <v>#REF!</v>
      </c>
      <c r="O16" s="278" t="e">
        <f>I16/'TEST MARKS '!#REF!*100</f>
        <v>#REF!</v>
      </c>
      <c r="P16" s="278" t="e">
        <f>IF(J16&lt;'TEST MARKS '!#REF!,"N","Y")</f>
        <v>#REF!</v>
      </c>
      <c r="Q16" s="278" t="e">
        <f>IF(K16&lt;'TEST MARKS '!#REF!,"N","Y")</f>
        <v>#REF!</v>
      </c>
      <c r="R16" s="278" t="e">
        <f>IF(L16&lt;'TEST MARKS '!#REF!,"N","Y")</f>
        <v>#REF!</v>
      </c>
      <c r="S16" s="278" t="e">
        <f>IF(M16&lt;'TEST MARKS '!#REF!,"N","Y")</f>
        <v>#REF!</v>
      </c>
      <c r="T16" s="278" t="e">
        <f>IF(N16&lt;'TEST MARKS '!#REF!,"N","Y")</f>
        <v>#REF!</v>
      </c>
      <c r="U16" s="278" t="e">
        <f>IF(O16&lt;'TEST MARKS '!#REF!,"N","Y")</f>
        <v>#REF!</v>
      </c>
    </row>
    <row r="17" spans="1:21">
      <c r="A17" s="272">
        <f>'TEST MARKS '!A18</f>
        <v>9</v>
      </c>
      <c r="B17" s="272" t="str">
        <f>'TEST MARKS '!B18</f>
        <v>ARJUN S</v>
      </c>
      <c r="C17" s="272" t="str">
        <f>'TEST MARKS '!C18</f>
        <v>1SG15ME013</v>
      </c>
      <c r="D17" s="272">
        <f>'TEST MARKS '!J18</f>
        <v>5</v>
      </c>
      <c r="E17" s="272">
        <f>'TEST MARKS '!K18</f>
        <v>5</v>
      </c>
      <c r="F17" s="272">
        <f>'TEST MARKS '!L18</f>
        <v>5</v>
      </c>
      <c r="G17" s="272">
        <f>'TEST MARKS '!M18</f>
        <v>5</v>
      </c>
      <c r="H17" s="272">
        <f>'TEST MARKS '!N18</f>
        <v>5</v>
      </c>
      <c r="I17" s="272">
        <f>'TEST MARKS '!O18</f>
        <v>5</v>
      </c>
      <c r="J17" s="278" t="e">
        <f>D17/'TEST MARKS '!#REF!*100</f>
        <v>#REF!</v>
      </c>
      <c r="K17" s="278" t="e">
        <f>E17/'TEST MARKS '!#REF!*100</f>
        <v>#REF!</v>
      </c>
      <c r="L17" s="278" t="e">
        <f>F17/'TEST MARKS '!#REF!*100</f>
        <v>#REF!</v>
      </c>
      <c r="M17" s="278" t="e">
        <f>G17/'TEST MARKS '!#REF!*100</f>
        <v>#REF!</v>
      </c>
      <c r="N17" s="278" t="e">
        <f>H17/'TEST MARKS '!#REF!*100</f>
        <v>#REF!</v>
      </c>
      <c r="O17" s="278" t="e">
        <f>I17/'TEST MARKS '!#REF!*100</f>
        <v>#REF!</v>
      </c>
      <c r="P17" s="278" t="e">
        <f>IF(J17&lt;'TEST MARKS '!#REF!,"N","Y")</f>
        <v>#REF!</v>
      </c>
      <c r="Q17" s="278" t="e">
        <f>IF(K17&lt;'TEST MARKS '!#REF!,"N","Y")</f>
        <v>#REF!</v>
      </c>
      <c r="R17" s="278" t="e">
        <f>IF(L17&lt;'TEST MARKS '!#REF!,"N","Y")</f>
        <v>#REF!</v>
      </c>
      <c r="S17" s="278" t="e">
        <f>IF(M17&lt;'TEST MARKS '!#REF!,"N","Y")</f>
        <v>#REF!</v>
      </c>
      <c r="T17" s="278" t="e">
        <f>IF(N17&lt;'TEST MARKS '!#REF!,"N","Y")</f>
        <v>#REF!</v>
      </c>
      <c r="U17" s="278" t="e">
        <f>IF(O17&lt;'TEST MARKS '!#REF!,"N","Y")</f>
        <v>#REF!</v>
      </c>
    </row>
    <row r="18" spans="1:21">
      <c r="A18" s="272">
        <f>'TEST MARKS '!A19</f>
        <v>10</v>
      </c>
      <c r="B18" s="272" t="str">
        <f>'TEST MARKS '!B19</f>
        <v>ASHISH SHARMA</v>
      </c>
      <c r="C18" s="272" t="str">
        <f>'TEST MARKS '!C19</f>
        <v>1SG15ME014</v>
      </c>
      <c r="D18" s="272">
        <f>'TEST MARKS '!J19</f>
        <v>5</v>
      </c>
      <c r="E18" s="272">
        <f>'TEST MARKS '!K19</f>
        <v>5</v>
      </c>
      <c r="F18" s="272">
        <f>'TEST MARKS '!L19</f>
        <v>5</v>
      </c>
      <c r="G18" s="272">
        <f>'TEST MARKS '!M19</f>
        <v>5</v>
      </c>
      <c r="H18" s="272">
        <f>'TEST MARKS '!N19</f>
        <v>5</v>
      </c>
      <c r="I18" s="272">
        <f>'TEST MARKS '!O19</f>
        <v>5</v>
      </c>
      <c r="J18" s="278" t="e">
        <f>D18/'TEST MARKS '!#REF!*100</f>
        <v>#REF!</v>
      </c>
      <c r="K18" s="278" t="e">
        <f>E18/'TEST MARKS '!#REF!*100</f>
        <v>#REF!</v>
      </c>
      <c r="L18" s="278" t="e">
        <f>F18/'TEST MARKS '!#REF!*100</f>
        <v>#REF!</v>
      </c>
      <c r="M18" s="278" t="e">
        <f>G18/'TEST MARKS '!#REF!*100</f>
        <v>#REF!</v>
      </c>
      <c r="N18" s="278" t="e">
        <f>H18/'TEST MARKS '!#REF!*100</f>
        <v>#REF!</v>
      </c>
      <c r="O18" s="278" t="e">
        <f>I18/'TEST MARKS '!#REF!*100</f>
        <v>#REF!</v>
      </c>
      <c r="P18" s="278" t="e">
        <f>IF(J18&lt;'TEST MARKS '!#REF!,"N","Y")</f>
        <v>#REF!</v>
      </c>
      <c r="Q18" s="278" t="e">
        <f>IF(K18&lt;'TEST MARKS '!#REF!,"N","Y")</f>
        <v>#REF!</v>
      </c>
      <c r="R18" s="278" t="e">
        <f>IF(L18&lt;'TEST MARKS '!#REF!,"N","Y")</f>
        <v>#REF!</v>
      </c>
      <c r="S18" s="278" t="e">
        <f>IF(M18&lt;'TEST MARKS '!#REF!,"N","Y")</f>
        <v>#REF!</v>
      </c>
      <c r="T18" s="278" t="e">
        <f>IF(N18&lt;'TEST MARKS '!#REF!,"N","Y")</f>
        <v>#REF!</v>
      </c>
      <c r="U18" s="278" t="e">
        <f>IF(O18&lt;'TEST MARKS '!#REF!,"N","Y")</f>
        <v>#REF!</v>
      </c>
    </row>
    <row r="19" spans="1:21">
      <c r="A19" s="272">
        <f>'TEST MARKS '!A20</f>
        <v>11</v>
      </c>
      <c r="B19" s="272" t="str">
        <f>'TEST MARKS '!B20</f>
        <v>AYAN GUHA RAOY</v>
      </c>
      <c r="C19" s="272" t="str">
        <f>'TEST MARKS '!C20</f>
        <v>1SG15ME015</v>
      </c>
      <c r="D19" s="272">
        <f>'TEST MARKS '!J20</f>
        <v>4</v>
      </c>
      <c r="E19" s="272">
        <f>'TEST MARKS '!K20</f>
        <v>4</v>
      </c>
      <c r="F19" s="272">
        <f>'TEST MARKS '!L20</f>
        <v>4</v>
      </c>
      <c r="G19" s="272">
        <f>'TEST MARKS '!M20</f>
        <v>4</v>
      </c>
      <c r="H19" s="272">
        <f>'TEST MARKS '!N20</f>
        <v>4</v>
      </c>
      <c r="I19" s="272">
        <f>'TEST MARKS '!O20</f>
        <v>4</v>
      </c>
      <c r="J19" s="278" t="e">
        <f>D19/'TEST MARKS '!#REF!*100</f>
        <v>#REF!</v>
      </c>
      <c r="K19" s="278" t="e">
        <f>E19/'TEST MARKS '!#REF!*100</f>
        <v>#REF!</v>
      </c>
      <c r="L19" s="278" t="e">
        <f>F19/'TEST MARKS '!#REF!*100</f>
        <v>#REF!</v>
      </c>
      <c r="M19" s="278" t="e">
        <f>G19/'TEST MARKS '!#REF!*100</f>
        <v>#REF!</v>
      </c>
      <c r="N19" s="278" t="e">
        <f>H19/'TEST MARKS '!#REF!*100</f>
        <v>#REF!</v>
      </c>
      <c r="O19" s="278" t="e">
        <f>I19/'TEST MARKS '!#REF!*100</f>
        <v>#REF!</v>
      </c>
      <c r="P19" s="278" t="e">
        <f>IF(J19&lt;'TEST MARKS '!#REF!,"N","Y")</f>
        <v>#REF!</v>
      </c>
      <c r="Q19" s="278" t="e">
        <f>IF(K19&lt;'TEST MARKS '!#REF!,"N","Y")</f>
        <v>#REF!</v>
      </c>
      <c r="R19" s="278" t="e">
        <f>IF(L19&lt;'TEST MARKS '!#REF!,"N","Y")</f>
        <v>#REF!</v>
      </c>
      <c r="S19" s="278" t="e">
        <f>IF(M19&lt;'TEST MARKS '!#REF!,"N","Y")</f>
        <v>#REF!</v>
      </c>
      <c r="T19" s="278" t="e">
        <f>IF(N19&lt;'TEST MARKS '!#REF!,"N","Y")</f>
        <v>#REF!</v>
      </c>
      <c r="U19" s="278" t="e">
        <f>IF(O19&lt;'TEST MARKS '!#REF!,"N","Y")</f>
        <v>#REF!</v>
      </c>
    </row>
    <row r="20" spans="1:21">
      <c r="A20" s="272">
        <f>'TEST MARKS '!A21</f>
        <v>12</v>
      </c>
      <c r="B20" s="272" t="str">
        <f>'TEST MARKS '!B21</f>
        <v>BHARATH .V</v>
      </c>
      <c r="C20" s="272" t="str">
        <f>'TEST MARKS '!C21</f>
        <v>1SG15ME017</v>
      </c>
      <c r="D20" s="272">
        <f>'TEST MARKS '!J21</f>
        <v>4</v>
      </c>
      <c r="E20" s="272">
        <f>'TEST MARKS '!K21</f>
        <v>4</v>
      </c>
      <c r="F20" s="272">
        <f>'TEST MARKS '!L21</f>
        <v>4</v>
      </c>
      <c r="G20" s="272">
        <f>'TEST MARKS '!M21</f>
        <v>4</v>
      </c>
      <c r="H20" s="272">
        <f>'TEST MARKS '!N21</f>
        <v>4</v>
      </c>
      <c r="I20" s="272">
        <f>'TEST MARKS '!O21</f>
        <v>4</v>
      </c>
      <c r="J20" s="278" t="e">
        <f>D20/'TEST MARKS '!#REF!*100</f>
        <v>#REF!</v>
      </c>
      <c r="K20" s="278" t="e">
        <f>E20/'TEST MARKS '!#REF!*100</f>
        <v>#REF!</v>
      </c>
      <c r="L20" s="278" t="e">
        <f>F20/'TEST MARKS '!#REF!*100</f>
        <v>#REF!</v>
      </c>
      <c r="M20" s="278" t="e">
        <f>G20/'TEST MARKS '!#REF!*100</f>
        <v>#REF!</v>
      </c>
      <c r="N20" s="278" t="e">
        <f>H20/'TEST MARKS '!#REF!*100</f>
        <v>#REF!</v>
      </c>
      <c r="O20" s="278" t="e">
        <f>I20/'TEST MARKS '!#REF!*100</f>
        <v>#REF!</v>
      </c>
      <c r="P20" s="278" t="e">
        <f>IF(J20&lt;'TEST MARKS '!#REF!,"N","Y")</f>
        <v>#REF!</v>
      </c>
      <c r="Q20" s="278" t="e">
        <f>IF(K20&lt;'TEST MARKS '!#REF!,"N","Y")</f>
        <v>#REF!</v>
      </c>
      <c r="R20" s="278" t="e">
        <f>IF(L20&lt;'TEST MARKS '!#REF!,"N","Y")</f>
        <v>#REF!</v>
      </c>
      <c r="S20" s="278" t="e">
        <f>IF(M20&lt;'TEST MARKS '!#REF!,"N","Y")</f>
        <v>#REF!</v>
      </c>
      <c r="T20" s="278" t="e">
        <f>IF(N20&lt;'TEST MARKS '!#REF!,"N","Y")</f>
        <v>#REF!</v>
      </c>
      <c r="U20" s="278" t="e">
        <f>IF(O20&lt;'TEST MARKS '!#REF!,"N","Y")</f>
        <v>#REF!</v>
      </c>
    </row>
    <row r="21" spans="1:21">
      <c r="A21" s="272">
        <f>'TEST MARKS '!A22</f>
        <v>13</v>
      </c>
      <c r="B21" s="272" t="str">
        <f>'TEST MARKS '!B22</f>
        <v>C KARTHIK</v>
      </c>
      <c r="C21" s="272" t="str">
        <f>'TEST MARKS '!C22</f>
        <v>1SG15ME018</v>
      </c>
      <c r="D21" s="272">
        <f>'TEST MARKS '!J22</f>
        <v>4</v>
      </c>
      <c r="E21" s="272">
        <f>'TEST MARKS '!K22</f>
        <v>4</v>
      </c>
      <c r="F21" s="272">
        <f>'TEST MARKS '!L22</f>
        <v>4</v>
      </c>
      <c r="G21" s="272">
        <f>'TEST MARKS '!M22</f>
        <v>4</v>
      </c>
      <c r="H21" s="272">
        <f>'TEST MARKS '!N22</f>
        <v>4</v>
      </c>
      <c r="I21" s="272">
        <f>'TEST MARKS '!O22</f>
        <v>4</v>
      </c>
      <c r="J21" s="278" t="e">
        <f>D21/'TEST MARKS '!#REF!*100</f>
        <v>#REF!</v>
      </c>
      <c r="K21" s="278" t="e">
        <f>E21/'TEST MARKS '!#REF!*100</f>
        <v>#REF!</v>
      </c>
      <c r="L21" s="278" t="e">
        <f>F21/'TEST MARKS '!#REF!*100</f>
        <v>#REF!</v>
      </c>
      <c r="M21" s="278" t="e">
        <f>G21/'TEST MARKS '!#REF!*100</f>
        <v>#REF!</v>
      </c>
      <c r="N21" s="278" t="e">
        <f>H21/'TEST MARKS '!#REF!*100</f>
        <v>#REF!</v>
      </c>
      <c r="O21" s="278" t="e">
        <f>I21/'TEST MARKS '!#REF!*100</f>
        <v>#REF!</v>
      </c>
      <c r="P21" s="278" t="e">
        <f>IF(J21&lt;'TEST MARKS '!#REF!,"N","Y")</f>
        <v>#REF!</v>
      </c>
      <c r="Q21" s="278" t="e">
        <f>IF(K21&lt;'TEST MARKS '!#REF!,"N","Y")</f>
        <v>#REF!</v>
      </c>
      <c r="R21" s="278" t="e">
        <f>IF(L21&lt;'TEST MARKS '!#REF!,"N","Y")</f>
        <v>#REF!</v>
      </c>
      <c r="S21" s="278" t="e">
        <f>IF(M21&lt;'TEST MARKS '!#REF!,"N","Y")</f>
        <v>#REF!</v>
      </c>
      <c r="T21" s="278" t="e">
        <f>IF(N21&lt;'TEST MARKS '!#REF!,"N","Y")</f>
        <v>#REF!</v>
      </c>
      <c r="U21" s="278" t="e">
        <f>IF(O21&lt;'TEST MARKS '!#REF!,"N","Y")</f>
        <v>#REF!</v>
      </c>
    </row>
    <row r="22" spans="1:21">
      <c r="A22" s="272">
        <f>'TEST MARKS '!A23</f>
        <v>14</v>
      </c>
      <c r="B22" s="272" t="str">
        <f>'TEST MARKS '!B23</f>
        <v>CHETHAN I P</v>
      </c>
      <c r="C22" s="272" t="str">
        <f>'TEST MARKS '!C23</f>
        <v>1SG15ME020</v>
      </c>
      <c r="D22" s="272">
        <f>'TEST MARKS '!J23</f>
        <v>4</v>
      </c>
      <c r="E22" s="272">
        <f>'TEST MARKS '!K23</f>
        <v>4</v>
      </c>
      <c r="F22" s="272">
        <f>'TEST MARKS '!L23</f>
        <v>4</v>
      </c>
      <c r="G22" s="272">
        <f>'TEST MARKS '!M23</f>
        <v>4</v>
      </c>
      <c r="H22" s="272">
        <f>'TEST MARKS '!N23</f>
        <v>4</v>
      </c>
      <c r="I22" s="272">
        <f>'TEST MARKS '!O23</f>
        <v>4</v>
      </c>
      <c r="J22" s="278" t="e">
        <f>D22/'TEST MARKS '!#REF!*100</f>
        <v>#REF!</v>
      </c>
      <c r="K22" s="278" t="e">
        <f>E22/'TEST MARKS '!#REF!*100</f>
        <v>#REF!</v>
      </c>
      <c r="L22" s="278" t="e">
        <f>F22/'TEST MARKS '!#REF!*100</f>
        <v>#REF!</v>
      </c>
      <c r="M22" s="278" t="e">
        <f>G22/'TEST MARKS '!#REF!*100</f>
        <v>#REF!</v>
      </c>
      <c r="N22" s="278" t="e">
        <f>H22/'TEST MARKS '!#REF!*100</f>
        <v>#REF!</v>
      </c>
      <c r="O22" s="278" t="e">
        <f>I22/'TEST MARKS '!#REF!*100</f>
        <v>#REF!</v>
      </c>
      <c r="P22" s="278" t="e">
        <f>IF(J22&lt;'TEST MARKS '!#REF!,"N","Y")</f>
        <v>#REF!</v>
      </c>
      <c r="Q22" s="278" t="e">
        <f>IF(K22&lt;'TEST MARKS '!#REF!,"N","Y")</f>
        <v>#REF!</v>
      </c>
      <c r="R22" s="278" t="e">
        <f>IF(L22&lt;'TEST MARKS '!#REF!,"N","Y")</f>
        <v>#REF!</v>
      </c>
      <c r="S22" s="278" t="e">
        <f>IF(M22&lt;'TEST MARKS '!#REF!,"N","Y")</f>
        <v>#REF!</v>
      </c>
      <c r="T22" s="278" t="e">
        <f>IF(N22&lt;'TEST MARKS '!#REF!,"N","Y")</f>
        <v>#REF!</v>
      </c>
      <c r="U22" s="278" t="e">
        <f>IF(O22&lt;'TEST MARKS '!#REF!,"N","Y")</f>
        <v>#REF!</v>
      </c>
    </row>
    <row r="23" spans="1:21">
      <c r="A23" s="272">
        <f>'TEST MARKS '!A24</f>
        <v>15</v>
      </c>
      <c r="B23" s="272" t="str">
        <f>'TEST MARKS '!B24</f>
        <v>DAYANANDA M</v>
      </c>
      <c r="C23" s="272" t="str">
        <f>'TEST MARKS '!C24</f>
        <v>1SG15ME021</v>
      </c>
      <c r="D23" s="272">
        <f>'TEST MARKS '!J24</f>
        <v>4</v>
      </c>
      <c r="E23" s="272">
        <f>'TEST MARKS '!K24</f>
        <v>4</v>
      </c>
      <c r="F23" s="272">
        <f>'TEST MARKS '!L24</f>
        <v>4</v>
      </c>
      <c r="G23" s="272">
        <f>'TEST MARKS '!M24</f>
        <v>4</v>
      </c>
      <c r="H23" s="272">
        <f>'TEST MARKS '!N24</f>
        <v>4</v>
      </c>
      <c r="I23" s="272">
        <f>'TEST MARKS '!O24</f>
        <v>4</v>
      </c>
      <c r="J23" s="278" t="e">
        <f>D23/'TEST MARKS '!#REF!*100</f>
        <v>#REF!</v>
      </c>
      <c r="K23" s="278" t="e">
        <f>E23/'TEST MARKS '!#REF!*100</f>
        <v>#REF!</v>
      </c>
      <c r="L23" s="278" t="e">
        <f>F23/'TEST MARKS '!#REF!*100</f>
        <v>#REF!</v>
      </c>
      <c r="M23" s="278" t="e">
        <f>G23/'TEST MARKS '!#REF!*100</f>
        <v>#REF!</v>
      </c>
      <c r="N23" s="278" t="e">
        <f>H23/'TEST MARKS '!#REF!*100</f>
        <v>#REF!</v>
      </c>
      <c r="O23" s="278" t="e">
        <f>I23/'TEST MARKS '!#REF!*100</f>
        <v>#REF!</v>
      </c>
      <c r="P23" s="278" t="e">
        <f>IF(J23&lt;'TEST MARKS '!#REF!,"N","Y")</f>
        <v>#REF!</v>
      </c>
      <c r="Q23" s="278" t="e">
        <f>IF(K23&lt;'TEST MARKS '!#REF!,"N","Y")</f>
        <v>#REF!</v>
      </c>
      <c r="R23" s="278" t="e">
        <f>IF(L23&lt;'TEST MARKS '!#REF!,"N","Y")</f>
        <v>#REF!</v>
      </c>
      <c r="S23" s="278" t="e">
        <f>IF(M23&lt;'TEST MARKS '!#REF!,"N","Y")</f>
        <v>#REF!</v>
      </c>
      <c r="T23" s="278" t="e">
        <f>IF(N23&lt;'TEST MARKS '!#REF!,"N","Y")</f>
        <v>#REF!</v>
      </c>
      <c r="U23" s="278" t="e">
        <f>IF(O23&lt;'TEST MARKS '!#REF!,"N","Y")</f>
        <v>#REF!</v>
      </c>
    </row>
    <row r="24" spans="1:21">
      <c r="A24" s="272">
        <f>'TEST MARKS '!A25</f>
        <v>16</v>
      </c>
      <c r="B24" s="272" t="str">
        <f>'TEST MARKS '!B25</f>
        <v>DEEPU H S</v>
      </c>
      <c r="C24" s="272" t="str">
        <f>'TEST MARKS '!C25</f>
        <v>1SG15ME022</v>
      </c>
      <c r="D24" s="272">
        <f>'TEST MARKS '!J25</f>
        <v>5</v>
      </c>
      <c r="E24" s="272">
        <f>'TEST MARKS '!K25</f>
        <v>5</v>
      </c>
      <c r="F24" s="272">
        <f>'TEST MARKS '!L25</f>
        <v>5</v>
      </c>
      <c r="G24" s="272">
        <f>'TEST MARKS '!M25</f>
        <v>5</v>
      </c>
      <c r="H24" s="272">
        <f>'TEST MARKS '!N25</f>
        <v>5</v>
      </c>
      <c r="I24" s="272">
        <f>'TEST MARKS '!O25</f>
        <v>5</v>
      </c>
      <c r="J24" s="278" t="e">
        <f>D24/'TEST MARKS '!#REF!*100</f>
        <v>#REF!</v>
      </c>
      <c r="K24" s="278" t="e">
        <f>E24/'TEST MARKS '!#REF!*100</f>
        <v>#REF!</v>
      </c>
      <c r="L24" s="278" t="e">
        <f>F24/'TEST MARKS '!#REF!*100</f>
        <v>#REF!</v>
      </c>
      <c r="M24" s="278" t="e">
        <f>G24/'TEST MARKS '!#REF!*100</f>
        <v>#REF!</v>
      </c>
      <c r="N24" s="278" t="e">
        <f>H24/'TEST MARKS '!#REF!*100</f>
        <v>#REF!</v>
      </c>
      <c r="O24" s="278" t="e">
        <f>I24/'TEST MARKS '!#REF!*100</f>
        <v>#REF!</v>
      </c>
      <c r="P24" s="278" t="e">
        <f>IF(J24&lt;'TEST MARKS '!#REF!,"N","Y")</f>
        <v>#REF!</v>
      </c>
      <c r="Q24" s="278" t="e">
        <f>IF(K24&lt;'TEST MARKS '!#REF!,"N","Y")</f>
        <v>#REF!</v>
      </c>
      <c r="R24" s="278" t="e">
        <f>IF(L24&lt;'TEST MARKS '!#REF!,"N","Y")</f>
        <v>#REF!</v>
      </c>
      <c r="S24" s="278" t="e">
        <f>IF(M24&lt;'TEST MARKS '!#REF!,"N","Y")</f>
        <v>#REF!</v>
      </c>
      <c r="T24" s="278" t="e">
        <f>IF(N24&lt;'TEST MARKS '!#REF!,"N","Y")</f>
        <v>#REF!</v>
      </c>
      <c r="U24" s="278" t="e">
        <f>IF(O24&lt;'TEST MARKS '!#REF!,"N","Y")</f>
        <v>#REF!</v>
      </c>
    </row>
    <row r="25" spans="1:21">
      <c r="A25" s="272">
        <f>'TEST MARKS '!A26</f>
        <v>17</v>
      </c>
      <c r="B25" s="272" t="str">
        <f>'TEST MARKS '!B26</f>
        <v>DEVARAJ HIREMATH</v>
      </c>
      <c r="C25" s="272" t="str">
        <f>'TEST MARKS '!C26</f>
        <v>1SG15ME023</v>
      </c>
      <c r="D25" s="272">
        <f>'TEST MARKS '!J26</f>
        <v>4</v>
      </c>
      <c r="E25" s="272">
        <f>'TEST MARKS '!K26</f>
        <v>4</v>
      </c>
      <c r="F25" s="272">
        <f>'TEST MARKS '!L26</f>
        <v>4</v>
      </c>
      <c r="G25" s="272">
        <f>'TEST MARKS '!M26</f>
        <v>4</v>
      </c>
      <c r="H25" s="272">
        <f>'TEST MARKS '!N26</f>
        <v>4</v>
      </c>
      <c r="I25" s="272">
        <f>'TEST MARKS '!O26</f>
        <v>4</v>
      </c>
      <c r="J25" s="278" t="e">
        <f>D25/'TEST MARKS '!#REF!*100</f>
        <v>#REF!</v>
      </c>
      <c r="K25" s="278" t="e">
        <f>E25/'TEST MARKS '!#REF!*100</f>
        <v>#REF!</v>
      </c>
      <c r="L25" s="278" t="e">
        <f>F25/'TEST MARKS '!#REF!*100</f>
        <v>#REF!</v>
      </c>
      <c r="M25" s="278" t="e">
        <f>G25/'TEST MARKS '!#REF!*100</f>
        <v>#REF!</v>
      </c>
      <c r="N25" s="278" t="e">
        <f>H25/'TEST MARKS '!#REF!*100</f>
        <v>#REF!</v>
      </c>
      <c r="O25" s="278" t="e">
        <f>I25/'TEST MARKS '!#REF!*100</f>
        <v>#REF!</v>
      </c>
      <c r="P25" s="278" t="e">
        <f>IF(J25&lt;'TEST MARKS '!#REF!,"N","Y")</f>
        <v>#REF!</v>
      </c>
      <c r="Q25" s="278" t="e">
        <f>IF(K25&lt;'TEST MARKS '!#REF!,"N","Y")</f>
        <v>#REF!</v>
      </c>
      <c r="R25" s="278" t="e">
        <f>IF(L25&lt;'TEST MARKS '!#REF!,"N","Y")</f>
        <v>#REF!</v>
      </c>
      <c r="S25" s="278" t="e">
        <f>IF(M25&lt;'TEST MARKS '!#REF!,"N","Y")</f>
        <v>#REF!</v>
      </c>
      <c r="T25" s="278" t="e">
        <f>IF(N25&lt;'TEST MARKS '!#REF!,"N","Y")</f>
        <v>#REF!</v>
      </c>
      <c r="U25" s="278" t="e">
        <f>IF(O25&lt;'TEST MARKS '!#REF!,"N","Y")</f>
        <v>#REF!</v>
      </c>
    </row>
    <row r="26" spans="1:21">
      <c r="A26" s="272">
        <f>'TEST MARKS '!A27</f>
        <v>18</v>
      </c>
      <c r="B26" s="272" t="str">
        <f>'TEST MARKS '!B27</f>
        <v>DHANANJAYA V</v>
      </c>
      <c r="C26" s="272" t="str">
        <f>'TEST MARKS '!C27</f>
        <v>1SG15ME024</v>
      </c>
      <c r="D26" s="272">
        <f>'TEST MARKS '!J27</f>
        <v>4</v>
      </c>
      <c r="E26" s="272">
        <f>'TEST MARKS '!K27</f>
        <v>4</v>
      </c>
      <c r="F26" s="272">
        <f>'TEST MARKS '!L27</f>
        <v>4</v>
      </c>
      <c r="G26" s="272">
        <f>'TEST MARKS '!M27</f>
        <v>4</v>
      </c>
      <c r="H26" s="272">
        <f>'TEST MARKS '!N27</f>
        <v>4</v>
      </c>
      <c r="I26" s="272">
        <f>'TEST MARKS '!O27</f>
        <v>4</v>
      </c>
      <c r="J26" s="278" t="e">
        <f>D26/'TEST MARKS '!#REF!*100</f>
        <v>#REF!</v>
      </c>
      <c r="K26" s="278" t="e">
        <f>E26/'TEST MARKS '!#REF!*100</f>
        <v>#REF!</v>
      </c>
      <c r="L26" s="278" t="e">
        <f>F26/'TEST MARKS '!#REF!*100</f>
        <v>#REF!</v>
      </c>
      <c r="M26" s="278" t="e">
        <f>G26/'TEST MARKS '!#REF!*100</f>
        <v>#REF!</v>
      </c>
      <c r="N26" s="278" t="e">
        <f>H26/'TEST MARKS '!#REF!*100</f>
        <v>#REF!</v>
      </c>
      <c r="O26" s="278" t="e">
        <f>I26/'TEST MARKS '!#REF!*100</f>
        <v>#REF!</v>
      </c>
      <c r="P26" s="278" t="e">
        <f>IF(J26&lt;'TEST MARKS '!#REF!,"N","Y")</f>
        <v>#REF!</v>
      </c>
      <c r="Q26" s="278" t="e">
        <f>IF(K26&lt;'TEST MARKS '!#REF!,"N","Y")</f>
        <v>#REF!</v>
      </c>
      <c r="R26" s="278" t="e">
        <f>IF(L26&lt;'TEST MARKS '!#REF!,"N","Y")</f>
        <v>#REF!</v>
      </c>
      <c r="S26" s="278" t="e">
        <f>IF(M26&lt;'TEST MARKS '!#REF!,"N","Y")</f>
        <v>#REF!</v>
      </c>
      <c r="T26" s="278" t="e">
        <f>IF(N26&lt;'TEST MARKS '!#REF!,"N","Y")</f>
        <v>#REF!</v>
      </c>
      <c r="U26" s="278" t="e">
        <f>IF(O26&lt;'TEST MARKS '!#REF!,"N","Y")</f>
        <v>#REF!</v>
      </c>
    </row>
    <row r="27" spans="1:21">
      <c r="A27" s="272">
        <f>'TEST MARKS '!A28</f>
        <v>19</v>
      </c>
      <c r="B27" s="272" t="str">
        <f>'TEST MARKS '!B28</f>
        <v>DHANRAJ M</v>
      </c>
      <c r="C27" s="272" t="str">
        <f>'TEST MARKS '!C28</f>
        <v>1SG15ME025</v>
      </c>
      <c r="D27" s="272">
        <f>'TEST MARKS '!J28</f>
        <v>5</v>
      </c>
      <c r="E27" s="272">
        <f>'TEST MARKS '!K28</f>
        <v>5</v>
      </c>
      <c r="F27" s="272">
        <f>'TEST MARKS '!L28</f>
        <v>5</v>
      </c>
      <c r="G27" s="272">
        <f>'TEST MARKS '!M28</f>
        <v>5</v>
      </c>
      <c r="H27" s="272">
        <f>'TEST MARKS '!N28</f>
        <v>5</v>
      </c>
      <c r="I27" s="272">
        <f>'TEST MARKS '!O28</f>
        <v>5</v>
      </c>
      <c r="J27" s="278" t="e">
        <f>D27/'TEST MARKS '!#REF!*100</f>
        <v>#REF!</v>
      </c>
      <c r="K27" s="278" t="e">
        <f>E27/'TEST MARKS '!#REF!*100</f>
        <v>#REF!</v>
      </c>
      <c r="L27" s="278" t="e">
        <f>F27/'TEST MARKS '!#REF!*100</f>
        <v>#REF!</v>
      </c>
      <c r="M27" s="278" t="e">
        <f>G27/'TEST MARKS '!#REF!*100</f>
        <v>#REF!</v>
      </c>
      <c r="N27" s="278" t="e">
        <f>H27/'TEST MARKS '!#REF!*100</f>
        <v>#REF!</v>
      </c>
      <c r="O27" s="278" t="e">
        <f>I27/'TEST MARKS '!#REF!*100</f>
        <v>#REF!</v>
      </c>
      <c r="P27" s="278" t="e">
        <f>IF(J27&lt;'TEST MARKS '!#REF!,"N","Y")</f>
        <v>#REF!</v>
      </c>
      <c r="Q27" s="278" t="e">
        <f>IF(K27&lt;'TEST MARKS '!#REF!,"N","Y")</f>
        <v>#REF!</v>
      </c>
      <c r="R27" s="278" t="e">
        <f>IF(L27&lt;'TEST MARKS '!#REF!,"N","Y")</f>
        <v>#REF!</v>
      </c>
      <c r="S27" s="278" t="e">
        <f>IF(M27&lt;'TEST MARKS '!#REF!,"N","Y")</f>
        <v>#REF!</v>
      </c>
      <c r="T27" s="278" t="e">
        <f>IF(N27&lt;'TEST MARKS '!#REF!,"N","Y")</f>
        <v>#REF!</v>
      </c>
      <c r="U27" s="278" t="e">
        <f>IF(O27&lt;'TEST MARKS '!#REF!,"N","Y")</f>
        <v>#REF!</v>
      </c>
    </row>
    <row r="28" spans="1:21">
      <c r="A28" s="272">
        <f>'TEST MARKS '!A29</f>
        <v>20</v>
      </c>
      <c r="B28" s="272" t="str">
        <f>'TEST MARKS '!B29</f>
        <v>DHARSHAN M J</v>
      </c>
      <c r="C28" s="272" t="str">
        <f>'TEST MARKS '!C29</f>
        <v>1SG15ME026</v>
      </c>
      <c r="D28" s="272">
        <f>'TEST MARKS '!J29</f>
        <v>4</v>
      </c>
      <c r="E28" s="272">
        <f>'TEST MARKS '!K29</f>
        <v>4</v>
      </c>
      <c r="F28" s="272">
        <f>'TEST MARKS '!L29</f>
        <v>4</v>
      </c>
      <c r="G28" s="272">
        <f>'TEST MARKS '!M29</f>
        <v>4</v>
      </c>
      <c r="H28" s="272">
        <f>'TEST MARKS '!N29</f>
        <v>4</v>
      </c>
      <c r="I28" s="272">
        <f>'TEST MARKS '!O29</f>
        <v>4</v>
      </c>
      <c r="J28" s="278" t="e">
        <f>D28/'TEST MARKS '!#REF!*100</f>
        <v>#REF!</v>
      </c>
      <c r="K28" s="278" t="e">
        <f>E28/'TEST MARKS '!#REF!*100</f>
        <v>#REF!</v>
      </c>
      <c r="L28" s="278" t="e">
        <f>F28/'TEST MARKS '!#REF!*100</f>
        <v>#REF!</v>
      </c>
      <c r="M28" s="278" t="e">
        <f>G28/'TEST MARKS '!#REF!*100</f>
        <v>#REF!</v>
      </c>
      <c r="N28" s="278" t="e">
        <f>H28/'TEST MARKS '!#REF!*100</f>
        <v>#REF!</v>
      </c>
      <c r="O28" s="278" t="e">
        <f>I28/'TEST MARKS '!#REF!*100</f>
        <v>#REF!</v>
      </c>
      <c r="P28" s="278" t="e">
        <f>IF(J28&lt;'TEST MARKS '!#REF!,"N","Y")</f>
        <v>#REF!</v>
      </c>
      <c r="Q28" s="278" t="e">
        <f>IF(K28&lt;'TEST MARKS '!#REF!,"N","Y")</f>
        <v>#REF!</v>
      </c>
      <c r="R28" s="278" t="e">
        <f>IF(L28&lt;'TEST MARKS '!#REF!,"N","Y")</f>
        <v>#REF!</v>
      </c>
      <c r="S28" s="278" t="e">
        <f>IF(M28&lt;'TEST MARKS '!#REF!,"N","Y")</f>
        <v>#REF!</v>
      </c>
      <c r="T28" s="278" t="e">
        <f>IF(N28&lt;'TEST MARKS '!#REF!,"N","Y")</f>
        <v>#REF!</v>
      </c>
      <c r="U28" s="278" t="e">
        <f>IF(O28&lt;'TEST MARKS '!#REF!,"N","Y")</f>
        <v>#REF!</v>
      </c>
    </row>
    <row r="29" spans="1:21">
      <c r="A29" s="272">
        <f>'TEST MARKS '!A30</f>
        <v>21</v>
      </c>
      <c r="B29" s="272" t="str">
        <f>'TEST MARKS '!B30</f>
        <v>DILIP M</v>
      </c>
      <c r="C29" s="272" t="str">
        <f>'TEST MARKS '!C30</f>
        <v>1SG15ME028</v>
      </c>
      <c r="D29" s="272">
        <f>'TEST MARKS '!J30</f>
        <v>4</v>
      </c>
      <c r="E29" s="272">
        <f>'TEST MARKS '!K30</f>
        <v>4</v>
      </c>
      <c r="F29" s="272">
        <f>'TEST MARKS '!L30</f>
        <v>4</v>
      </c>
      <c r="G29" s="272">
        <f>'TEST MARKS '!M30</f>
        <v>4</v>
      </c>
      <c r="H29" s="272">
        <f>'TEST MARKS '!N30</f>
        <v>4</v>
      </c>
      <c r="I29" s="272">
        <f>'TEST MARKS '!O30</f>
        <v>4</v>
      </c>
      <c r="J29" s="278" t="e">
        <f>D29/'TEST MARKS '!#REF!*100</f>
        <v>#REF!</v>
      </c>
      <c r="K29" s="278" t="e">
        <f>E29/'TEST MARKS '!#REF!*100</f>
        <v>#REF!</v>
      </c>
      <c r="L29" s="278" t="e">
        <f>F29/'TEST MARKS '!#REF!*100</f>
        <v>#REF!</v>
      </c>
      <c r="M29" s="278" t="e">
        <f>G29/'TEST MARKS '!#REF!*100</f>
        <v>#REF!</v>
      </c>
      <c r="N29" s="278" t="e">
        <f>H29/'TEST MARKS '!#REF!*100</f>
        <v>#REF!</v>
      </c>
      <c r="O29" s="278" t="e">
        <f>I29/'TEST MARKS '!#REF!*100</f>
        <v>#REF!</v>
      </c>
      <c r="P29" s="278" t="e">
        <f>IF(J29&lt;'TEST MARKS '!#REF!,"N","Y")</f>
        <v>#REF!</v>
      </c>
      <c r="Q29" s="278" t="e">
        <f>IF(K29&lt;'TEST MARKS '!#REF!,"N","Y")</f>
        <v>#REF!</v>
      </c>
      <c r="R29" s="278" t="e">
        <f>IF(L29&lt;'TEST MARKS '!#REF!,"N","Y")</f>
        <v>#REF!</v>
      </c>
      <c r="S29" s="278" t="e">
        <f>IF(M29&lt;'TEST MARKS '!#REF!,"N","Y")</f>
        <v>#REF!</v>
      </c>
      <c r="T29" s="278" t="e">
        <f>IF(N29&lt;'TEST MARKS '!#REF!,"N","Y")</f>
        <v>#REF!</v>
      </c>
      <c r="U29" s="278" t="e">
        <f>IF(O29&lt;'TEST MARKS '!#REF!,"N","Y")</f>
        <v>#REF!</v>
      </c>
    </row>
    <row r="30" spans="1:21">
      <c r="A30" s="272">
        <f>'TEST MARKS '!A31</f>
        <v>22</v>
      </c>
      <c r="B30" s="272" t="str">
        <f>'TEST MARKS '!B31</f>
        <v>DINESH KUMAR K</v>
      </c>
      <c r="C30" s="272" t="str">
        <f>'TEST MARKS '!C31</f>
        <v>1SG15ME030</v>
      </c>
      <c r="D30" s="272">
        <f>'TEST MARKS '!J31</f>
        <v>4</v>
      </c>
      <c r="E30" s="272">
        <f>'TEST MARKS '!K31</f>
        <v>4</v>
      </c>
      <c r="F30" s="272">
        <f>'TEST MARKS '!L31</f>
        <v>4</v>
      </c>
      <c r="G30" s="272">
        <f>'TEST MARKS '!M31</f>
        <v>4</v>
      </c>
      <c r="H30" s="272">
        <f>'TEST MARKS '!N31</f>
        <v>4</v>
      </c>
      <c r="I30" s="272">
        <f>'TEST MARKS '!O31</f>
        <v>4</v>
      </c>
      <c r="J30" s="278" t="e">
        <f>D30/'TEST MARKS '!#REF!*100</f>
        <v>#REF!</v>
      </c>
      <c r="K30" s="278" t="e">
        <f>E30/'TEST MARKS '!#REF!*100</f>
        <v>#REF!</v>
      </c>
      <c r="L30" s="278" t="e">
        <f>F30/'TEST MARKS '!#REF!*100</f>
        <v>#REF!</v>
      </c>
      <c r="M30" s="278" t="e">
        <f>G30/'TEST MARKS '!#REF!*100</f>
        <v>#REF!</v>
      </c>
      <c r="N30" s="278" t="e">
        <f>H30/'TEST MARKS '!#REF!*100</f>
        <v>#REF!</v>
      </c>
      <c r="O30" s="278" t="e">
        <f>I30/'TEST MARKS '!#REF!*100</f>
        <v>#REF!</v>
      </c>
      <c r="P30" s="278" t="e">
        <f>IF(J30&lt;'TEST MARKS '!#REF!,"N","Y")</f>
        <v>#REF!</v>
      </c>
      <c r="Q30" s="278" t="e">
        <f>IF(K30&lt;'TEST MARKS '!#REF!,"N","Y")</f>
        <v>#REF!</v>
      </c>
      <c r="R30" s="278" t="e">
        <f>IF(L30&lt;'TEST MARKS '!#REF!,"N","Y")</f>
        <v>#REF!</v>
      </c>
      <c r="S30" s="278" t="e">
        <f>IF(M30&lt;'TEST MARKS '!#REF!,"N","Y")</f>
        <v>#REF!</v>
      </c>
      <c r="T30" s="278" t="e">
        <f>IF(N30&lt;'TEST MARKS '!#REF!,"N","Y")</f>
        <v>#REF!</v>
      </c>
      <c r="U30" s="278" t="e">
        <f>IF(O30&lt;'TEST MARKS '!#REF!,"N","Y")</f>
        <v>#REF!</v>
      </c>
    </row>
    <row r="31" spans="1:21">
      <c r="A31" s="272">
        <f>'TEST MARKS '!A32</f>
        <v>23</v>
      </c>
      <c r="B31" s="272" t="str">
        <f>'TEST MARKS '!B32</f>
        <v>DIVYA C N</v>
      </c>
      <c r="C31" s="272" t="str">
        <f>'TEST MARKS '!C32</f>
        <v>1SG15ME031</v>
      </c>
      <c r="D31" s="272">
        <f>'TEST MARKS '!J32</f>
        <v>4</v>
      </c>
      <c r="E31" s="272">
        <f>'TEST MARKS '!K32</f>
        <v>4</v>
      </c>
      <c r="F31" s="272">
        <f>'TEST MARKS '!L32</f>
        <v>4</v>
      </c>
      <c r="G31" s="272">
        <f>'TEST MARKS '!M32</f>
        <v>4</v>
      </c>
      <c r="H31" s="272">
        <f>'TEST MARKS '!N32</f>
        <v>4</v>
      </c>
      <c r="I31" s="272">
        <f>'TEST MARKS '!O32</f>
        <v>4</v>
      </c>
      <c r="J31" s="278" t="e">
        <f>D31/'TEST MARKS '!#REF!*100</f>
        <v>#REF!</v>
      </c>
      <c r="K31" s="278" t="e">
        <f>E31/'TEST MARKS '!#REF!*100</f>
        <v>#REF!</v>
      </c>
      <c r="L31" s="278" t="e">
        <f>F31/'TEST MARKS '!#REF!*100</f>
        <v>#REF!</v>
      </c>
      <c r="M31" s="278" t="e">
        <f>G31/'TEST MARKS '!#REF!*100</f>
        <v>#REF!</v>
      </c>
      <c r="N31" s="278" t="e">
        <f>H31/'TEST MARKS '!#REF!*100</f>
        <v>#REF!</v>
      </c>
      <c r="O31" s="278" t="e">
        <f>I31/'TEST MARKS '!#REF!*100</f>
        <v>#REF!</v>
      </c>
      <c r="P31" s="278" t="e">
        <f>IF(J31&lt;'TEST MARKS '!#REF!,"N","Y")</f>
        <v>#REF!</v>
      </c>
      <c r="Q31" s="278" t="e">
        <f>IF(K31&lt;'TEST MARKS '!#REF!,"N","Y")</f>
        <v>#REF!</v>
      </c>
      <c r="R31" s="278" t="e">
        <f>IF(L31&lt;'TEST MARKS '!#REF!,"N","Y")</f>
        <v>#REF!</v>
      </c>
      <c r="S31" s="278" t="e">
        <f>IF(M31&lt;'TEST MARKS '!#REF!,"N","Y")</f>
        <v>#REF!</v>
      </c>
      <c r="T31" s="278" t="e">
        <f>IF(N31&lt;'TEST MARKS '!#REF!,"N","Y")</f>
        <v>#REF!</v>
      </c>
      <c r="U31" s="278" t="e">
        <f>IF(O31&lt;'TEST MARKS '!#REF!,"N","Y")</f>
        <v>#REF!</v>
      </c>
    </row>
    <row r="32" spans="1:21">
      <c r="A32" s="272">
        <f>'TEST MARKS '!A33</f>
        <v>24</v>
      </c>
      <c r="B32" s="272" t="str">
        <f>'TEST MARKS '!B33</f>
        <v>GAGAN M</v>
      </c>
      <c r="C32" s="272" t="str">
        <f>'TEST MARKS '!C33</f>
        <v>1SG15ME032</v>
      </c>
      <c r="D32" s="272">
        <f>'TEST MARKS '!J33</f>
        <v>5</v>
      </c>
      <c r="E32" s="272">
        <f>'TEST MARKS '!K33</f>
        <v>5</v>
      </c>
      <c r="F32" s="272">
        <f>'TEST MARKS '!L33</f>
        <v>5</v>
      </c>
      <c r="G32" s="272">
        <f>'TEST MARKS '!M33</f>
        <v>5</v>
      </c>
      <c r="H32" s="272">
        <f>'TEST MARKS '!N33</f>
        <v>5</v>
      </c>
      <c r="I32" s="272">
        <f>'TEST MARKS '!O33</f>
        <v>5</v>
      </c>
      <c r="J32" s="278" t="e">
        <f>D32/'TEST MARKS '!#REF!*100</f>
        <v>#REF!</v>
      </c>
      <c r="K32" s="278" t="e">
        <f>E32/'TEST MARKS '!#REF!*100</f>
        <v>#REF!</v>
      </c>
      <c r="L32" s="278" t="e">
        <f>F32/'TEST MARKS '!#REF!*100</f>
        <v>#REF!</v>
      </c>
      <c r="M32" s="278" t="e">
        <f>G32/'TEST MARKS '!#REF!*100</f>
        <v>#REF!</v>
      </c>
      <c r="N32" s="278" t="e">
        <f>H32/'TEST MARKS '!#REF!*100</f>
        <v>#REF!</v>
      </c>
      <c r="O32" s="278" t="e">
        <f>I32/'TEST MARKS '!#REF!*100</f>
        <v>#REF!</v>
      </c>
      <c r="P32" s="278" t="e">
        <f>IF(J32&lt;'TEST MARKS '!#REF!,"N","Y")</f>
        <v>#REF!</v>
      </c>
      <c r="Q32" s="278" t="e">
        <f>IF(K32&lt;'TEST MARKS '!#REF!,"N","Y")</f>
        <v>#REF!</v>
      </c>
      <c r="R32" s="278" t="e">
        <f>IF(L32&lt;'TEST MARKS '!#REF!,"N","Y")</f>
        <v>#REF!</v>
      </c>
      <c r="S32" s="278" t="e">
        <f>IF(M32&lt;'TEST MARKS '!#REF!,"N","Y")</f>
        <v>#REF!</v>
      </c>
      <c r="T32" s="278" t="e">
        <f>IF(N32&lt;'TEST MARKS '!#REF!,"N","Y")</f>
        <v>#REF!</v>
      </c>
      <c r="U32" s="278" t="e">
        <f>IF(O32&lt;'TEST MARKS '!#REF!,"N","Y")</f>
        <v>#REF!</v>
      </c>
    </row>
    <row r="33" spans="1:21">
      <c r="A33" s="272">
        <f>'TEST MARKS '!A34</f>
        <v>25</v>
      </c>
      <c r="B33" s="272" t="str">
        <f>'TEST MARKS '!B34</f>
        <v>GALVIN IGNATIUS MENEZES</v>
      </c>
      <c r="C33" s="272" t="str">
        <f>'TEST MARKS '!C34</f>
        <v>1SG15ME033</v>
      </c>
      <c r="D33" s="272">
        <f>'TEST MARKS '!J34</f>
        <v>4</v>
      </c>
      <c r="E33" s="272">
        <f>'TEST MARKS '!K34</f>
        <v>4</v>
      </c>
      <c r="F33" s="272">
        <f>'TEST MARKS '!L34</f>
        <v>4</v>
      </c>
      <c r="G33" s="272">
        <f>'TEST MARKS '!M34</f>
        <v>4</v>
      </c>
      <c r="H33" s="272">
        <f>'TEST MARKS '!N34</f>
        <v>4</v>
      </c>
      <c r="I33" s="272">
        <f>'TEST MARKS '!O34</f>
        <v>4</v>
      </c>
      <c r="J33" s="278" t="e">
        <f>D33/'TEST MARKS '!#REF!*100</f>
        <v>#REF!</v>
      </c>
      <c r="K33" s="278" t="e">
        <f>E33/'TEST MARKS '!#REF!*100</f>
        <v>#REF!</v>
      </c>
      <c r="L33" s="278" t="e">
        <f>F33/'TEST MARKS '!#REF!*100</f>
        <v>#REF!</v>
      </c>
      <c r="M33" s="278" t="e">
        <f>G33/'TEST MARKS '!#REF!*100</f>
        <v>#REF!</v>
      </c>
      <c r="N33" s="278" t="e">
        <f>H33/'TEST MARKS '!#REF!*100</f>
        <v>#REF!</v>
      </c>
      <c r="O33" s="278" t="e">
        <f>I33/'TEST MARKS '!#REF!*100</f>
        <v>#REF!</v>
      </c>
      <c r="P33" s="278" t="e">
        <f>IF(J33&lt;'TEST MARKS '!#REF!,"N","Y")</f>
        <v>#REF!</v>
      </c>
      <c r="Q33" s="278" t="e">
        <f>IF(K33&lt;'TEST MARKS '!#REF!,"N","Y")</f>
        <v>#REF!</v>
      </c>
      <c r="R33" s="278" t="e">
        <f>IF(L33&lt;'TEST MARKS '!#REF!,"N","Y")</f>
        <v>#REF!</v>
      </c>
      <c r="S33" s="278" t="e">
        <f>IF(M33&lt;'TEST MARKS '!#REF!,"N","Y")</f>
        <v>#REF!</v>
      </c>
      <c r="T33" s="278" t="e">
        <f>IF(N33&lt;'TEST MARKS '!#REF!,"N","Y")</f>
        <v>#REF!</v>
      </c>
      <c r="U33" s="278" t="e">
        <f>IF(O33&lt;'TEST MARKS '!#REF!,"N","Y")</f>
        <v>#REF!</v>
      </c>
    </row>
    <row r="34" spans="1:21">
      <c r="A34" s="272">
        <f>'TEST MARKS '!A35</f>
        <v>26</v>
      </c>
      <c r="B34" s="272" t="str">
        <f>'TEST MARKS '!B35</f>
        <v>GYANENDRA KUMAR GUPTA</v>
      </c>
      <c r="C34" s="272" t="str">
        <f>'TEST MARKS '!C35</f>
        <v>1SG15ME034</v>
      </c>
      <c r="D34" s="272">
        <f>'TEST MARKS '!J35</f>
        <v>4</v>
      </c>
      <c r="E34" s="272">
        <f>'TEST MARKS '!K35</f>
        <v>4</v>
      </c>
      <c r="F34" s="272">
        <f>'TEST MARKS '!L35</f>
        <v>4</v>
      </c>
      <c r="G34" s="272">
        <f>'TEST MARKS '!M35</f>
        <v>4</v>
      </c>
      <c r="H34" s="272">
        <f>'TEST MARKS '!N35</f>
        <v>4</v>
      </c>
      <c r="I34" s="272">
        <f>'TEST MARKS '!O35</f>
        <v>4</v>
      </c>
      <c r="J34" s="278" t="e">
        <f>D34/'TEST MARKS '!#REF!*100</f>
        <v>#REF!</v>
      </c>
      <c r="K34" s="278" t="e">
        <f>E34/'TEST MARKS '!#REF!*100</f>
        <v>#REF!</v>
      </c>
      <c r="L34" s="278" t="e">
        <f>F34/'TEST MARKS '!#REF!*100</f>
        <v>#REF!</v>
      </c>
      <c r="M34" s="278" t="e">
        <f>G34/'TEST MARKS '!#REF!*100</f>
        <v>#REF!</v>
      </c>
      <c r="N34" s="278" t="e">
        <f>H34/'TEST MARKS '!#REF!*100</f>
        <v>#REF!</v>
      </c>
      <c r="O34" s="278" t="e">
        <f>I34/'TEST MARKS '!#REF!*100</f>
        <v>#REF!</v>
      </c>
      <c r="P34" s="278" t="e">
        <f>IF(J34&lt;'TEST MARKS '!#REF!,"N","Y")</f>
        <v>#REF!</v>
      </c>
      <c r="Q34" s="278" t="e">
        <f>IF(K34&lt;'TEST MARKS '!#REF!,"N","Y")</f>
        <v>#REF!</v>
      </c>
      <c r="R34" s="278" t="e">
        <f>IF(L34&lt;'TEST MARKS '!#REF!,"N","Y")</f>
        <v>#REF!</v>
      </c>
      <c r="S34" s="278" t="e">
        <f>IF(M34&lt;'TEST MARKS '!#REF!,"N","Y")</f>
        <v>#REF!</v>
      </c>
      <c r="T34" s="278" t="e">
        <f>IF(N34&lt;'TEST MARKS '!#REF!,"N","Y")</f>
        <v>#REF!</v>
      </c>
      <c r="U34" s="278" t="e">
        <f>IF(O34&lt;'TEST MARKS '!#REF!,"N","Y")</f>
        <v>#REF!</v>
      </c>
    </row>
    <row r="35" spans="1:21">
      <c r="A35" s="272">
        <f>'TEST MARKS '!A36</f>
        <v>27</v>
      </c>
      <c r="B35" s="272" t="str">
        <f>'TEST MARKS '!B36</f>
        <v>HIMANSHU</v>
      </c>
      <c r="C35" s="272" t="str">
        <f>'TEST MARKS '!C36</f>
        <v>1SG15ME038</v>
      </c>
      <c r="D35" s="272">
        <f>'TEST MARKS '!J36</f>
        <v>5</v>
      </c>
      <c r="E35" s="272">
        <f>'TEST MARKS '!K36</f>
        <v>5</v>
      </c>
      <c r="F35" s="272">
        <f>'TEST MARKS '!L36</f>
        <v>5</v>
      </c>
      <c r="G35" s="272">
        <f>'TEST MARKS '!M36</f>
        <v>5</v>
      </c>
      <c r="H35" s="272">
        <f>'TEST MARKS '!N36</f>
        <v>5</v>
      </c>
      <c r="I35" s="272">
        <f>'TEST MARKS '!O36</f>
        <v>5</v>
      </c>
      <c r="J35" s="278" t="e">
        <f>D35/'TEST MARKS '!#REF!*100</f>
        <v>#REF!</v>
      </c>
      <c r="K35" s="278" t="e">
        <f>E35/'TEST MARKS '!#REF!*100</f>
        <v>#REF!</v>
      </c>
      <c r="L35" s="278" t="e">
        <f>F35/'TEST MARKS '!#REF!*100</f>
        <v>#REF!</v>
      </c>
      <c r="M35" s="278" t="e">
        <f>G35/'TEST MARKS '!#REF!*100</f>
        <v>#REF!</v>
      </c>
      <c r="N35" s="278" t="e">
        <f>H35/'TEST MARKS '!#REF!*100</f>
        <v>#REF!</v>
      </c>
      <c r="O35" s="278" t="e">
        <f>I35/'TEST MARKS '!#REF!*100</f>
        <v>#REF!</v>
      </c>
      <c r="P35" s="278" t="e">
        <f>IF(J35&lt;'TEST MARKS '!#REF!,"N","Y")</f>
        <v>#REF!</v>
      </c>
      <c r="Q35" s="278" t="e">
        <f>IF(K35&lt;'TEST MARKS '!#REF!,"N","Y")</f>
        <v>#REF!</v>
      </c>
      <c r="R35" s="278" t="e">
        <f>IF(L35&lt;'TEST MARKS '!#REF!,"N","Y")</f>
        <v>#REF!</v>
      </c>
      <c r="S35" s="278" t="e">
        <f>IF(M35&lt;'TEST MARKS '!#REF!,"N","Y")</f>
        <v>#REF!</v>
      </c>
      <c r="T35" s="278" t="e">
        <f>IF(N35&lt;'TEST MARKS '!#REF!,"N","Y")</f>
        <v>#REF!</v>
      </c>
      <c r="U35" s="278" t="e">
        <f>IF(O35&lt;'TEST MARKS '!#REF!,"N","Y")</f>
        <v>#REF!</v>
      </c>
    </row>
    <row r="36" spans="1:21">
      <c r="A36" s="272">
        <f>'TEST MARKS '!A37</f>
        <v>28</v>
      </c>
      <c r="B36" s="272" t="str">
        <f>'TEST MARKS '!B37</f>
        <v>JANARDHAN K N</v>
      </c>
      <c r="C36" s="272" t="str">
        <f>'TEST MARKS '!C37</f>
        <v>1SG15ME042</v>
      </c>
      <c r="D36" s="272">
        <f>'TEST MARKS '!J37</f>
        <v>5</v>
      </c>
      <c r="E36" s="272">
        <f>'TEST MARKS '!K37</f>
        <v>5</v>
      </c>
      <c r="F36" s="272">
        <f>'TEST MARKS '!L37</f>
        <v>5</v>
      </c>
      <c r="G36" s="272">
        <f>'TEST MARKS '!M37</f>
        <v>5</v>
      </c>
      <c r="H36" s="272">
        <f>'TEST MARKS '!N37</f>
        <v>5</v>
      </c>
      <c r="I36" s="272">
        <f>'TEST MARKS '!O37</f>
        <v>5</v>
      </c>
      <c r="J36" s="278" t="e">
        <f>D36/'TEST MARKS '!#REF!*100</f>
        <v>#REF!</v>
      </c>
      <c r="K36" s="278" t="e">
        <f>E36/'TEST MARKS '!#REF!*100</f>
        <v>#REF!</v>
      </c>
      <c r="L36" s="278" t="e">
        <f>F36/'TEST MARKS '!#REF!*100</f>
        <v>#REF!</v>
      </c>
      <c r="M36" s="278" t="e">
        <f>G36/'TEST MARKS '!#REF!*100</f>
        <v>#REF!</v>
      </c>
      <c r="N36" s="278" t="e">
        <f>H36/'TEST MARKS '!#REF!*100</f>
        <v>#REF!</v>
      </c>
      <c r="O36" s="278" t="e">
        <f>I36/'TEST MARKS '!#REF!*100</f>
        <v>#REF!</v>
      </c>
      <c r="P36" s="278" t="e">
        <f>IF(J36&lt;'TEST MARKS '!#REF!,"N","Y")</f>
        <v>#REF!</v>
      </c>
      <c r="Q36" s="278" t="e">
        <f>IF(K36&lt;'TEST MARKS '!#REF!,"N","Y")</f>
        <v>#REF!</v>
      </c>
      <c r="R36" s="278" t="e">
        <f>IF(L36&lt;'TEST MARKS '!#REF!,"N","Y")</f>
        <v>#REF!</v>
      </c>
      <c r="S36" s="278" t="e">
        <f>IF(M36&lt;'TEST MARKS '!#REF!,"N","Y")</f>
        <v>#REF!</v>
      </c>
      <c r="T36" s="278" t="e">
        <f>IF(N36&lt;'TEST MARKS '!#REF!,"N","Y")</f>
        <v>#REF!</v>
      </c>
      <c r="U36" s="278" t="e">
        <f>IF(O36&lt;'TEST MARKS '!#REF!,"N","Y")</f>
        <v>#REF!</v>
      </c>
    </row>
    <row r="37" spans="1:21">
      <c r="A37" s="272">
        <f>'TEST MARKS '!A38</f>
        <v>29</v>
      </c>
      <c r="B37" s="272" t="str">
        <f>'TEST MARKS '!B38</f>
        <v>JOHN PATRICK .G</v>
      </c>
      <c r="C37" s="272" t="str">
        <f>'TEST MARKS '!C38</f>
        <v>1SG15ME043</v>
      </c>
      <c r="D37" s="272">
        <f>'TEST MARKS '!J38</f>
        <v>4</v>
      </c>
      <c r="E37" s="272">
        <f>'TEST MARKS '!K38</f>
        <v>4</v>
      </c>
      <c r="F37" s="272">
        <f>'TEST MARKS '!L38</f>
        <v>4</v>
      </c>
      <c r="G37" s="272">
        <f>'TEST MARKS '!M38</f>
        <v>4</v>
      </c>
      <c r="H37" s="272">
        <f>'TEST MARKS '!N38</f>
        <v>4</v>
      </c>
      <c r="I37" s="272">
        <f>'TEST MARKS '!O38</f>
        <v>4</v>
      </c>
      <c r="J37" s="278" t="e">
        <f>D37/'TEST MARKS '!#REF!*100</f>
        <v>#REF!</v>
      </c>
      <c r="K37" s="278" t="e">
        <f>E37/'TEST MARKS '!#REF!*100</f>
        <v>#REF!</v>
      </c>
      <c r="L37" s="278" t="e">
        <f>F37/'TEST MARKS '!#REF!*100</f>
        <v>#REF!</v>
      </c>
      <c r="M37" s="278" t="e">
        <f>G37/'TEST MARKS '!#REF!*100</f>
        <v>#REF!</v>
      </c>
      <c r="N37" s="278" t="e">
        <f>H37/'TEST MARKS '!#REF!*100</f>
        <v>#REF!</v>
      </c>
      <c r="O37" s="278" t="e">
        <f>I37/'TEST MARKS '!#REF!*100</f>
        <v>#REF!</v>
      </c>
      <c r="P37" s="278" t="e">
        <f>IF(J37&lt;'TEST MARKS '!#REF!,"N","Y")</f>
        <v>#REF!</v>
      </c>
      <c r="Q37" s="278" t="e">
        <f>IF(K37&lt;'TEST MARKS '!#REF!,"N","Y")</f>
        <v>#REF!</v>
      </c>
      <c r="R37" s="278" t="e">
        <f>IF(L37&lt;'TEST MARKS '!#REF!,"N","Y")</f>
        <v>#REF!</v>
      </c>
      <c r="S37" s="278" t="e">
        <f>IF(M37&lt;'TEST MARKS '!#REF!,"N","Y")</f>
        <v>#REF!</v>
      </c>
      <c r="T37" s="278" t="e">
        <f>IF(N37&lt;'TEST MARKS '!#REF!,"N","Y")</f>
        <v>#REF!</v>
      </c>
      <c r="U37" s="278" t="e">
        <f>IF(O37&lt;'TEST MARKS '!#REF!,"N","Y")</f>
        <v>#REF!</v>
      </c>
    </row>
    <row r="38" spans="1:21">
      <c r="A38" s="272">
        <f>'TEST MARKS '!A39</f>
        <v>30</v>
      </c>
      <c r="B38" s="272" t="str">
        <f>'TEST MARKS '!B39</f>
        <v>KISHAN SHARMA</v>
      </c>
      <c r="C38" s="272" t="str">
        <f>'TEST MARKS '!C39</f>
        <v>1SG15ME044</v>
      </c>
      <c r="D38" s="272">
        <f>'TEST MARKS '!J39</f>
        <v>4</v>
      </c>
      <c r="E38" s="272">
        <f>'TEST MARKS '!K39</f>
        <v>4</v>
      </c>
      <c r="F38" s="272">
        <f>'TEST MARKS '!L39</f>
        <v>4</v>
      </c>
      <c r="G38" s="272">
        <f>'TEST MARKS '!M39</f>
        <v>4</v>
      </c>
      <c r="H38" s="272">
        <f>'TEST MARKS '!N39</f>
        <v>4</v>
      </c>
      <c r="I38" s="272">
        <f>'TEST MARKS '!O39</f>
        <v>4</v>
      </c>
      <c r="J38" s="278" t="e">
        <f>D38/'TEST MARKS '!#REF!*100</f>
        <v>#REF!</v>
      </c>
      <c r="K38" s="278" t="e">
        <f>E38/'TEST MARKS '!#REF!*100</f>
        <v>#REF!</v>
      </c>
      <c r="L38" s="278" t="e">
        <f>F38/'TEST MARKS '!#REF!*100</f>
        <v>#REF!</v>
      </c>
      <c r="M38" s="278" t="e">
        <f>G38/'TEST MARKS '!#REF!*100</f>
        <v>#REF!</v>
      </c>
      <c r="N38" s="278" t="e">
        <f>H38/'TEST MARKS '!#REF!*100</f>
        <v>#REF!</v>
      </c>
      <c r="O38" s="278" t="e">
        <f>I38/'TEST MARKS '!#REF!*100</f>
        <v>#REF!</v>
      </c>
      <c r="P38" s="278" t="e">
        <f>IF(J38&lt;'TEST MARKS '!#REF!,"N","Y")</f>
        <v>#REF!</v>
      </c>
      <c r="Q38" s="278" t="e">
        <f>IF(K38&lt;'TEST MARKS '!#REF!,"N","Y")</f>
        <v>#REF!</v>
      </c>
      <c r="R38" s="278" t="e">
        <f>IF(L38&lt;'TEST MARKS '!#REF!,"N","Y")</f>
        <v>#REF!</v>
      </c>
      <c r="S38" s="278" t="e">
        <f>IF(M38&lt;'TEST MARKS '!#REF!,"N","Y")</f>
        <v>#REF!</v>
      </c>
      <c r="T38" s="278" t="e">
        <f>IF(N38&lt;'TEST MARKS '!#REF!,"N","Y")</f>
        <v>#REF!</v>
      </c>
      <c r="U38" s="278" t="e">
        <f>IF(O38&lt;'TEST MARKS '!#REF!,"N","Y")</f>
        <v>#REF!</v>
      </c>
    </row>
    <row r="39" spans="1:21">
      <c r="A39" s="272">
        <f>'TEST MARKS '!A40</f>
        <v>31</v>
      </c>
      <c r="B39" s="272" t="str">
        <f>'TEST MARKS '!B40</f>
        <v>KUMAR P G</v>
      </c>
      <c r="C39" s="272" t="str">
        <f>'TEST MARKS '!C40</f>
        <v>1SG15ME046</v>
      </c>
      <c r="D39" s="272">
        <f>'TEST MARKS '!J40</f>
        <v>5</v>
      </c>
      <c r="E39" s="272">
        <f>'TEST MARKS '!K40</f>
        <v>5</v>
      </c>
      <c r="F39" s="272">
        <f>'TEST MARKS '!L40</f>
        <v>5</v>
      </c>
      <c r="G39" s="272">
        <f>'TEST MARKS '!M40</f>
        <v>5</v>
      </c>
      <c r="H39" s="272">
        <f>'TEST MARKS '!N40</f>
        <v>5</v>
      </c>
      <c r="I39" s="272">
        <f>'TEST MARKS '!O40</f>
        <v>5</v>
      </c>
      <c r="J39" s="278" t="e">
        <f>D39/'TEST MARKS '!#REF!*100</f>
        <v>#REF!</v>
      </c>
      <c r="K39" s="278" t="e">
        <f>E39/'TEST MARKS '!#REF!*100</f>
        <v>#REF!</v>
      </c>
      <c r="L39" s="278" t="e">
        <f>F39/'TEST MARKS '!#REF!*100</f>
        <v>#REF!</v>
      </c>
      <c r="M39" s="278" t="e">
        <f>G39/'TEST MARKS '!#REF!*100</f>
        <v>#REF!</v>
      </c>
      <c r="N39" s="278" t="e">
        <f>H39/'TEST MARKS '!#REF!*100</f>
        <v>#REF!</v>
      </c>
      <c r="O39" s="278" t="e">
        <f>I39/'TEST MARKS '!#REF!*100</f>
        <v>#REF!</v>
      </c>
      <c r="P39" s="278" t="e">
        <f>IF(J39&lt;'TEST MARKS '!#REF!,"N","Y")</f>
        <v>#REF!</v>
      </c>
      <c r="Q39" s="278" t="e">
        <f>IF(K39&lt;'TEST MARKS '!#REF!,"N","Y")</f>
        <v>#REF!</v>
      </c>
      <c r="R39" s="278" t="e">
        <f>IF(L39&lt;'TEST MARKS '!#REF!,"N","Y")</f>
        <v>#REF!</v>
      </c>
      <c r="S39" s="278" t="e">
        <f>IF(M39&lt;'TEST MARKS '!#REF!,"N","Y")</f>
        <v>#REF!</v>
      </c>
      <c r="T39" s="278" t="e">
        <f>IF(N39&lt;'TEST MARKS '!#REF!,"N","Y")</f>
        <v>#REF!</v>
      </c>
      <c r="U39" s="278" t="e">
        <f>IF(O39&lt;'TEST MARKS '!#REF!,"N","Y")</f>
        <v>#REF!</v>
      </c>
    </row>
    <row r="40" spans="1:21">
      <c r="A40" s="272">
        <f>'TEST MARKS '!A41</f>
        <v>32</v>
      </c>
      <c r="B40" s="272" t="str">
        <f>'TEST MARKS '!B41</f>
        <v>KUMAR ROHAN</v>
      </c>
      <c r="C40" s="272" t="str">
        <f>'TEST MARKS '!C41</f>
        <v>1SG15ME047</v>
      </c>
      <c r="D40" s="272">
        <f>'TEST MARKS '!J41</f>
        <v>5</v>
      </c>
      <c r="E40" s="272">
        <f>'TEST MARKS '!K41</f>
        <v>5</v>
      </c>
      <c r="F40" s="272">
        <f>'TEST MARKS '!L41</f>
        <v>5</v>
      </c>
      <c r="G40" s="272">
        <f>'TEST MARKS '!M41</f>
        <v>5</v>
      </c>
      <c r="H40" s="272">
        <f>'TEST MARKS '!N41</f>
        <v>5</v>
      </c>
      <c r="I40" s="272">
        <f>'TEST MARKS '!O41</f>
        <v>5</v>
      </c>
      <c r="J40" s="278" t="e">
        <f>D40/'TEST MARKS '!#REF!*100</f>
        <v>#REF!</v>
      </c>
      <c r="K40" s="278" t="e">
        <f>E40/'TEST MARKS '!#REF!*100</f>
        <v>#REF!</v>
      </c>
      <c r="L40" s="278" t="e">
        <f>F40/'TEST MARKS '!#REF!*100</f>
        <v>#REF!</v>
      </c>
      <c r="M40" s="278" t="e">
        <f>G40/'TEST MARKS '!#REF!*100</f>
        <v>#REF!</v>
      </c>
      <c r="N40" s="278" t="e">
        <f>H40/'TEST MARKS '!#REF!*100</f>
        <v>#REF!</v>
      </c>
      <c r="O40" s="278" t="e">
        <f>I40/'TEST MARKS '!#REF!*100</f>
        <v>#REF!</v>
      </c>
      <c r="P40" s="278" t="e">
        <f>IF(J40&lt;'TEST MARKS '!#REF!,"N","Y")</f>
        <v>#REF!</v>
      </c>
      <c r="Q40" s="278" t="e">
        <f>IF(K40&lt;'TEST MARKS '!#REF!,"N","Y")</f>
        <v>#REF!</v>
      </c>
      <c r="R40" s="278" t="e">
        <f>IF(L40&lt;'TEST MARKS '!#REF!,"N","Y")</f>
        <v>#REF!</v>
      </c>
      <c r="S40" s="278" t="e">
        <f>IF(M40&lt;'TEST MARKS '!#REF!,"N","Y")</f>
        <v>#REF!</v>
      </c>
      <c r="T40" s="278" t="e">
        <f>IF(N40&lt;'TEST MARKS '!#REF!,"N","Y")</f>
        <v>#REF!</v>
      </c>
      <c r="U40" s="278" t="e">
        <f>IF(O40&lt;'TEST MARKS '!#REF!,"N","Y")</f>
        <v>#REF!</v>
      </c>
    </row>
    <row r="41" spans="1:21">
      <c r="A41" s="272">
        <f>'TEST MARKS '!A42</f>
        <v>33</v>
      </c>
      <c r="B41" s="272" t="str">
        <f>'TEST MARKS '!B42</f>
        <v>K.SAISOMASEKHAR</v>
      </c>
      <c r="C41" s="272" t="str">
        <f>'TEST MARKS '!C42</f>
        <v>1SG15ME048</v>
      </c>
      <c r="D41" s="272">
        <f>'TEST MARKS '!J42</f>
        <v>4</v>
      </c>
      <c r="E41" s="272">
        <f>'TEST MARKS '!K42</f>
        <v>4</v>
      </c>
      <c r="F41" s="272">
        <f>'TEST MARKS '!L42</f>
        <v>4</v>
      </c>
      <c r="G41" s="272">
        <f>'TEST MARKS '!M42</f>
        <v>4</v>
      </c>
      <c r="H41" s="272">
        <f>'TEST MARKS '!N42</f>
        <v>4</v>
      </c>
      <c r="I41" s="272">
        <f>'TEST MARKS '!O42</f>
        <v>4</v>
      </c>
      <c r="J41" s="278" t="e">
        <f>D41/'TEST MARKS '!#REF!*100</f>
        <v>#REF!</v>
      </c>
      <c r="K41" s="278" t="e">
        <f>E41/'TEST MARKS '!#REF!*100</f>
        <v>#REF!</v>
      </c>
      <c r="L41" s="278" t="e">
        <f>F41/'TEST MARKS '!#REF!*100</f>
        <v>#REF!</v>
      </c>
      <c r="M41" s="278" t="e">
        <f>G41/'TEST MARKS '!#REF!*100</f>
        <v>#REF!</v>
      </c>
      <c r="N41" s="278" t="e">
        <f>H41/'TEST MARKS '!#REF!*100</f>
        <v>#REF!</v>
      </c>
      <c r="O41" s="278" t="e">
        <f>I41/'TEST MARKS '!#REF!*100</f>
        <v>#REF!</v>
      </c>
      <c r="P41" s="278" t="e">
        <f>IF(J41&lt;'TEST MARKS '!#REF!,"N","Y")</f>
        <v>#REF!</v>
      </c>
      <c r="Q41" s="278" t="e">
        <f>IF(K41&lt;'TEST MARKS '!#REF!,"N","Y")</f>
        <v>#REF!</v>
      </c>
      <c r="R41" s="278" t="e">
        <f>IF(L41&lt;'TEST MARKS '!#REF!,"N","Y")</f>
        <v>#REF!</v>
      </c>
      <c r="S41" s="278" t="e">
        <f>IF(M41&lt;'TEST MARKS '!#REF!,"N","Y")</f>
        <v>#REF!</v>
      </c>
      <c r="T41" s="278" t="e">
        <f>IF(N41&lt;'TEST MARKS '!#REF!,"N","Y")</f>
        <v>#REF!</v>
      </c>
      <c r="U41" s="278" t="e">
        <f>IF(O41&lt;'TEST MARKS '!#REF!,"N","Y")</f>
        <v>#REF!</v>
      </c>
    </row>
    <row r="42" spans="1:21">
      <c r="A42" s="272">
        <f>'TEST MARKS '!A43</f>
        <v>34</v>
      </c>
      <c r="B42" s="272" t="str">
        <f>'TEST MARKS '!B43</f>
        <v>KUSHAL S</v>
      </c>
      <c r="C42" s="272" t="str">
        <f>'TEST MARKS '!C43</f>
        <v>1SG15ME049</v>
      </c>
      <c r="D42" s="272">
        <f>'TEST MARKS '!J43</f>
        <v>4</v>
      </c>
      <c r="E42" s="272">
        <f>'TEST MARKS '!K43</f>
        <v>4</v>
      </c>
      <c r="F42" s="272">
        <f>'TEST MARKS '!L43</f>
        <v>4</v>
      </c>
      <c r="G42" s="272">
        <f>'TEST MARKS '!M43</f>
        <v>4</v>
      </c>
      <c r="H42" s="272">
        <f>'TEST MARKS '!N43</f>
        <v>4</v>
      </c>
      <c r="I42" s="272">
        <f>'TEST MARKS '!O43</f>
        <v>4</v>
      </c>
      <c r="J42" s="278" t="e">
        <f>D42/'TEST MARKS '!#REF!*100</f>
        <v>#REF!</v>
      </c>
      <c r="K42" s="278" t="e">
        <f>E42/'TEST MARKS '!#REF!*100</f>
        <v>#REF!</v>
      </c>
      <c r="L42" s="278" t="e">
        <f>F42/'TEST MARKS '!#REF!*100</f>
        <v>#REF!</v>
      </c>
      <c r="M42" s="278" t="e">
        <f>G42/'TEST MARKS '!#REF!*100</f>
        <v>#REF!</v>
      </c>
      <c r="N42" s="278" t="e">
        <f>H42/'TEST MARKS '!#REF!*100</f>
        <v>#REF!</v>
      </c>
      <c r="O42" s="278" t="e">
        <f>I42/'TEST MARKS '!#REF!*100</f>
        <v>#REF!</v>
      </c>
      <c r="P42" s="278" t="e">
        <f>IF(J42&lt;'TEST MARKS '!#REF!,"N","Y")</f>
        <v>#REF!</v>
      </c>
      <c r="Q42" s="278" t="e">
        <f>IF(K42&lt;'TEST MARKS '!#REF!,"N","Y")</f>
        <v>#REF!</v>
      </c>
      <c r="R42" s="278" t="e">
        <f>IF(L42&lt;'TEST MARKS '!#REF!,"N","Y")</f>
        <v>#REF!</v>
      </c>
      <c r="S42" s="278" t="e">
        <f>IF(M42&lt;'TEST MARKS '!#REF!,"N","Y")</f>
        <v>#REF!</v>
      </c>
      <c r="T42" s="278" t="e">
        <f>IF(N42&lt;'TEST MARKS '!#REF!,"N","Y")</f>
        <v>#REF!</v>
      </c>
      <c r="U42" s="278" t="e">
        <f>IF(O42&lt;'TEST MARKS '!#REF!,"N","Y")</f>
        <v>#REF!</v>
      </c>
    </row>
    <row r="43" spans="1:21">
      <c r="A43" s="272">
        <f>'TEST MARKS '!A44</f>
        <v>35</v>
      </c>
      <c r="B43" s="272" t="str">
        <f>'TEST MARKS '!B44</f>
        <v>LIKITH P S</v>
      </c>
      <c r="C43" s="272" t="str">
        <f>'TEST MARKS '!C44</f>
        <v>1SG15ME050</v>
      </c>
      <c r="D43" s="272">
        <f>'TEST MARKS '!J44</f>
        <v>5</v>
      </c>
      <c r="E43" s="272">
        <f>'TEST MARKS '!K44</f>
        <v>5</v>
      </c>
      <c r="F43" s="272">
        <f>'TEST MARKS '!L44</f>
        <v>5</v>
      </c>
      <c r="G43" s="272">
        <f>'TEST MARKS '!M44</f>
        <v>5</v>
      </c>
      <c r="H43" s="272">
        <f>'TEST MARKS '!N44</f>
        <v>5</v>
      </c>
      <c r="I43" s="272">
        <f>'TEST MARKS '!O44</f>
        <v>5</v>
      </c>
      <c r="J43" s="278" t="e">
        <f>D43/'TEST MARKS '!#REF!*100</f>
        <v>#REF!</v>
      </c>
      <c r="K43" s="278" t="e">
        <f>E43/'TEST MARKS '!#REF!*100</f>
        <v>#REF!</v>
      </c>
      <c r="L43" s="278" t="e">
        <f>F43/'TEST MARKS '!#REF!*100</f>
        <v>#REF!</v>
      </c>
      <c r="M43" s="278" t="e">
        <f>G43/'TEST MARKS '!#REF!*100</f>
        <v>#REF!</v>
      </c>
      <c r="N43" s="278" t="e">
        <f>H43/'TEST MARKS '!#REF!*100</f>
        <v>#REF!</v>
      </c>
      <c r="O43" s="278" t="e">
        <f>I43/'TEST MARKS '!#REF!*100</f>
        <v>#REF!</v>
      </c>
      <c r="P43" s="278" t="e">
        <f>IF(J43&lt;'TEST MARKS '!#REF!,"N","Y")</f>
        <v>#REF!</v>
      </c>
      <c r="Q43" s="278" t="e">
        <f>IF(K43&lt;'TEST MARKS '!#REF!,"N","Y")</f>
        <v>#REF!</v>
      </c>
      <c r="R43" s="278" t="e">
        <f>IF(L43&lt;'TEST MARKS '!#REF!,"N","Y")</f>
        <v>#REF!</v>
      </c>
      <c r="S43" s="278" t="e">
        <f>IF(M43&lt;'TEST MARKS '!#REF!,"N","Y")</f>
        <v>#REF!</v>
      </c>
      <c r="T43" s="278" t="e">
        <f>IF(N43&lt;'TEST MARKS '!#REF!,"N","Y")</f>
        <v>#REF!</v>
      </c>
      <c r="U43" s="278" t="e">
        <f>IF(O43&lt;'TEST MARKS '!#REF!,"N","Y")</f>
        <v>#REF!</v>
      </c>
    </row>
    <row r="44" spans="1:21">
      <c r="A44" s="272">
        <f>'TEST MARKS '!A45</f>
        <v>36</v>
      </c>
      <c r="B44" s="272" t="str">
        <f>'TEST MARKS '!B45</f>
        <v>MADAN KUMAR L</v>
      </c>
      <c r="C44" s="272" t="str">
        <f>'TEST MARKS '!C45</f>
        <v>1SG15ME052</v>
      </c>
      <c r="D44" s="272">
        <f>'TEST MARKS '!J45</f>
        <v>5</v>
      </c>
      <c r="E44" s="272">
        <f>'TEST MARKS '!K45</f>
        <v>5</v>
      </c>
      <c r="F44" s="272">
        <f>'TEST MARKS '!L45</f>
        <v>5</v>
      </c>
      <c r="G44" s="272">
        <f>'TEST MARKS '!M45</f>
        <v>5</v>
      </c>
      <c r="H44" s="272">
        <f>'TEST MARKS '!N45</f>
        <v>5</v>
      </c>
      <c r="I44" s="272">
        <f>'TEST MARKS '!O45</f>
        <v>5</v>
      </c>
      <c r="J44" s="278" t="e">
        <f>D44/'TEST MARKS '!#REF!*100</f>
        <v>#REF!</v>
      </c>
      <c r="K44" s="278" t="e">
        <f>E44/'TEST MARKS '!#REF!*100</f>
        <v>#REF!</v>
      </c>
      <c r="L44" s="278" t="e">
        <f>F44/'TEST MARKS '!#REF!*100</f>
        <v>#REF!</v>
      </c>
      <c r="M44" s="278" t="e">
        <f>G44/'TEST MARKS '!#REF!*100</f>
        <v>#REF!</v>
      </c>
      <c r="N44" s="278" t="e">
        <f>H44/'TEST MARKS '!#REF!*100</f>
        <v>#REF!</v>
      </c>
      <c r="O44" s="278" t="e">
        <f>I44/'TEST MARKS '!#REF!*100</f>
        <v>#REF!</v>
      </c>
      <c r="P44" s="278" t="e">
        <f>IF(J44&lt;'TEST MARKS '!#REF!,"N","Y")</f>
        <v>#REF!</v>
      </c>
      <c r="Q44" s="278" t="e">
        <f>IF(K44&lt;'TEST MARKS '!#REF!,"N","Y")</f>
        <v>#REF!</v>
      </c>
      <c r="R44" s="278" t="e">
        <f>IF(L44&lt;'TEST MARKS '!#REF!,"N","Y")</f>
        <v>#REF!</v>
      </c>
      <c r="S44" s="278" t="e">
        <f>IF(M44&lt;'TEST MARKS '!#REF!,"N","Y")</f>
        <v>#REF!</v>
      </c>
      <c r="T44" s="278" t="e">
        <f>IF(N44&lt;'TEST MARKS '!#REF!,"N","Y")</f>
        <v>#REF!</v>
      </c>
      <c r="U44" s="278" t="e">
        <f>IF(O44&lt;'TEST MARKS '!#REF!,"N","Y")</f>
        <v>#REF!</v>
      </c>
    </row>
    <row r="45" spans="1:21">
      <c r="A45" s="272">
        <f>'TEST MARKS '!A46</f>
        <v>37</v>
      </c>
      <c r="B45" s="272" t="str">
        <f>'TEST MARKS '!B46</f>
        <v>MANJUNATH M</v>
      </c>
      <c r="C45" s="272" t="str">
        <f>'TEST MARKS '!C46</f>
        <v>1SG15ME053</v>
      </c>
      <c r="D45" s="272">
        <f>'TEST MARKS '!J46</f>
        <v>5</v>
      </c>
      <c r="E45" s="272">
        <f>'TEST MARKS '!K46</f>
        <v>5</v>
      </c>
      <c r="F45" s="272">
        <f>'TEST MARKS '!L46</f>
        <v>5</v>
      </c>
      <c r="G45" s="272">
        <f>'TEST MARKS '!M46</f>
        <v>5</v>
      </c>
      <c r="H45" s="272">
        <f>'TEST MARKS '!N46</f>
        <v>5</v>
      </c>
      <c r="I45" s="272">
        <f>'TEST MARKS '!O46</f>
        <v>5</v>
      </c>
      <c r="J45" s="278" t="e">
        <f>D45/'TEST MARKS '!#REF!*100</f>
        <v>#REF!</v>
      </c>
      <c r="K45" s="278" t="e">
        <f>E45/'TEST MARKS '!#REF!*100</f>
        <v>#REF!</v>
      </c>
      <c r="L45" s="278" t="e">
        <f>F45/'TEST MARKS '!#REF!*100</f>
        <v>#REF!</v>
      </c>
      <c r="M45" s="278" t="e">
        <f>G45/'TEST MARKS '!#REF!*100</f>
        <v>#REF!</v>
      </c>
      <c r="N45" s="278" t="e">
        <f>H45/'TEST MARKS '!#REF!*100</f>
        <v>#REF!</v>
      </c>
      <c r="O45" s="278" t="e">
        <f>I45/'TEST MARKS '!#REF!*100</f>
        <v>#REF!</v>
      </c>
      <c r="P45" s="278" t="e">
        <f>IF(J45&lt;'TEST MARKS '!#REF!,"N","Y")</f>
        <v>#REF!</v>
      </c>
      <c r="Q45" s="278" t="e">
        <f>IF(K45&lt;'TEST MARKS '!#REF!,"N","Y")</f>
        <v>#REF!</v>
      </c>
      <c r="R45" s="278" t="e">
        <f>IF(L45&lt;'TEST MARKS '!#REF!,"N","Y")</f>
        <v>#REF!</v>
      </c>
      <c r="S45" s="278" t="e">
        <f>IF(M45&lt;'TEST MARKS '!#REF!,"N","Y")</f>
        <v>#REF!</v>
      </c>
      <c r="T45" s="278" t="e">
        <f>IF(N45&lt;'TEST MARKS '!#REF!,"N","Y")</f>
        <v>#REF!</v>
      </c>
      <c r="U45" s="278" t="e">
        <f>IF(O45&lt;'TEST MARKS '!#REF!,"N","Y")</f>
        <v>#REF!</v>
      </c>
    </row>
    <row r="46" spans="1:21">
      <c r="A46" s="272">
        <f>'TEST MARKS '!A47</f>
        <v>38</v>
      </c>
      <c r="B46" s="272" t="str">
        <f>'TEST MARKS '!B47</f>
        <v>MD REHAN NASIM</v>
      </c>
      <c r="C46" s="272" t="str">
        <f>'TEST MARKS '!C47</f>
        <v>1SG15ME054</v>
      </c>
      <c r="D46" s="272">
        <f>'TEST MARKS '!J47</f>
        <v>5</v>
      </c>
      <c r="E46" s="272">
        <f>'TEST MARKS '!K47</f>
        <v>5</v>
      </c>
      <c r="F46" s="272">
        <f>'TEST MARKS '!L47</f>
        <v>5</v>
      </c>
      <c r="G46" s="272">
        <f>'TEST MARKS '!M47</f>
        <v>5</v>
      </c>
      <c r="H46" s="272">
        <f>'TEST MARKS '!N47</f>
        <v>5</v>
      </c>
      <c r="I46" s="272">
        <f>'TEST MARKS '!O47</f>
        <v>5</v>
      </c>
      <c r="J46" s="278" t="e">
        <f>D46/'TEST MARKS '!#REF!*100</f>
        <v>#REF!</v>
      </c>
      <c r="K46" s="278" t="e">
        <f>E46/'TEST MARKS '!#REF!*100</f>
        <v>#REF!</v>
      </c>
      <c r="L46" s="278" t="e">
        <f>F46/'TEST MARKS '!#REF!*100</f>
        <v>#REF!</v>
      </c>
      <c r="M46" s="278" t="e">
        <f>G46/'TEST MARKS '!#REF!*100</f>
        <v>#REF!</v>
      </c>
      <c r="N46" s="278" t="e">
        <f>H46/'TEST MARKS '!#REF!*100</f>
        <v>#REF!</v>
      </c>
      <c r="O46" s="278" t="e">
        <f>I46/'TEST MARKS '!#REF!*100</f>
        <v>#REF!</v>
      </c>
      <c r="P46" s="278" t="e">
        <f>IF(J46&lt;'TEST MARKS '!#REF!,"N","Y")</f>
        <v>#REF!</v>
      </c>
      <c r="Q46" s="278" t="e">
        <f>IF(K46&lt;'TEST MARKS '!#REF!,"N","Y")</f>
        <v>#REF!</v>
      </c>
      <c r="R46" s="278" t="e">
        <f>IF(L46&lt;'TEST MARKS '!#REF!,"N","Y")</f>
        <v>#REF!</v>
      </c>
      <c r="S46" s="278" t="e">
        <f>IF(M46&lt;'TEST MARKS '!#REF!,"N","Y")</f>
        <v>#REF!</v>
      </c>
      <c r="T46" s="278" t="e">
        <f>IF(N46&lt;'TEST MARKS '!#REF!,"N","Y")</f>
        <v>#REF!</v>
      </c>
      <c r="U46" s="278" t="e">
        <f>IF(O46&lt;'TEST MARKS '!#REF!,"N","Y")</f>
        <v>#REF!</v>
      </c>
    </row>
    <row r="47" spans="1:21">
      <c r="A47" s="272">
        <f>'TEST MARKS '!A48</f>
        <v>39</v>
      </c>
      <c r="B47" s="272" t="str">
        <f>'TEST MARKS '!B48</f>
        <v>MITHUN RAGHUNANDAN</v>
      </c>
      <c r="C47" s="272" t="str">
        <f>'TEST MARKS '!C48</f>
        <v>1SG15ME055</v>
      </c>
      <c r="D47" s="272">
        <f>'TEST MARKS '!J48</f>
        <v>4</v>
      </c>
      <c r="E47" s="272">
        <f>'TEST MARKS '!K48</f>
        <v>4</v>
      </c>
      <c r="F47" s="272">
        <f>'TEST MARKS '!L48</f>
        <v>4</v>
      </c>
      <c r="G47" s="272">
        <f>'TEST MARKS '!M48</f>
        <v>4</v>
      </c>
      <c r="H47" s="272">
        <f>'TEST MARKS '!N48</f>
        <v>4</v>
      </c>
      <c r="I47" s="272">
        <f>'TEST MARKS '!O48</f>
        <v>4</v>
      </c>
      <c r="J47" s="278" t="e">
        <f>D47/'TEST MARKS '!#REF!*100</f>
        <v>#REF!</v>
      </c>
      <c r="K47" s="278" t="e">
        <f>E47/'TEST MARKS '!#REF!*100</f>
        <v>#REF!</v>
      </c>
      <c r="L47" s="278" t="e">
        <f>F47/'TEST MARKS '!#REF!*100</f>
        <v>#REF!</v>
      </c>
      <c r="M47" s="278" t="e">
        <f>G47/'TEST MARKS '!#REF!*100</f>
        <v>#REF!</v>
      </c>
      <c r="N47" s="278" t="e">
        <f>H47/'TEST MARKS '!#REF!*100</f>
        <v>#REF!</v>
      </c>
      <c r="O47" s="278" t="e">
        <f>I47/'TEST MARKS '!#REF!*100</f>
        <v>#REF!</v>
      </c>
      <c r="P47" s="278" t="e">
        <f>IF(J47&lt;'TEST MARKS '!#REF!,"N","Y")</f>
        <v>#REF!</v>
      </c>
      <c r="Q47" s="278" t="e">
        <f>IF(K47&lt;'TEST MARKS '!#REF!,"N","Y")</f>
        <v>#REF!</v>
      </c>
      <c r="R47" s="278" t="e">
        <f>IF(L47&lt;'TEST MARKS '!#REF!,"N","Y")</f>
        <v>#REF!</v>
      </c>
      <c r="S47" s="278" t="e">
        <f>IF(M47&lt;'TEST MARKS '!#REF!,"N","Y")</f>
        <v>#REF!</v>
      </c>
      <c r="T47" s="278" t="e">
        <f>IF(N47&lt;'TEST MARKS '!#REF!,"N","Y")</f>
        <v>#REF!</v>
      </c>
      <c r="U47" s="278" t="e">
        <f>IF(O47&lt;'TEST MARKS '!#REF!,"N","Y")</f>
        <v>#REF!</v>
      </c>
    </row>
    <row r="48" spans="1:21">
      <c r="A48" s="272">
        <f>'TEST MARKS '!A49</f>
        <v>40</v>
      </c>
      <c r="B48" s="272" t="str">
        <f>'TEST MARKS '!B49</f>
        <v>DHANUSH N</v>
      </c>
      <c r="C48" s="272" t="str">
        <f>'TEST MARKS '!C49</f>
        <v>1SG15ME057</v>
      </c>
      <c r="D48" s="272">
        <f>'TEST MARKS '!J49</f>
        <v>4</v>
      </c>
      <c r="E48" s="272">
        <f>'TEST MARKS '!K49</f>
        <v>4</v>
      </c>
      <c r="F48" s="272">
        <f>'TEST MARKS '!L49</f>
        <v>4</v>
      </c>
      <c r="G48" s="272">
        <f>'TEST MARKS '!M49</f>
        <v>4</v>
      </c>
      <c r="H48" s="272">
        <f>'TEST MARKS '!N49</f>
        <v>4</v>
      </c>
      <c r="I48" s="272">
        <f>'TEST MARKS '!O49</f>
        <v>4</v>
      </c>
      <c r="J48" s="278" t="e">
        <f>D48/'TEST MARKS '!#REF!*100</f>
        <v>#REF!</v>
      </c>
      <c r="K48" s="278" t="e">
        <f>E48/'TEST MARKS '!#REF!*100</f>
        <v>#REF!</v>
      </c>
      <c r="L48" s="278" t="e">
        <f>F48/'TEST MARKS '!#REF!*100</f>
        <v>#REF!</v>
      </c>
      <c r="M48" s="278" t="e">
        <f>G48/'TEST MARKS '!#REF!*100</f>
        <v>#REF!</v>
      </c>
      <c r="N48" s="278" t="e">
        <f>H48/'TEST MARKS '!#REF!*100</f>
        <v>#REF!</v>
      </c>
      <c r="O48" s="278" t="e">
        <f>I48/'TEST MARKS '!#REF!*100</f>
        <v>#REF!</v>
      </c>
      <c r="P48" s="278" t="e">
        <f>IF(J48&lt;'TEST MARKS '!#REF!,"N","Y")</f>
        <v>#REF!</v>
      </c>
      <c r="Q48" s="278" t="e">
        <f>IF(K48&lt;'TEST MARKS '!#REF!,"N","Y")</f>
        <v>#REF!</v>
      </c>
      <c r="R48" s="278" t="e">
        <f>IF(L48&lt;'TEST MARKS '!#REF!,"N","Y")</f>
        <v>#REF!</v>
      </c>
      <c r="S48" s="278" t="e">
        <f>IF(M48&lt;'TEST MARKS '!#REF!,"N","Y")</f>
        <v>#REF!</v>
      </c>
      <c r="T48" s="278" t="e">
        <f>IF(N48&lt;'TEST MARKS '!#REF!,"N","Y")</f>
        <v>#REF!</v>
      </c>
      <c r="U48" s="278" t="e">
        <f>IF(O48&lt;'TEST MARKS '!#REF!,"N","Y")</f>
        <v>#REF!</v>
      </c>
    </row>
    <row r="49" spans="1:21">
      <c r="A49" s="272">
        <f>'TEST MARKS '!A50</f>
        <v>41</v>
      </c>
      <c r="B49" s="272" t="str">
        <f>'TEST MARKS '!B50</f>
        <v>NAGARJUN S TAKKALAKI</v>
      </c>
      <c r="C49" s="272" t="str">
        <f>'TEST MARKS '!C50</f>
        <v>1SG15ME058</v>
      </c>
      <c r="D49" s="272">
        <f>'TEST MARKS '!J50</f>
        <v>4</v>
      </c>
      <c r="E49" s="272">
        <f>'TEST MARKS '!K50</f>
        <v>4</v>
      </c>
      <c r="F49" s="272">
        <f>'TEST MARKS '!L50</f>
        <v>4</v>
      </c>
      <c r="G49" s="272">
        <f>'TEST MARKS '!M50</f>
        <v>4</v>
      </c>
      <c r="H49" s="272">
        <f>'TEST MARKS '!N50</f>
        <v>4</v>
      </c>
      <c r="I49" s="272">
        <f>'TEST MARKS '!O50</f>
        <v>4</v>
      </c>
      <c r="J49" s="278" t="e">
        <f>D49/'TEST MARKS '!#REF!*100</f>
        <v>#REF!</v>
      </c>
      <c r="K49" s="278" t="e">
        <f>E49/'TEST MARKS '!#REF!*100</f>
        <v>#REF!</v>
      </c>
      <c r="L49" s="278" t="e">
        <f>F49/'TEST MARKS '!#REF!*100</f>
        <v>#REF!</v>
      </c>
      <c r="M49" s="278" t="e">
        <f>G49/'TEST MARKS '!#REF!*100</f>
        <v>#REF!</v>
      </c>
      <c r="N49" s="278" t="e">
        <f>H49/'TEST MARKS '!#REF!*100</f>
        <v>#REF!</v>
      </c>
      <c r="O49" s="278" t="e">
        <f>I49/'TEST MARKS '!#REF!*100</f>
        <v>#REF!</v>
      </c>
      <c r="P49" s="278" t="e">
        <f>IF(J49&lt;'TEST MARKS '!#REF!,"N","Y")</f>
        <v>#REF!</v>
      </c>
      <c r="Q49" s="278" t="e">
        <f>IF(K49&lt;'TEST MARKS '!#REF!,"N","Y")</f>
        <v>#REF!</v>
      </c>
      <c r="R49" s="278" t="e">
        <f>IF(L49&lt;'TEST MARKS '!#REF!,"N","Y")</f>
        <v>#REF!</v>
      </c>
      <c r="S49" s="278" t="e">
        <f>IF(M49&lt;'TEST MARKS '!#REF!,"N","Y")</f>
        <v>#REF!</v>
      </c>
      <c r="T49" s="278" t="e">
        <f>IF(N49&lt;'TEST MARKS '!#REF!,"N","Y")</f>
        <v>#REF!</v>
      </c>
      <c r="U49" s="278" t="e">
        <f>IF(O49&lt;'TEST MARKS '!#REF!,"N","Y")</f>
        <v>#REF!</v>
      </c>
    </row>
    <row r="50" spans="1:21">
      <c r="A50" s="272">
        <f>'TEST MARKS '!A51</f>
        <v>42</v>
      </c>
      <c r="B50" s="272" t="str">
        <f>'TEST MARKS '!B51</f>
        <v>NAGARJUN M</v>
      </c>
      <c r="C50" s="272" t="str">
        <f>'TEST MARKS '!C51</f>
        <v>1SG15ME059</v>
      </c>
      <c r="D50" s="272">
        <f>'TEST MARKS '!J51</f>
        <v>4</v>
      </c>
      <c r="E50" s="272">
        <f>'TEST MARKS '!K51</f>
        <v>4</v>
      </c>
      <c r="F50" s="272">
        <f>'TEST MARKS '!L51</f>
        <v>4</v>
      </c>
      <c r="G50" s="272">
        <f>'TEST MARKS '!M51</f>
        <v>4</v>
      </c>
      <c r="H50" s="272">
        <f>'TEST MARKS '!N51</f>
        <v>4</v>
      </c>
      <c r="I50" s="272">
        <f>'TEST MARKS '!O51</f>
        <v>4</v>
      </c>
      <c r="J50" s="278" t="e">
        <f>D50/'TEST MARKS '!#REF!*100</f>
        <v>#REF!</v>
      </c>
      <c r="K50" s="278" t="e">
        <f>E50/'TEST MARKS '!#REF!*100</f>
        <v>#REF!</v>
      </c>
      <c r="L50" s="278" t="e">
        <f>F50/'TEST MARKS '!#REF!*100</f>
        <v>#REF!</v>
      </c>
      <c r="M50" s="278" t="e">
        <f>G50/'TEST MARKS '!#REF!*100</f>
        <v>#REF!</v>
      </c>
      <c r="N50" s="278" t="e">
        <f>H50/'TEST MARKS '!#REF!*100</f>
        <v>#REF!</v>
      </c>
      <c r="O50" s="278" t="e">
        <f>I50/'TEST MARKS '!#REF!*100</f>
        <v>#REF!</v>
      </c>
      <c r="P50" s="278" t="e">
        <f>IF(J50&lt;'TEST MARKS '!#REF!,"N","Y")</f>
        <v>#REF!</v>
      </c>
      <c r="Q50" s="278" t="e">
        <f>IF(K50&lt;'TEST MARKS '!#REF!,"N","Y")</f>
        <v>#REF!</v>
      </c>
      <c r="R50" s="278" t="e">
        <f>IF(L50&lt;'TEST MARKS '!#REF!,"N","Y")</f>
        <v>#REF!</v>
      </c>
      <c r="S50" s="278" t="e">
        <f>IF(M50&lt;'TEST MARKS '!#REF!,"N","Y")</f>
        <v>#REF!</v>
      </c>
      <c r="T50" s="278" t="e">
        <f>IF(N50&lt;'TEST MARKS '!#REF!,"N","Y")</f>
        <v>#REF!</v>
      </c>
      <c r="U50" s="278" t="e">
        <f>IF(O50&lt;'TEST MARKS '!#REF!,"N","Y")</f>
        <v>#REF!</v>
      </c>
    </row>
    <row r="51" spans="1:21">
      <c r="A51" s="272">
        <f>'TEST MARKS '!A52</f>
        <v>43</v>
      </c>
      <c r="B51" s="272" t="str">
        <f>'TEST MARKS '!B52</f>
        <v>NISCHITH A G</v>
      </c>
      <c r="C51" s="272" t="str">
        <f>'TEST MARKS '!C52</f>
        <v>1SG15ME060</v>
      </c>
      <c r="D51" s="272">
        <f>'TEST MARKS '!J52</f>
        <v>5</v>
      </c>
      <c r="E51" s="272">
        <f>'TEST MARKS '!K52</f>
        <v>5</v>
      </c>
      <c r="F51" s="272">
        <f>'TEST MARKS '!L52</f>
        <v>5</v>
      </c>
      <c r="G51" s="272">
        <f>'TEST MARKS '!M52</f>
        <v>5</v>
      </c>
      <c r="H51" s="272">
        <f>'TEST MARKS '!N52</f>
        <v>5</v>
      </c>
      <c r="I51" s="272">
        <f>'TEST MARKS '!O52</f>
        <v>5</v>
      </c>
      <c r="J51" s="278" t="e">
        <f>D51/'TEST MARKS '!#REF!*100</f>
        <v>#REF!</v>
      </c>
      <c r="K51" s="278" t="e">
        <f>E51/'TEST MARKS '!#REF!*100</f>
        <v>#REF!</v>
      </c>
      <c r="L51" s="278" t="e">
        <f>F51/'TEST MARKS '!#REF!*100</f>
        <v>#REF!</v>
      </c>
      <c r="M51" s="278" t="e">
        <f>G51/'TEST MARKS '!#REF!*100</f>
        <v>#REF!</v>
      </c>
      <c r="N51" s="278" t="e">
        <f>H51/'TEST MARKS '!#REF!*100</f>
        <v>#REF!</v>
      </c>
      <c r="O51" s="278" t="e">
        <f>I51/'TEST MARKS '!#REF!*100</f>
        <v>#REF!</v>
      </c>
      <c r="P51" s="278" t="e">
        <f>IF(J51&lt;'TEST MARKS '!#REF!,"N","Y")</f>
        <v>#REF!</v>
      </c>
      <c r="Q51" s="278" t="e">
        <f>IF(K51&lt;'TEST MARKS '!#REF!,"N","Y")</f>
        <v>#REF!</v>
      </c>
      <c r="R51" s="278" t="e">
        <f>IF(L51&lt;'TEST MARKS '!#REF!,"N","Y")</f>
        <v>#REF!</v>
      </c>
      <c r="S51" s="278" t="e">
        <f>IF(M51&lt;'TEST MARKS '!#REF!,"N","Y")</f>
        <v>#REF!</v>
      </c>
      <c r="T51" s="278" t="e">
        <f>IF(N51&lt;'TEST MARKS '!#REF!,"N","Y")</f>
        <v>#REF!</v>
      </c>
      <c r="U51" s="278" t="e">
        <f>IF(O51&lt;'TEST MARKS '!#REF!,"N","Y")</f>
        <v>#REF!</v>
      </c>
    </row>
    <row r="52" spans="1:21">
      <c r="A52" s="272">
        <f>'TEST MARKS '!A53</f>
        <v>44</v>
      </c>
      <c r="B52" s="272" t="str">
        <f>'TEST MARKS '!B53</f>
        <v>KURUBA NITHEESH KUMAR</v>
      </c>
      <c r="C52" s="272" t="str">
        <f>'TEST MARKS '!C53</f>
        <v>1SG15ME061</v>
      </c>
      <c r="D52" s="272">
        <f>'TEST MARKS '!J53</f>
        <v>5</v>
      </c>
      <c r="E52" s="272">
        <f>'TEST MARKS '!K53</f>
        <v>5</v>
      </c>
      <c r="F52" s="272">
        <f>'TEST MARKS '!L53</f>
        <v>5</v>
      </c>
      <c r="G52" s="272">
        <f>'TEST MARKS '!M53</f>
        <v>5</v>
      </c>
      <c r="H52" s="272">
        <f>'TEST MARKS '!N53</f>
        <v>5</v>
      </c>
      <c r="I52" s="272">
        <f>'TEST MARKS '!O53</f>
        <v>5</v>
      </c>
      <c r="J52" s="278" t="e">
        <f>D52/'TEST MARKS '!#REF!*100</f>
        <v>#REF!</v>
      </c>
      <c r="K52" s="278" t="e">
        <f>E52/'TEST MARKS '!#REF!*100</f>
        <v>#REF!</v>
      </c>
      <c r="L52" s="278" t="e">
        <f>F52/'TEST MARKS '!#REF!*100</f>
        <v>#REF!</v>
      </c>
      <c r="M52" s="278" t="e">
        <f>G52/'TEST MARKS '!#REF!*100</f>
        <v>#REF!</v>
      </c>
      <c r="N52" s="278" t="e">
        <f>H52/'TEST MARKS '!#REF!*100</f>
        <v>#REF!</v>
      </c>
      <c r="O52" s="278" t="e">
        <f>I52/'TEST MARKS '!#REF!*100</f>
        <v>#REF!</v>
      </c>
      <c r="P52" s="278" t="e">
        <f>IF(J52&lt;'TEST MARKS '!#REF!,"N","Y")</f>
        <v>#REF!</v>
      </c>
      <c r="Q52" s="278" t="e">
        <f>IF(K52&lt;'TEST MARKS '!#REF!,"N","Y")</f>
        <v>#REF!</v>
      </c>
      <c r="R52" s="278" t="e">
        <f>IF(L52&lt;'TEST MARKS '!#REF!,"N","Y")</f>
        <v>#REF!</v>
      </c>
      <c r="S52" s="278" t="e">
        <f>IF(M52&lt;'TEST MARKS '!#REF!,"N","Y")</f>
        <v>#REF!</v>
      </c>
      <c r="T52" s="278" t="e">
        <f>IF(N52&lt;'TEST MARKS '!#REF!,"N","Y")</f>
        <v>#REF!</v>
      </c>
      <c r="U52" s="278" t="e">
        <f>IF(O52&lt;'TEST MARKS '!#REF!,"N","Y")</f>
        <v>#REF!</v>
      </c>
    </row>
    <row r="53" spans="1:21">
      <c r="A53" s="272">
        <f>'TEST MARKS '!A54</f>
        <v>45</v>
      </c>
      <c r="B53" s="272" t="str">
        <f>'TEST MARKS '!B54</f>
        <v>PAWAN C</v>
      </c>
      <c r="C53" s="272" t="str">
        <f>'TEST MARKS '!C54</f>
        <v>1SG15ME064</v>
      </c>
      <c r="D53" s="272">
        <f>'TEST MARKS '!J54</f>
        <v>5</v>
      </c>
      <c r="E53" s="272">
        <f>'TEST MARKS '!K54</f>
        <v>5</v>
      </c>
      <c r="F53" s="272">
        <f>'TEST MARKS '!L54</f>
        <v>5</v>
      </c>
      <c r="G53" s="272">
        <f>'TEST MARKS '!M54</f>
        <v>5</v>
      </c>
      <c r="H53" s="272">
        <f>'TEST MARKS '!N54</f>
        <v>5</v>
      </c>
      <c r="I53" s="272">
        <f>'TEST MARKS '!O54</f>
        <v>5</v>
      </c>
      <c r="J53" s="278" t="e">
        <f>D53/'TEST MARKS '!#REF!*100</f>
        <v>#REF!</v>
      </c>
      <c r="K53" s="278" t="e">
        <f>E53/'TEST MARKS '!#REF!*100</f>
        <v>#REF!</v>
      </c>
      <c r="L53" s="278" t="e">
        <f>F53/'TEST MARKS '!#REF!*100</f>
        <v>#REF!</v>
      </c>
      <c r="M53" s="278" t="e">
        <f>G53/'TEST MARKS '!#REF!*100</f>
        <v>#REF!</v>
      </c>
      <c r="N53" s="278" t="e">
        <f>H53/'TEST MARKS '!#REF!*100</f>
        <v>#REF!</v>
      </c>
      <c r="O53" s="278" t="e">
        <f>I53/'TEST MARKS '!#REF!*100</f>
        <v>#REF!</v>
      </c>
      <c r="P53" s="278" t="e">
        <f>IF(J53&lt;'TEST MARKS '!#REF!,"N","Y")</f>
        <v>#REF!</v>
      </c>
      <c r="Q53" s="278" t="e">
        <f>IF(K53&lt;'TEST MARKS '!#REF!,"N","Y")</f>
        <v>#REF!</v>
      </c>
      <c r="R53" s="278" t="e">
        <f>IF(L53&lt;'TEST MARKS '!#REF!,"N","Y")</f>
        <v>#REF!</v>
      </c>
      <c r="S53" s="278" t="e">
        <f>IF(M53&lt;'TEST MARKS '!#REF!,"N","Y")</f>
        <v>#REF!</v>
      </c>
      <c r="T53" s="278" t="e">
        <f>IF(N53&lt;'TEST MARKS '!#REF!,"N","Y")</f>
        <v>#REF!</v>
      </c>
      <c r="U53" s="278" t="e">
        <f>IF(O53&lt;'TEST MARKS '!#REF!,"N","Y")</f>
        <v>#REF!</v>
      </c>
    </row>
    <row r="54" spans="1:21">
      <c r="A54" s="272">
        <f>'TEST MARKS '!A55</f>
        <v>46</v>
      </c>
      <c r="B54" s="272" t="str">
        <f>'TEST MARKS '!B55</f>
        <v>pradeep B N</v>
      </c>
      <c r="C54" s="272" t="str">
        <f>'TEST MARKS '!C55</f>
        <v>1SG15ME066</v>
      </c>
      <c r="D54" s="272">
        <f>'TEST MARKS '!J55</f>
        <v>5</v>
      </c>
      <c r="E54" s="272">
        <f>'TEST MARKS '!K55</f>
        <v>5</v>
      </c>
      <c r="F54" s="272">
        <f>'TEST MARKS '!L55</f>
        <v>5</v>
      </c>
      <c r="G54" s="272">
        <f>'TEST MARKS '!M55</f>
        <v>5</v>
      </c>
      <c r="H54" s="272">
        <f>'TEST MARKS '!N55</f>
        <v>5</v>
      </c>
      <c r="I54" s="272">
        <f>'TEST MARKS '!O55</f>
        <v>5</v>
      </c>
      <c r="J54" s="278" t="e">
        <f>D54/'TEST MARKS '!#REF!*100</f>
        <v>#REF!</v>
      </c>
      <c r="K54" s="278" t="e">
        <f>E54/'TEST MARKS '!#REF!*100</f>
        <v>#REF!</v>
      </c>
      <c r="L54" s="278" t="e">
        <f>F54/'TEST MARKS '!#REF!*100</f>
        <v>#REF!</v>
      </c>
      <c r="M54" s="278" t="e">
        <f>G54/'TEST MARKS '!#REF!*100</f>
        <v>#REF!</v>
      </c>
      <c r="N54" s="278" t="e">
        <f>H54/'TEST MARKS '!#REF!*100</f>
        <v>#REF!</v>
      </c>
      <c r="O54" s="278" t="e">
        <f>I54/'TEST MARKS '!#REF!*100</f>
        <v>#REF!</v>
      </c>
      <c r="P54" s="278" t="e">
        <f>IF(J54&lt;'TEST MARKS '!#REF!,"N","Y")</f>
        <v>#REF!</v>
      </c>
      <c r="Q54" s="278" t="e">
        <f>IF(K54&lt;'TEST MARKS '!#REF!,"N","Y")</f>
        <v>#REF!</v>
      </c>
      <c r="R54" s="278" t="e">
        <f>IF(L54&lt;'TEST MARKS '!#REF!,"N","Y")</f>
        <v>#REF!</v>
      </c>
      <c r="S54" s="278" t="e">
        <f>IF(M54&lt;'TEST MARKS '!#REF!,"N","Y")</f>
        <v>#REF!</v>
      </c>
      <c r="T54" s="278" t="e">
        <f>IF(N54&lt;'TEST MARKS '!#REF!,"N","Y")</f>
        <v>#REF!</v>
      </c>
      <c r="U54" s="278" t="e">
        <f>IF(O54&lt;'TEST MARKS '!#REF!,"N","Y")</f>
        <v>#REF!</v>
      </c>
    </row>
    <row r="55" spans="1:21">
      <c r="A55" s="272">
        <f>'TEST MARKS '!A56</f>
        <v>47</v>
      </c>
      <c r="B55" s="272" t="str">
        <f>'TEST MARKS '!B56</f>
        <v>PRATHEEK S</v>
      </c>
      <c r="C55" s="272" t="str">
        <f>'TEST MARKS '!C56</f>
        <v>1SG15ME067</v>
      </c>
      <c r="D55" s="272">
        <f>'TEST MARKS '!J76</f>
        <v>5</v>
      </c>
      <c r="E55" s="272">
        <f>'TEST MARKS '!K56</f>
        <v>5</v>
      </c>
      <c r="F55" s="272">
        <f>'TEST MARKS '!L56</f>
        <v>5</v>
      </c>
      <c r="G55" s="272">
        <f>'TEST MARKS '!M56</f>
        <v>5</v>
      </c>
      <c r="H55" s="272">
        <f>'TEST MARKS '!N56</f>
        <v>5</v>
      </c>
      <c r="I55" s="272">
        <f>'TEST MARKS '!O56</f>
        <v>5</v>
      </c>
      <c r="J55" s="278" t="e">
        <f>D55/'TEST MARKS '!#REF!*100</f>
        <v>#REF!</v>
      </c>
      <c r="K55" s="278" t="e">
        <f>E55/'TEST MARKS '!#REF!*100</f>
        <v>#REF!</v>
      </c>
      <c r="L55" s="278" t="e">
        <f>F55/'TEST MARKS '!#REF!*100</f>
        <v>#REF!</v>
      </c>
      <c r="M55" s="278" t="e">
        <f>G55/'TEST MARKS '!#REF!*100</f>
        <v>#REF!</v>
      </c>
      <c r="N55" s="278" t="e">
        <f>H55/'TEST MARKS '!#REF!*100</f>
        <v>#REF!</v>
      </c>
      <c r="O55" s="278" t="e">
        <f>I55/'TEST MARKS '!#REF!*100</f>
        <v>#REF!</v>
      </c>
      <c r="P55" s="278" t="e">
        <f>IF(J55&lt;'TEST MARKS '!#REF!,"N","Y")</f>
        <v>#REF!</v>
      </c>
      <c r="Q55" s="278" t="e">
        <f>IF(K55&lt;'TEST MARKS '!#REF!,"N","Y")</f>
        <v>#REF!</v>
      </c>
      <c r="R55" s="278" t="e">
        <f>IF(L55&lt;'TEST MARKS '!#REF!,"N","Y")</f>
        <v>#REF!</v>
      </c>
      <c r="S55" s="278" t="e">
        <f>IF(M55&lt;'TEST MARKS '!#REF!,"N","Y")</f>
        <v>#REF!</v>
      </c>
      <c r="T55" s="278" t="e">
        <f>IF(N55&lt;'TEST MARKS '!#REF!,"N","Y")</f>
        <v>#REF!</v>
      </c>
      <c r="U55" s="278" t="e">
        <f>IF(O55&lt;'TEST MARKS '!#REF!,"N","Y")</f>
        <v>#REF!</v>
      </c>
    </row>
    <row r="56" s="63" customFormat="1" spans="1:21">
      <c r="A56" s="272">
        <f>'TEST MARKS '!A57</f>
        <v>48</v>
      </c>
      <c r="B56" s="272" t="str">
        <f>'TEST MARKS '!B57</f>
        <v>PRAVEEN.S</v>
      </c>
      <c r="C56" s="272" t="str">
        <f>'TEST MARKS '!C57</f>
        <v>1SG15ME068</v>
      </c>
      <c r="D56" s="272">
        <f>'TEST MARKS '!J57</f>
        <v>5</v>
      </c>
      <c r="E56" s="272">
        <f>'TEST MARKS '!K57</f>
        <v>5</v>
      </c>
      <c r="F56" s="272">
        <f>'TEST MARKS '!L57</f>
        <v>5</v>
      </c>
      <c r="G56" s="272">
        <f>'TEST MARKS '!M57</f>
        <v>5</v>
      </c>
      <c r="H56" s="272">
        <f>'TEST MARKS '!N57</f>
        <v>5</v>
      </c>
      <c r="I56" s="272">
        <f>'TEST MARKS '!O57</f>
        <v>5</v>
      </c>
      <c r="J56" s="278" t="e">
        <f>D56/'TEST MARKS '!#REF!*100</f>
        <v>#REF!</v>
      </c>
      <c r="K56" s="278" t="e">
        <f>E56/'TEST MARKS '!#REF!*100</f>
        <v>#REF!</v>
      </c>
      <c r="L56" s="278" t="e">
        <f>F56/'TEST MARKS '!#REF!*100</f>
        <v>#REF!</v>
      </c>
      <c r="M56" s="278" t="e">
        <f>G56/'TEST MARKS '!#REF!*100</f>
        <v>#REF!</v>
      </c>
      <c r="N56" s="278" t="e">
        <f>H56/'TEST MARKS '!#REF!*100</f>
        <v>#REF!</v>
      </c>
      <c r="O56" s="278" t="e">
        <f>I56/'TEST MARKS '!#REF!*100</f>
        <v>#REF!</v>
      </c>
      <c r="P56" s="278" t="e">
        <f>IF(J56&lt;'TEST MARKS '!#REF!,"N","Y")</f>
        <v>#REF!</v>
      </c>
      <c r="Q56" s="278" t="e">
        <f>IF(K56&lt;'TEST MARKS '!#REF!,"N","Y")</f>
        <v>#REF!</v>
      </c>
      <c r="R56" s="278" t="e">
        <f>IF(L56&lt;'TEST MARKS '!#REF!,"N","Y")</f>
        <v>#REF!</v>
      </c>
      <c r="S56" s="278" t="e">
        <f>IF(M56&lt;'TEST MARKS '!#REF!,"N","Y")</f>
        <v>#REF!</v>
      </c>
      <c r="T56" s="278" t="e">
        <f>IF(N56&lt;'TEST MARKS '!#REF!,"N","Y")</f>
        <v>#REF!</v>
      </c>
      <c r="U56" s="278" t="e">
        <f>IF(O56&lt;'TEST MARKS '!#REF!,"N","Y")</f>
        <v>#REF!</v>
      </c>
    </row>
    <row r="57" s="63" customFormat="1" spans="1:21">
      <c r="A57" s="272">
        <f>'TEST MARKS '!A58</f>
        <v>49</v>
      </c>
      <c r="B57" s="272" t="str">
        <f>'TEST MARKS '!B58</f>
        <v>RAGHAVA SURYA.M</v>
      </c>
      <c r="C57" s="272" t="str">
        <f>'TEST MARKS '!C58</f>
        <v>1SG15ME071</v>
      </c>
      <c r="D57" s="272">
        <f>'TEST MARKS '!J58</f>
        <v>5</v>
      </c>
      <c r="E57" s="272">
        <f>'TEST MARKS '!K58</f>
        <v>5</v>
      </c>
      <c r="F57" s="272">
        <f>'TEST MARKS '!L58</f>
        <v>5</v>
      </c>
      <c r="G57" s="272">
        <f>'TEST MARKS '!M58</f>
        <v>5</v>
      </c>
      <c r="H57" s="272">
        <f>'TEST MARKS '!N58</f>
        <v>5</v>
      </c>
      <c r="I57" s="272">
        <f>'TEST MARKS '!O58</f>
        <v>5</v>
      </c>
      <c r="J57" s="278" t="e">
        <f>D57/'TEST MARKS '!#REF!*100</f>
        <v>#REF!</v>
      </c>
      <c r="K57" s="278" t="e">
        <f>E57/'TEST MARKS '!#REF!*100</f>
        <v>#REF!</v>
      </c>
      <c r="L57" s="278" t="e">
        <f>F57/'TEST MARKS '!#REF!*100</f>
        <v>#REF!</v>
      </c>
      <c r="M57" s="278" t="e">
        <f>G57/'TEST MARKS '!#REF!*100</f>
        <v>#REF!</v>
      </c>
      <c r="N57" s="278" t="e">
        <f>H57/'TEST MARKS '!#REF!*100</f>
        <v>#REF!</v>
      </c>
      <c r="O57" s="278" t="e">
        <f>I57/'TEST MARKS '!#REF!*100</f>
        <v>#REF!</v>
      </c>
      <c r="P57" s="278" t="e">
        <f>IF(J57&lt;'TEST MARKS '!#REF!,"N","Y")</f>
        <v>#REF!</v>
      </c>
      <c r="Q57" s="278" t="e">
        <f>IF(K57&lt;'TEST MARKS '!#REF!,"N","Y")</f>
        <v>#REF!</v>
      </c>
      <c r="R57" s="278" t="e">
        <f>IF(L57&lt;'TEST MARKS '!#REF!,"N","Y")</f>
        <v>#REF!</v>
      </c>
      <c r="S57" s="278" t="e">
        <f>IF(M57&lt;'TEST MARKS '!#REF!,"N","Y")</f>
        <v>#REF!</v>
      </c>
      <c r="T57" s="278" t="e">
        <f>IF(N57&lt;'TEST MARKS '!#REF!,"N","Y")</f>
        <v>#REF!</v>
      </c>
      <c r="U57" s="278" t="e">
        <f>IF(O57&lt;'TEST MARKS '!#REF!,"N","Y")</f>
        <v>#REF!</v>
      </c>
    </row>
    <row r="58" s="63" customFormat="1" spans="1:21">
      <c r="A58" s="272">
        <f>'TEST MARKS '!A59</f>
        <v>50</v>
      </c>
      <c r="B58" s="272" t="str">
        <f>'TEST MARKS '!B59</f>
        <v>RAHUL N DIXIT</v>
      </c>
      <c r="C58" s="272" t="str">
        <f>'TEST MARKS '!C59</f>
        <v>1SG15ME072</v>
      </c>
      <c r="D58" s="272">
        <f>'TEST MARKS '!J59</f>
        <v>5</v>
      </c>
      <c r="E58" s="272">
        <f>'TEST MARKS '!K59</f>
        <v>5</v>
      </c>
      <c r="F58" s="272">
        <f>'TEST MARKS '!L59</f>
        <v>5</v>
      </c>
      <c r="G58" s="272">
        <f>'TEST MARKS '!M59</f>
        <v>5</v>
      </c>
      <c r="H58" s="272">
        <f>'TEST MARKS '!N59</f>
        <v>5</v>
      </c>
      <c r="I58" s="272">
        <f>'TEST MARKS '!O59</f>
        <v>5</v>
      </c>
      <c r="J58" s="278" t="e">
        <f>D58/'TEST MARKS '!#REF!*100</f>
        <v>#REF!</v>
      </c>
      <c r="K58" s="278" t="e">
        <f>E58/'TEST MARKS '!#REF!*100</f>
        <v>#REF!</v>
      </c>
      <c r="L58" s="278" t="e">
        <f>F58/'TEST MARKS '!#REF!*100</f>
        <v>#REF!</v>
      </c>
      <c r="M58" s="278" t="e">
        <f>G58/'TEST MARKS '!#REF!*100</f>
        <v>#REF!</v>
      </c>
      <c r="N58" s="278" t="e">
        <f>H58/'TEST MARKS '!#REF!*100</f>
        <v>#REF!</v>
      </c>
      <c r="O58" s="278" t="e">
        <f>I58/'TEST MARKS '!#REF!*100</f>
        <v>#REF!</v>
      </c>
      <c r="P58" s="278" t="e">
        <f>IF(J58&lt;'TEST MARKS '!#REF!,"N","Y")</f>
        <v>#REF!</v>
      </c>
      <c r="Q58" s="278" t="e">
        <f>IF(K58&lt;'TEST MARKS '!#REF!,"N","Y")</f>
        <v>#REF!</v>
      </c>
      <c r="R58" s="278" t="e">
        <f>IF(L58&lt;'TEST MARKS '!#REF!,"N","Y")</f>
        <v>#REF!</v>
      </c>
      <c r="S58" s="278" t="e">
        <f>IF(M58&lt;'TEST MARKS '!#REF!,"N","Y")</f>
        <v>#REF!</v>
      </c>
      <c r="T58" s="278" t="e">
        <f>IF(N58&lt;'TEST MARKS '!#REF!,"N","Y")</f>
        <v>#REF!</v>
      </c>
      <c r="U58" s="278" t="e">
        <f>IF(O58&lt;'TEST MARKS '!#REF!,"N","Y")</f>
        <v>#REF!</v>
      </c>
    </row>
    <row r="59" s="63" customFormat="1" spans="1:21">
      <c r="A59" s="272">
        <f>'TEST MARKS '!A60</f>
        <v>51</v>
      </c>
      <c r="B59" s="272" t="str">
        <f>'TEST MARKS '!B60</f>
        <v>RAHUL V</v>
      </c>
      <c r="C59" s="272" t="str">
        <f>'TEST MARKS '!C60</f>
        <v>1SG15ME073</v>
      </c>
      <c r="D59" s="272">
        <f>'TEST MARKS '!J60</f>
        <v>5</v>
      </c>
      <c r="E59" s="272">
        <f>'TEST MARKS '!K60</f>
        <v>5</v>
      </c>
      <c r="F59" s="272">
        <f>'TEST MARKS '!L60</f>
        <v>5</v>
      </c>
      <c r="G59" s="272">
        <f>'TEST MARKS '!M60</f>
        <v>5</v>
      </c>
      <c r="H59" s="272">
        <f>'TEST MARKS '!N60</f>
        <v>5</v>
      </c>
      <c r="I59" s="272">
        <f>'TEST MARKS '!O60</f>
        <v>5</v>
      </c>
      <c r="J59" s="278" t="e">
        <f>D59/'TEST MARKS '!#REF!*100</f>
        <v>#REF!</v>
      </c>
      <c r="K59" s="278" t="e">
        <f>E59/'TEST MARKS '!#REF!*100</f>
        <v>#REF!</v>
      </c>
      <c r="L59" s="278" t="e">
        <f>F59/'TEST MARKS '!#REF!*100</f>
        <v>#REF!</v>
      </c>
      <c r="M59" s="278" t="e">
        <f>G59/'TEST MARKS '!#REF!*100</f>
        <v>#REF!</v>
      </c>
      <c r="N59" s="278" t="e">
        <f>H59/'TEST MARKS '!#REF!*100</f>
        <v>#REF!</v>
      </c>
      <c r="O59" s="278" t="e">
        <f>I59/'TEST MARKS '!#REF!*100</f>
        <v>#REF!</v>
      </c>
      <c r="P59" s="278" t="e">
        <f>IF(J59&lt;'TEST MARKS '!#REF!,"N","Y")</f>
        <v>#REF!</v>
      </c>
      <c r="Q59" s="278" t="e">
        <f>IF(K59&lt;'TEST MARKS '!#REF!,"N","Y")</f>
        <v>#REF!</v>
      </c>
      <c r="R59" s="278" t="e">
        <f>IF(L59&lt;'TEST MARKS '!#REF!,"N","Y")</f>
        <v>#REF!</v>
      </c>
      <c r="S59" s="278" t="e">
        <f>IF(M59&lt;'TEST MARKS '!#REF!,"N","Y")</f>
        <v>#REF!</v>
      </c>
      <c r="T59" s="278" t="e">
        <f>IF(N59&lt;'TEST MARKS '!#REF!,"N","Y")</f>
        <v>#REF!</v>
      </c>
      <c r="U59" s="278" t="e">
        <f>IF(O59&lt;'TEST MARKS '!#REF!,"N","Y")</f>
        <v>#REF!</v>
      </c>
    </row>
    <row r="60" s="63" customFormat="1" spans="1:21">
      <c r="A60" s="272">
        <f>'TEST MARKS '!A61</f>
        <v>52</v>
      </c>
      <c r="B60" s="272" t="str">
        <f>'TEST MARKS '!B61</f>
        <v>RAJATH G MOODITHAYA</v>
      </c>
      <c r="C60" s="272" t="str">
        <f>'TEST MARKS '!C61</f>
        <v>1SG15ME074</v>
      </c>
      <c r="D60" s="272">
        <f>'TEST MARKS '!J61</f>
        <v>5</v>
      </c>
      <c r="E60" s="272">
        <f>'TEST MARKS '!K61</f>
        <v>5</v>
      </c>
      <c r="F60" s="272">
        <f>'TEST MARKS '!L61</f>
        <v>5</v>
      </c>
      <c r="G60" s="272">
        <f>'TEST MARKS '!M61</f>
        <v>5</v>
      </c>
      <c r="H60" s="272">
        <f>'TEST MARKS '!N61</f>
        <v>5</v>
      </c>
      <c r="I60" s="272">
        <f>'TEST MARKS '!O61</f>
        <v>5</v>
      </c>
      <c r="J60" s="278" t="e">
        <f>D60/'TEST MARKS '!#REF!*100</f>
        <v>#REF!</v>
      </c>
      <c r="K60" s="278" t="e">
        <f>E60/'TEST MARKS '!#REF!*100</f>
        <v>#REF!</v>
      </c>
      <c r="L60" s="278" t="e">
        <f>F60/'TEST MARKS '!#REF!*100</f>
        <v>#REF!</v>
      </c>
      <c r="M60" s="278" t="e">
        <f>G60/'TEST MARKS '!#REF!*100</f>
        <v>#REF!</v>
      </c>
      <c r="N60" s="278" t="e">
        <f>H60/'TEST MARKS '!#REF!*100</f>
        <v>#REF!</v>
      </c>
      <c r="O60" s="278" t="e">
        <f>I60/'TEST MARKS '!#REF!*100</f>
        <v>#REF!</v>
      </c>
      <c r="P60" s="278" t="e">
        <f>IF(J60&lt;'TEST MARKS '!#REF!,"N","Y")</f>
        <v>#REF!</v>
      </c>
      <c r="Q60" s="278" t="e">
        <f>IF(K60&lt;'TEST MARKS '!#REF!,"N","Y")</f>
        <v>#REF!</v>
      </c>
      <c r="R60" s="278" t="e">
        <f>IF(L60&lt;'TEST MARKS '!#REF!,"N","Y")</f>
        <v>#REF!</v>
      </c>
      <c r="S60" s="278" t="e">
        <f>IF(M60&lt;'TEST MARKS '!#REF!,"N","Y")</f>
        <v>#REF!</v>
      </c>
      <c r="T60" s="278" t="e">
        <f>IF(N60&lt;'TEST MARKS '!#REF!,"N","Y")</f>
        <v>#REF!</v>
      </c>
      <c r="U60" s="278" t="e">
        <f>IF(O60&lt;'TEST MARKS '!#REF!,"N","Y")</f>
        <v>#REF!</v>
      </c>
    </row>
    <row r="61" spans="1:21">
      <c r="A61" s="272">
        <f>'TEST MARKS '!A62</f>
        <v>53</v>
      </c>
      <c r="B61" s="272" t="str">
        <f>'TEST MARKS '!B62</f>
        <v>RAMESH P</v>
      </c>
      <c r="C61" s="272" t="str">
        <f>'TEST MARKS '!C62</f>
        <v>1SG15ME076</v>
      </c>
      <c r="D61" s="272">
        <f>'TEST MARKS '!J62</f>
        <v>5</v>
      </c>
      <c r="E61" s="272">
        <f>'TEST MARKS '!K62</f>
        <v>5</v>
      </c>
      <c r="F61" s="272">
        <f>'TEST MARKS '!L62</f>
        <v>5</v>
      </c>
      <c r="G61" s="272">
        <f>'TEST MARKS '!M62</f>
        <v>5</v>
      </c>
      <c r="H61" s="272">
        <f>'TEST MARKS '!N62</f>
        <v>5</v>
      </c>
      <c r="I61" s="272">
        <f>'TEST MARKS '!O62</f>
        <v>5</v>
      </c>
      <c r="J61" s="278" t="e">
        <f>D61/'TEST MARKS '!#REF!*100</f>
        <v>#REF!</v>
      </c>
      <c r="K61" s="278" t="e">
        <f>E61/'TEST MARKS '!#REF!*100</f>
        <v>#REF!</v>
      </c>
      <c r="L61" s="278" t="e">
        <f>F61/'TEST MARKS '!#REF!*100</f>
        <v>#REF!</v>
      </c>
      <c r="M61" s="278" t="e">
        <f>G61/'TEST MARKS '!#REF!*100</f>
        <v>#REF!</v>
      </c>
      <c r="N61" s="278" t="e">
        <f>H61/'TEST MARKS '!#REF!*100</f>
        <v>#REF!</v>
      </c>
      <c r="O61" s="278" t="e">
        <f>I61/'TEST MARKS '!#REF!*100</f>
        <v>#REF!</v>
      </c>
      <c r="P61" s="278" t="e">
        <f>IF(J61&lt;'TEST MARKS '!#REF!,"N","Y")</f>
        <v>#REF!</v>
      </c>
      <c r="Q61" s="278" t="e">
        <f>IF(K61&lt;'TEST MARKS '!#REF!,"N","Y")</f>
        <v>#REF!</v>
      </c>
      <c r="R61" s="278" t="e">
        <f>IF(L61&lt;'TEST MARKS '!#REF!,"N","Y")</f>
        <v>#REF!</v>
      </c>
      <c r="S61" s="278" t="e">
        <f>IF(M61&lt;'TEST MARKS '!#REF!,"N","Y")</f>
        <v>#REF!</v>
      </c>
      <c r="T61" s="278" t="e">
        <f>IF(N61&lt;'TEST MARKS '!#REF!,"N","Y")</f>
        <v>#REF!</v>
      </c>
      <c r="U61" s="278" t="e">
        <f>IF(O61&lt;'TEST MARKS '!#REF!,"N","Y")</f>
        <v>#REF!</v>
      </c>
    </row>
    <row r="62" spans="1:21">
      <c r="A62" s="272">
        <f>'TEST MARKS '!A63</f>
        <v>54</v>
      </c>
      <c r="B62" s="272" t="str">
        <f>'TEST MARKS '!B63</f>
        <v>RAVI KUDLAPPA CHELUWADI</v>
      </c>
      <c r="C62" s="272" t="str">
        <f>'TEST MARKS '!C63</f>
        <v>1SG15ME077</v>
      </c>
      <c r="D62" s="272">
        <f>'TEST MARKS '!J63</f>
        <v>5</v>
      </c>
      <c r="E62" s="272">
        <f>'TEST MARKS '!K63</f>
        <v>5</v>
      </c>
      <c r="F62" s="272">
        <f>'TEST MARKS '!L63</f>
        <v>5</v>
      </c>
      <c r="G62" s="272">
        <f>'TEST MARKS '!M63</f>
        <v>5</v>
      </c>
      <c r="H62" s="272">
        <f>'TEST MARKS '!N63</f>
        <v>5</v>
      </c>
      <c r="I62" s="272">
        <f>'TEST MARKS '!O63</f>
        <v>5</v>
      </c>
      <c r="J62" s="278" t="e">
        <f>D62/'TEST MARKS '!#REF!*100</f>
        <v>#REF!</v>
      </c>
      <c r="K62" s="278" t="e">
        <f>E62/'TEST MARKS '!#REF!*100</f>
        <v>#REF!</v>
      </c>
      <c r="L62" s="278" t="e">
        <f>F62/'TEST MARKS '!#REF!*100</f>
        <v>#REF!</v>
      </c>
      <c r="M62" s="278" t="e">
        <f>G62/'TEST MARKS '!#REF!*100</f>
        <v>#REF!</v>
      </c>
      <c r="N62" s="278" t="e">
        <f>H62/'TEST MARKS '!#REF!*100</f>
        <v>#REF!</v>
      </c>
      <c r="O62" s="278" t="e">
        <f>I62/'TEST MARKS '!#REF!*100</f>
        <v>#REF!</v>
      </c>
      <c r="P62" s="278" t="e">
        <f>IF(J62&lt;'TEST MARKS '!#REF!,"N","Y")</f>
        <v>#REF!</v>
      </c>
      <c r="Q62" s="278" t="e">
        <f>IF(K62&lt;'TEST MARKS '!#REF!,"N","Y")</f>
        <v>#REF!</v>
      </c>
      <c r="R62" s="278" t="e">
        <f>IF(L62&lt;'TEST MARKS '!#REF!,"N","Y")</f>
        <v>#REF!</v>
      </c>
      <c r="S62" s="278" t="e">
        <f>IF(M62&lt;'TEST MARKS '!#REF!,"N","Y")</f>
        <v>#REF!</v>
      </c>
      <c r="T62" s="278" t="e">
        <f>IF(N62&lt;'TEST MARKS '!#REF!,"N","Y")</f>
        <v>#REF!</v>
      </c>
      <c r="U62" s="278" t="e">
        <f>IF(O62&lt;'TEST MARKS '!#REF!,"N","Y")</f>
        <v>#REF!</v>
      </c>
    </row>
    <row r="63" spans="1:21">
      <c r="A63" s="272">
        <f>'TEST MARKS '!A64</f>
        <v>55</v>
      </c>
      <c r="B63" s="272" t="str">
        <f>'TEST MARKS '!B64</f>
        <v>CHANDRUCHUD S</v>
      </c>
      <c r="C63" s="272" t="str">
        <f>'TEST MARKS '!C64</f>
        <v>1SG14ME025</v>
      </c>
      <c r="D63" s="272">
        <f>'TEST MARKS '!J64</f>
        <v>5</v>
      </c>
      <c r="E63" s="272">
        <f>'TEST MARKS '!K64</f>
        <v>5</v>
      </c>
      <c r="F63" s="272">
        <f>'TEST MARKS '!L64</f>
        <v>5</v>
      </c>
      <c r="G63" s="272">
        <f>'TEST MARKS '!M64</f>
        <v>5</v>
      </c>
      <c r="H63" s="272">
        <f>'TEST MARKS '!N64</f>
        <v>5</v>
      </c>
      <c r="I63" s="272">
        <f>'TEST MARKS '!O64</f>
        <v>5</v>
      </c>
      <c r="J63" s="278" t="e">
        <f>D63/'TEST MARKS '!#REF!*100</f>
        <v>#REF!</v>
      </c>
      <c r="K63" s="278" t="e">
        <f>E63/'TEST MARKS '!#REF!*100</f>
        <v>#REF!</v>
      </c>
      <c r="L63" s="278" t="e">
        <f>F63/'TEST MARKS '!#REF!*100</f>
        <v>#REF!</v>
      </c>
      <c r="M63" s="278" t="e">
        <f>G63/'TEST MARKS '!#REF!*100</f>
        <v>#REF!</v>
      </c>
      <c r="N63" s="278" t="e">
        <f>H63/'TEST MARKS '!#REF!*100</f>
        <v>#REF!</v>
      </c>
      <c r="O63" s="278" t="e">
        <f>I63/'TEST MARKS '!#REF!*100</f>
        <v>#REF!</v>
      </c>
      <c r="P63" s="278" t="e">
        <f>IF(J63&lt;'TEST MARKS '!#REF!,"N","Y")</f>
        <v>#REF!</v>
      </c>
      <c r="Q63" s="278" t="e">
        <f>IF(K63&lt;'TEST MARKS '!#REF!,"N","Y")</f>
        <v>#REF!</v>
      </c>
      <c r="R63" s="278" t="e">
        <f>IF(L63&lt;'TEST MARKS '!#REF!,"N","Y")</f>
        <v>#REF!</v>
      </c>
      <c r="S63" s="278" t="e">
        <f>IF(M63&lt;'TEST MARKS '!#REF!,"N","Y")</f>
        <v>#REF!</v>
      </c>
      <c r="T63" s="278" t="e">
        <f>IF(N63&lt;'TEST MARKS '!#REF!,"N","Y")</f>
        <v>#REF!</v>
      </c>
      <c r="U63" s="278" t="e">
        <f>IF(O63&lt;'TEST MARKS '!#REF!,"N","Y")</f>
        <v>#REF!</v>
      </c>
    </row>
    <row r="64" spans="1:21">
      <c r="A64" s="272">
        <f>'TEST MARKS '!A65</f>
        <v>56</v>
      </c>
      <c r="B64" s="272" t="str">
        <f>'TEST MARKS '!B65</f>
        <v>JAIWANTH G C</v>
      </c>
      <c r="C64" s="272" t="str">
        <f>'TEST MARKS '!C65</f>
        <v>1SG14ME039</v>
      </c>
      <c r="D64" s="272">
        <f>'TEST MARKS '!J65</f>
        <v>5</v>
      </c>
      <c r="E64" s="272">
        <f>'TEST MARKS '!K65</f>
        <v>5</v>
      </c>
      <c r="F64" s="272">
        <f>'TEST MARKS '!L65</f>
        <v>5</v>
      </c>
      <c r="G64" s="272">
        <f>'TEST MARKS '!M65</f>
        <v>5</v>
      </c>
      <c r="H64" s="272">
        <f>'TEST MARKS '!N65</f>
        <v>5</v>
      </c>
      <c r="I64" s="272">
        <f>'TEST MARKS '!O65</f>
        <v>5</v>
      </c>
      <c r="J64" s="278" t="e">
        <f>D64/'TEST MARKS '!#REF!*100</f>
        <v>#REF!</v>
      </c>
      <c r="K64" s="278" t="e">
        <f>E64/'TEST MARKS '!#REF!*100</f>
        <v>#REF!</v>
      </c>
      <c r="L64" s="278" t="e">
        <f>F64/'TEST MARKS '!#REF!*100</f>
        <v>#REF!</v>
      </c>
      <c r="M64" s="278" t="e">
        <f>G64/'TEST MARKS '!#REF!*100</f>
        <v>#REF!</v>
      </c>
      <c r="N64" s="278" t="e">
        <f>H64/'TEST MARKS '!#REF!*100</f>
        <v>#REF!</v>
      </c>
      <c r="O64" s="278" t="e">
        <f>I64/'TEST MARKS '!#REF!*100</f>
        <v>#REF!</v>
      </c>
      <c r="P64" s="278" t="e">
        <f>IF(J64&lt;'TEST MARKS '!#REF!,"N","Y")</f>
        <v>#REF!</v>
      </c>
      <c r="Q64" s="278" t="e">
        <f>IF(K64&lt;'TEST MARKS '!#REF!,"N","Y")</f>
        <v>#REF!</v>
      </c>
      <c r="R64" s="278" t="e">
        <f>IF(L64&lt;'TEST MARKS '!#REF!,"N","Y")</f>
        <v>#REF!</v>
      </c>
      <c r="S64" s="278" t="e">
        <f>IF(M64&lt;'TEST MARKS '!#REF!,"N","Y")</f>
        <v>#REF!</v>
      </c>
      <c r="T64" s="278" t="e">
        <f>IF(N64&lt;'TEST MARKS '!#REF!,"N","Y")</f>
        <v>#REF!</v>
      </c>
      <c r="U64" s="278" t="e">
        <f>IF(O64&lt;'TEST MARKS '!#REF!,"N","Y")</f>
        <v>#REF!</v>
      </c>
    </row>
    <row r="65" spans="1:21">
      <c r="A65" s="272">
        <f>'TEST MARKS '!A66</f>
        <v>57</v>
      </c>
      <c r="B65" s="272" t="str">
        <f>'TEST MARKS '!B66</f>
        <v>RAVISHANKAR .G</v>
      </c>
      <c r="C65" s="272" t="str">
        <f>'TEST MARKS '!C66</f>
        <v>1SG15ME078</v>
      </c>
      <c r="D65" s="272">
        <f>'TEST MARKS '!J66</f>
        <v>5</v>
      </c>
      <c r="E65" s="272">
        <f>'TEST MARKS '!K66</f>
        <v>5</v>
      </c>
      <c r="F65" s="272">
        <f>'TEST MARKS '!L66</f>
        <v>5</v>
      </c>
      <c r="G65" s="272">
        <f>'TEST MARKS '!M66</f>
        <v>5</v>
      </c>
      <c r="H65" s="272">
        <f>'TEST MARKS '!N66</f>
        <v>5</v>
      </c>
      <c r="I65" s="272">
        <f>'TEST MARKS '!O66</f>
        <v>5</v>
      </c>
      <c r="J65" s="278" t="e">
        <f>D65/'TEST MARKS '!#REF!*100</f>
        <v>#REF!</v>
      </c>
      <c r="K65" s="278" t="e">
        <f>E65/'TEST MARKS '!#REF!*100</f>
        <v>#REF!</v>
      </c>
      <c r="L65" s="278" t="e">
        <f>F65/'TEST MARKS '!#REF!*100</f>
        <v>#REF!</v>
      </c>
      <c r="M65" s="278" t="e">
        <f>G65/'TEST MARKS '!#REF!*100</f>
        <v>#REF!</v>
      </c>
      <c r="N65" s="278" t="e">
        <f>H65/'TEST MARKS '!#REF!*100</f>
        <v>#REF!</v>
      </c>
      <c r="O65" s="278" t="e">
        <f>I65/'TEST MARKS '!#REF!*100</f>
        <v>#REF!</v>
      </c>
      <c r="P65" s="278" t="e">
        <f>IF(J65&lt;'TEST MARKS '!#REF!,"N","Y")</f>
        <v>#REF!</v>
      </c>
      <c r="Q65" s="278" t="e">
        <f>IF(K65&lt;'TEST MARKS '!#REF!,"N","Y")</f>
        <v>#REF!</v>
      </c>
      <c r="R65" s="278" t="e">
        <f>IF(L65&lt;'TEST MARKS '!#REF!,"N","Y")</f>
        <v>#REF!</v>
      </c>
      <c r="S65" s="278" t="e">
        <f>IF(M65&lt;'TEST MARKS '!#REF!,"N","Y")</f>
        <v>#REF!</v>
      </c>
      <c r="T65" s="278" t="e">
        <f>IF(N65&lt;'TEST MARKS '!#REF!,"N","Y")</f>
        <v>#REF!</v>
      </c>
      <c r="U65" s="278" t="e">
        <f>IF(O65&lt;'TEST MARKS '!#REF!,"N","Y")</f>
        <v>#REF!</v>
      </c>
    </row>
    <row r="66" spans="1:21">
      <c r="A66" s="272">
        <f>'TEST MARKS '!A67</f>
        <v>58</v>
      </c>
      <c r="B66" s="272" t="str">
        <f>'TEST MARKS '!B67</f>
        <v>ROHAN A</v>
      </c>
      <c r="C66" s="272" t="str">
        <f>'TEST MARKS '!C67</f>
        <v>1SG15ME079</v>
      </c>
      <c r="D66" s="272">
        <f>'TEST MARKS '!J67</f>
        <v>5</v>
      </c>
      <c r="E66" s="272">
        <f>'TEST MARKS '!K67</f>
        <v>5</v>
      </c>
      <c r="F66" s="272">
        <f>'TEST MARKS '!L67</f>
        <v>5</v>
      </c>
      <c r="G66" s="272">
        <f>'TEST MARKS '!M67</f>
        <v>5</v>
      </c>
      <c r="H66" s="272">
        <f>'TEST MARKS '!N67</f>
        <v>5</v>
      </c>
      <c r="I66" s="272">
        <f>'TEST MARKS '!O67</f>
        <v>5</v>
      </c>
      <c r="J66" s="278" t="e">
        <f>D66/'TEST MARKS '!#REF!*100</f>
        <v>#REF!</v>
      </c>
      <c r="K66" s="278" t="e">
        <f>E66/'TEST MARKS '!#REF!*100</f>
        <v>#REF!</v>
      </c>
      <c r="L66" s="278" t="e">
        <f>F66/'TEST MARKS '!#REF!*100</f>
        <v>#REF!</v>
      </c>
      <c r="M66" s="278" t="e">
        <f>G66/'TEST MARKS '!#REF!*100</f>
        <v>#REF!</v>
      </c>
      <c r="N66" s="278" t="e">
        <f>H66/'TEST MARKS '!#REF!*100</f>
        <v>#REF!</v>
      </c>
      <c r="O66" s="278" t="e">
        <f>I66/'TEST MARKS '!#REF!*100</f>
        <v>#REF!</v>
      </c>
      <c r="P66" s="278" t="e">
        <f>IF(J66&lt;'TEST MARKS '!#REF!,"N","Y")</f>
        <v>#REF!</v>
      </c>
      <c r="Q66" s="278" t="e">
        <f>IF(K66&lt;'TEST MARKS '!#REF!,"N","Y")</f>
        <v>#REF!</v>
      </c>
      <c r="R66" s="278" t="e">
        <f>IF(L66&lt;'TEST MARKS '!#REF!,"N","Y")</f>
        <v>#REF!</v>
      </c>
      <c r="S66" s="278" t="e">
        <f>IF(M66&lt;'TEST MARKS '!#REF!,"N","Y")</f>
        <v>#REF!</v>
      </c>
      <c r="T66" s="278" t="e">
        <f>IF(N66&lt;'TEST MARKS '!#REF!,"N","Y")</f>
        <v>#REF!</v>
      </c>
      <c r="U66" s="278" t="e">
        <f>IF(O66&lt;'TEST MARKS '!#REF!,"N","Y")</f>
        <v>#REF!</v>
      </c>
    </row>
    <row r="67" spans="1:21">
      <c r="A67" s="272">
        <f>'TEST MARKS '!A68</f>
        <v>59</v>
      </c>
      <c r="B67" s="272" t="str">
        <f>'TEST MARKS '!B68</f>
        <v>S HANUMANTHA REDDY</v>
      </c>
      <c r="C67" s="272" t="str">
        <f>'TEST MARKS '!C68</f>
        <v>1SG15ME080</v>
      </c>
      <c r="D67" s="272">
        <f>'TEST MARKS '!J68</f>
        <v>5</v>
      </c>
      <c r="E67" s="272">
        <f>'TEST MARKS '!K68</f>
        <v>5</v>
      </c>
      <c r="F67" s="272">
        <f>'TEST MARKS '!L68</f>
        <v>5</v>
      </c>
      <c r="G67" s="272">
        <f>'TEST MARKS '!M68</f>
        <v>5</v>
      </c>
      <c r="H67" s="272">
        <f>'TEST MARKS '!N68</f>
        <v>5</v>
      </c>
      <c r="I67" s="272">
        <f>'TEST MARKS '!O68</f>
        <v>5</v>
      </c>
      <c r="J67" s="278" t="e">
        <f>D67/'TEST MARKS '!#REF!*100</f>
        <v>#REF!</v>
      </c>
      <c r="K67" s="278" t="e">
        <f>E67/'TEST MARKS '!#REF!*100</f>
        <v>#REF!</v>
      </c>
      <c r="L67" s="278" t="e">
        <f>F67/'TEST MARKS '!#REF!*100</f>
        <v>#REF!</v>
      </c>
      <c r="M67" s="278" t="e">
        <f>G67/'TEST MARKS '!#REF!*100</f>
        <v>#REF!</v>
      </c>
      <c r="N67" s="278" t="e">
        <f>H67/'TEST MARKS '!#REF!*100</f>
        <v>#REF!</v>
      </c>
      <c r="O67" s="278" t="e">
        <f>I67/'TEST MARKS '!#REF!*100</f>
        <v>#REF!</v>
      </c>
      <c r="P67" s="278" t="e">
        <f>IF(J67&lt;'TEST MARKS '!#REF!,"N","Y")</f>
        <v>#REF!</v>
      </c>
      <c r="Q67" s="278" t="e">
        <f>IF(K67&lt;'TEST MARKS '!#REF!,"N","Y")</f>
        <v>#REF!</v>
      </c>
      <c r="R67" s="278" t="e">
        <f>IF(L67&lt;'TEST MARKS '!#REF!,"N","Y")</f>
        <v>#REF!</v>
      </c>
      <c r="S67" s="278" t="e">
        <f>IF(M67&lt;'TEST MARKS '!#REF!,"N","Y")</f>
        <v>#REF!</v>
      </c>
      <c r="T67" s="278" t="e">
        <f>IF(N67&lt;'TEST MARKS '!#REF!,"N","Y")</f>
        <v>#REF!</v>
      </c>
      <c r="U67" s="278" t="e">
        <f>IF(O67&lt;'TEST MARKS '!#REF!,"N","Y")</f>
        <v>#REF!</v>
      </c>
    </row>
    <row r="68" ht="31.5" spans="1:21">
      <c r="A68" s="272">
        <f>'TEST MARKS '!A69</f>
        <v>60</v>
      </c>
      <c r="B68" s="272" t="str">
        <f>'TEST MARKS '!B69</f>
        <v>SADANANDA LAXMINARAYAN HEGDE</v>
      </c>
      <c r="C68" s="272" t="str">
        <f>'TEST MARKS '!C69</f>
        <v>1SG15ME081</v>
      </c>
      <c r="D68" s="272">
        <f>'TEST MARKS '!J69</f>
        <v>5</v>
      </c>
      <c r="E68" s="272">
        <f>'TEST MARKS '!K69</f>
        <v>5</v>
      </c>
      <c r="F68" s="272">
        <f>'TEST MARKS '!L69</f>
        <v>5</v>
      </c>
      <c r="G68" s="272">
        <f>'TEST MARKS '!M69</f>
        <v>5</v>
      </c>
      <c r="H68" s="272">
        <f>'TEST MARKS '!N69</f>
        <v>5</v>
      </c>
      <c r="I68" s="272">
        <f>'TEST MARKS '!O69</f>
        <v>5</v>
      </c>
      <c r="J68" s="278" t="e">
        <f>D68/'TEST MARKS '!#REF!*100</f>
        <v>#REF!</v>
      </c>
      <c r="K68" s="278" t="e">
        <f>E68/'TEST MARKS '!#REF!*100</f>
        <v>#REF!</v>
      </c>
      <c r="L68" s="278" t="e">
        <f>F68/'TEST MARKS '!#REF!*100</f>
        <v>#REF!</v>
      </c>
      <c r="M68" s="278" t="e">
        <f>G68/'TEST MARKS '!#REF!*100</f>
        <v>#REF!</v>
      </c>
      <c r="N68" s="278" t="e">
        <f>H68/'TEST MARKS '!#REF!*100</f>
        <v>#REF!</v>
      </c>
      <c r="O68" s="278" t="e">
        <f>I68/'TEST MARKS '!#REF!*100</f>
        <v>#REF!</v>
      </c>
      <c r="P68" s="278" t="e">
        <f>IF(J68&lt;'TEST MARKS '!#REF!,"N","Y")</f>
        <v>#REF!</v>
      </c>
      <c r="Q68" s="278" t="e">
        <f>IF(K68&lt;'TEST MARKS '!#REF!,"N","Y")</f>
        <v>#REF!</v>
      </c>
      <c r="R68" s="278" t="e">
        <f>IF(L68&lt;'TEST MARKS '!#REF!,"N","Y")</f>
        <v>#REF!</v>
      </c>
      <c r="S68" s="278" t="e">
        <f>IF(M68&lt;'TEST MARKS '!#REF!,"N","Y")</f>
        <v>#REF!</v>
      </c>
      <c r="T68" s="278" t="e">
        <f>IF(N68&lt;'TEST MARKS '!#REF!,"N","Y")</f>
        <v>#REF!</v>
      </c>
      <c r="U68" s="278" t="e">
        <f>IF(O68&lt;'TEST MARKS '!#REF!,"N","Y")</f>
        <v>#REF!</v>
      </c>
    </row>
    <row r="69" spans="1:21">
      <c r="A69" s="272">
        <f>'TEST MARKS '!A70</f>
        <v>61</v>
      </c>
      <c r="B69" s="272" t="str">
        <f>'TEST MARKS '!B70</f>
        <v>SAKSHAM KANTHAK</v>
      </c>
      <c r="C69" s="272" t="str">
        <f>'TEST MARKS '!C70</f>
        <v>1SG15ME082</v>
      </c>
      <c r="D69" s="272">
        <f>'TEST MARKS '!J70</f>
        <v>5</v>
      </c>
      <c r="E69" s="272">
        <f>'TEST MARKS '!K70</f>
        <v>5</v>
      </c>
      <c r="F69" s="272">
        <f>'TEST MARKS '!L70</f>
        <v>5</v>
      </c>
      <c r="G69" s="272">
        <f>'TEST MARKS '!M70</f>
        <v>5</v>
      </c>
      <c r="H69" s="272">
        <f>'TEST MARKS '!N70</f>
        <v>5</v>
      </c>
      <c r="I69" s="272">
        <f>'TEST MARKS '!O70</f>
        <v>5</v>
      </c>
      <c r="J69" s="278" t="e">
        <f>D69/'TEST MARKS '!#REF!*100</f>
        <v>#REF!</v>
      </c>
      <c r="K69" s="278" t="e">
        <f>E69/'TEST MARKS '!#REF!*100</f>
        <v>#REF!</v>
      </c>
      <c r="L69" s="278" t="e">
        <f>F69/'TEST MARKS '!#REF!*100</f>
        <v>#REF!</v>
      </c>
      <c r="M69" s="278" t="e">
        <f>G69/'TEST MARKS '!#REF!*100</f>
        <v>#REF!</v>
      </c>
      <c r="N69" s="278" t="e">
        <f>H69/'TEST MARKS '!#REF!*100</f>
        <v>#REF!</v>
      </c>
      <c r="O69" s="278" t="e">
        <f>I69/'TEST MARKS '!#REF!*100</f>
        <v>#REF!</v>
      </c>
      <c r="P69" s="278" t="e">
        <f>IF(J69&lt;'TEST MARKS '!#REF!,"N","Y")</f>
        <v>#REF!</v>
      </c>
      <c r="Q69" s="278" t="e">
        <f>IF(K69&lt;'TEST MARKS '!#REF!,"N","Y")</f>
        <v>#REF!</v>
      </c>
      <c r="R69" s="278" t="e">
        <f>IF(L69&lt;'TEST MARKS '!#REF!,"N","Y")</f>
        <v>#REF!</v>
      </c>
      <c r="S69" s="278" t="e">
        <f>IF(M69&lt;'TEST MARKS '!#REF!,"N","Y")</f>
        <v>#REF!</v>
      </c>
      <c r="T69" s="278" t="e">
        <f>IF(N69&lt;'TEST MARKS '!#REF!,"N","Y")</f>
        <v>#REF!</v>
      </c>
      <c r="U69" s="278" t="e">
        <f>IF(O69&lt;'TEST MARKS '!#REF!,"N","Y")</f>
        <v>#REF!</v>
      </c>
    </row>
    <row r="70" spans="1:21">
      <c r="A70" s="272">
        <f>'TEST MARKS '!A71</f>
        <v>62</v>
      </c>
      <c r="B70" s="272" t="str">
        <f>'TEST MARKS '!B71</f>
        <v>SANTHOSHA</v>
      </c>
      <c r="C70" s="272" t="str">
        <f>'TEST MARKS '!C71</f>
        <v>1SG15ME083</v>
      </c>
      <c r="D70" s="272">
        <f>'TEST MARKS '!J71</f>
        <v>5</v>
      </c>
      <c r="E70" s="272">
        <f>'TEST MARKS '!K71</f>
        <v>5</v>
      </c>
      <c r="F70" s="272">
        <f>'TEST MARKS '!L71</f>
        <v>5</v>
      </c>
      <c r="G70" s="272">
        <f>'TEST MARKS '!M71</f>
        <v>5</v>
      </c>
      <c r="H70" s="272">
        <f>'TEST MARKS '!N71</f>
        <v>5</v>
      </c>
      <c r="I70" s="272">
        <f>'TEST MARKS '!O71</f>
        <v>5</v>
      </c>
      <c r="J70" s="278" t="e">
        <f>D70/'TEST MARKS '!#REF!*100</f>
        <v>#REF!</v>
      </c>
      <c r="K70" s="278" t="e">
        <f>E70/'TEST MARKS '!#REF!*100</f>
        <v>#REF!</v>
      </c>
      <c r="L70" s="278" t="e">
        <f>F70/'TEST MARKS '!#REF!*100</f>
        <v>#REF!</v>
      </c>
      <c r="M70" s="278" t="e">
        <f>G70/'TEST MARKS '!#REF!*100</f>
        <v>#REF!</v>
      </c>
      <c r="N70" s="278" t="e">
        <f>H70/'TEST MARKS '!#REF!*100</f>
        <v>#REF!</v>
      </c>
      <c r="O70" s="278" t="e">
        <f>I70/'TEST MARKS '!#REF!*100</f>
        <v>#REF!</v>
      </c>
      <c r="P70" s="278" t="e">
        <f>IF(J70&lt;'TEST MARKS '!#REF!,"N","Y")</f>
        <v>#REF!</v>
      </c>
      <c r="Q70" s="278" t="e">
        <f>IF(K70&lt;'TEST MARKS '!#REF!,"N","Y")</f>
        <v>#REF!</v>
      </c>
      <c r="R70" s="278" t="e">
        <f>IF(L70&lt;'TEST MARKS '!#REF!,"N","Y")</f>
        <v>#REF!</v>
      </c>
      <c r="S70" s="278" t="e">
        <f>IF(M70&lt;'TEST MARKS '!#REF!,"N","Y")</f>
        <v>#REF!</v>
      </c>
      <c r="T70" s="278" t="e">
        <f>IF(N70&lt;'TEST MARKS '!#REF!,"N","Y")</f>
        <v>#REF!</v>
      </c>
      <c r="U70" s="278" t="e">
        <f>IF(O70&lt;'TEST MARKS '!#REF!,"N","Y")</f>
        <v>#REF!</v>
      </c>
    </row>
    <row r="71" spans="1:21">
      <c r="A71" s="272">
        <f>'TEST MARKS '!A72</f>
        <v>63</v>
      </c>
      <c r="B71" s="272" t="str">
        <f>'TEST MARKS '!B72</f>
        <v>SAURABH RAJESH PARAVE</v>
      </c>
      <c r="C71" s="272" t="str">
        <f>'TEST MARKS '!C72</f>
        <v>1SG15ME084</v>
      </c>
      <c r="D71" s="272">
        <f>'TEST MARKS '!J72</f>
        <v>5</v>
      </c>
      <c r="E71" s="272">
        <f>'TEST MARKS '!K72</f>
        <v>5</v>
      </c>
      <c r="F71" s="272">
        <f>'TEST MARKS '!L72</f>
        <v>5</v>
      </c>
      <c r="G71" s="272">
        <f>'TEST MARKS '!M72</f>
        <v>5</v>
      </c>
      <c r="H71" s="272">
        <f>'TEST MARKS '!N72</f>
        <v>5</v>
      </c>
      <c r="I71" s="272">
        <f>'TEST MARKS '!O72</f>
        <v>5</v>
      </c>
      <c r="J71" s="278" t="e">
        <f>D71/'TEST MARKS '!#REF!*100</f>
        <v>#REF!</v>
      </c>
      <c r="K71" s="278" t="e">
        <f>E71/'TEST MARKS '!#REF!*100</f>
        <v>#REF!</v>
      </c>
      <c r="L71" s="278" t="e">
        <f>F71/'TEST MARKS '!#REF!*100</f>
        <v>#REF!</v>
      </c>
      <c r="M71" s="278" t="e">
        <f>G71/'TEST MARKS '!#REF!*100</f>
        <v>#REF!</v>
      </c>
      <c r="N71" s="278" t="e">
        <f>H71/'TEST MARKS '!#REF!*100</f>
        <v>#REF!</v>
      </c>
      <c r="O71" s="278" t="e">
        <f>I71/'TEST MARKS '!#REF!*100</f>
        <v>#REF!</v>
      </c>
      <c r="P71" s="278" t="e">
        <f>IF(J71&lt;'TEST MARKS '!#REF!,"N","Y")</f>
        <v>#REF!</v>
      </c>
      <c r="Q71" s="278" t="e">
        <f>IF(K71&lt;'TEST MARKS '!#REF!,"N","Y")</f>
        <v>#REF!</v>
      </c>
      <c r="R71" s="278" t="e">
        <f>IF(L71&lt;'TEST MARKS '!#REF!,"N","Y")</f>
        <v>#REF!</v>
      </c>
      <c r="S71" s="278" t="e">
        <f>IF(M71&lt;'TEST MARKS '!#REF!,"N","Y")</f>
        <v>#REF!</v>
      </c>
      <c r="T71" s="278" t="e">
        <f>IF(N71&lt;'TEST MARKS '!#REF!,"N","Y")</f>
        <v>#REF!</v>
      </c>
      <c r="U71" s="278" t="e">
        <f>IF(O71&lt;'TEST MARKS '!#REF!,"N","Y")</f>
        <v>#REF!</v>
      </c>
    </row>
    <row r="72" spans="1:21">
      <c r="A72" s="272">
        <f>'TEST MARKS '!A73</f>
        <v>64</v>
      </c>
      <c r="B72" s="272" t="str">
        <f>'TEST MARKS '!B73</f>
        <v>SHARATH.A.R</v>
      </c>
      <c r="C72" s="272" t="str">
        <f>'TEST MARKS '!C73</f>
        <v>1SG15ME089</v>
      </c>
      <c r="D72" s="272">
        <f>'TEST MARKS '!J73</f>
        <v>5</v>
      </c>
      <c r="E72" s="272">
        <f>'TEST MARKS '!K73</f>
        <v>5</v>
      </c>
      <c r="F72" s="272">
        <f>'TEST MARKS '!L73</f>
        <v>5</v>
      </c>
      <c r="G72" s="272">
        <f>'TEST MARKS '!M73</f>
        <v>5</v>
      </c>
      <c r="H72" s="272">
        <f>'TEST MARKS '!N73</f>
        <v>5</v>
      </c>
      <c r="I72" s="272">
        <f>'TEST MARKS '!O73</f>
        <v>5</v>
      </c>
      <c r="J72" s="278" t="e">
        <f>D72/'TEST MARKS '!#REF!*100</f>
        <v>#REF!</v>
      </c>
      <c r="K72" s="278" t="e">
        <f>E72/'TEST MARKS '!#REF!*100</f>
        <v>#REF!</v>
      </c>
      <c r="L72" s="278" t="e">
        <f>F72/'TEST MARKS '!#REF!*100</f>
        <v>#REF!</v>
      </c>
      <c r="M72" s="278" t="e">
        <f>G72/'TEST MARKS '!#REF!*100</f>
        <v>#REF!</v>
      </c>
      <c r="N72" s="278" t="e">
        <f>H72/'TEST MARKS '!#REF!*100</f>
        <v>#REF!</v>
      </c>
      <c r="O72" s="278" t="e">
        <f>I72/'TEST MARKS '!#REF!*100</f>
        <v>#REF!</v>
      </c>
      <c r="P72" s="278" t="e">
        <f>IF(J72&lt;'TEST MARKS '!#REF!,"N","Y")</f>
        <v>#REF!</v>
      </c>
      <c r="Q72" s="278" t="e">
        <f>IF(K72&lt;'TEST MARKS '!#REF!,"N","Y")</f>
        <v>#REF!</v>
      </c>
      <c r="R72" s="278" t="e">
        <f>IF(L72&lt;'TEST MARKS '!#REF!,"N","Y")</f>
        <v>#REF!</v>
      </c>
      <c r="S72" s="278" t="e">
        <f>IF(M72&lt;'TEST MARKS '!#REF!,"N","Y")</f>
        <v>#REF!</v>
      </c>
      <c r="T72" s="278" t="e">
        <f>IF(N72&lt;'TEST MARKS '!#REF!,"N","Y")</f>
        <v>#REF!</v>
      </c>
      <c r="U72" s="278" t="e">
        <f>IF(O72&lt;'TEST MARKS '!#REF!,"N","Y")</f>
        <v>#REF!</v>
      </c>
    </row>
    <row r="73" spans="1:21">
      <c r="A73" s="272">
        <f>'TEST MARKS '!A74</f>
        <v>65</v>
      </c>
      <c r="B73" s="272" t="str">
        <f>'TEST MARKS '!B74</f>
        <v>SHASHANK H PRASAD</v>
      </c>
      <c r="C73" s="272" t="str">
        <f>'TEST MARKS '!C74</f>
        <v>1SG15ME091</v>
      </c>
      <c r="D73" s="272">
        <f>'TEST MARKS '!J74</f>
        <v>5</v>
      </c>
      <c r="E73" s="272">
        <f>'TEST MARKS '!K74</f>
        <v>5</v>
      </c>
      <c r="F73" s="272">
        <f>'TEST MARKS '!L74</f>
        <v>5</v>
      </c>
      <c r="G73" s="272">
        <f>'TEST MARKS '!M74</f>
        <v>5</v>
      </c>
      <c r="H73" s="272">
        <f>'TEST MARKS '!N74</f>
        <v>5</v>
      </c>
      <c r="I73" s="272">
        <f>'TEST MARKS '!O74</f>
        <v>5</v>
      </c>
      <c r="J73" s="278" t="e">
        <f>D73/'TEST MARKS '!#REF!*100</f>
        <v>#REF!</v>
      </c>
      <c r="K73" s="278" t="e">
        <f>E73/'TEST MARKS '!#REF!*100</f>
        <v>#REF!</v>
      </c>
      <c r="L73" s="278" t="e">
        <f>F73/'TEST MARKS '!#REF!*100</f>
        <v>#REF!</v>
      </c>
      <c r="M73" s="278" t="e">
        <f>G73/'TEST MARKS '!#REF!*100</f>
        <v>#REF!</v>
      </c>
      <c r="N73" s="278" t="e">
        <f>H73/'TEST MARKS '!#REF!*100</f>
        <v>#REF!</v>
      </c>
      <c r="O73" s="278" t="e">
        <f>I73/'TEST MARKS '!#REF!*100</f>
        <v>#REF!</v>
      </c>
      <c r="P73" s="278" t="e">
        <f>IF(J73&lt;'TEST MARKS '!#REF!,"N","Y")</f>
        <v>#REF!</v>
      </c>
      <c r="Q73" s="278" t="e">
        <f>IF(K73&lt;'TEST MARKS '!#REF!,"N","Y")</f>
        <v>#REF!</v>
      </c>
      <c r="R73" s="278" t="e">
        <f>IF(L73&lt;'TEST MARKS '!#REF!,"N","Y")</f>
        <v>#REF!</v>
      </c>
      <c r="S73" s="278" t="e">
        <f>IF(M73&lt;'TEST MARKS '!#REF!,"N","Y")</f>
        <v>#REF!</v>
      </c>
      <c r="T73" s="278" t="e">
        <f>IF(N73&lt;'TEST MARKS '!#REF!,"N","Y")</f>
        <v>#REF!</v>
      </c>
      <c r="U73" s="278" t="e">
        <f>IF(O73&lt;'TEST MARKS '!#REF!,"N","Y")</f>
        <v>#REF!</v>
      </c>
    </row>
    <row r="74" spans="1:21">
      <c r="A74" s="272">
        <f>'TEST MARKS '!A75</f>
        <v>66</v>
      </c>
      <c r="B74" s="272" t="str">
        <f>'TEST MARKS '!B75</f>
        <v>SHUBHAM MAJHI</v>
      </c>
      <c r="C74" s="272" t="str">
        <f>'TEST MARKS '!C75</f>
        <v>1SG15ME092</v>
      </c>
      <c r="D74" s="272">
        <f>'TEST MARKS '!J75</f>
        <v>5</v>
      </c>
      <c r="E74" s="272">
        <f>'TEST MARKS '!K75</f>
        <v>5</v>
      </c>
      <c r="F74" s="272">
        <f>'TEST MARKS '!L75</f>
        <v>5</v>
      </c>
      <c r="G74" s="272">
        <f>'TEST MARKS '!M75</f>
        <v>5</v>
      </c>
      <c r="H74" s="272">
        <f>'TEST MARKS '!N75</f>
        <v>5</v>
      </c>
      <c r="I74" s="272">
        <f>'TEST MARKS '!O75</f>
        <v>5</v>
      </c>
      <c r="J74" s="278" t="e">
        <f>D74/'TEST MARKS '!#REF!*100</f>
        <v>#REF!</v>
      </c>
      <c r="K74" s="278" t="e">
        <f>E74/'TEST MARKS '!#REF!*100</f>
        <v>#REF!</v>
      </c>
      <c r="L74" s="278" t="e">
        <f>F74/'TEST MARKS '!#REF!*100</f>
        <v>#REF!</v>
      </c>
      <c r="M74" s="278" t="e">
        <f>G74/'TEST MARKS '!#REF!*100</f>
        <v>#REF!</v>
      </c>
      <c r="N74" s="278" t="e">
        <f>H74/'TEST MARKS '!#REF!*100</f>
        <v>#REF!</v>
      </c>
      <c r="O74" s="278" t="e">
        <f>I74/'TEST MARKS '!#REF!*100</f>
        <v>#REF!</v>
      </c>
      <c r="P74" s="278" t="e">
        <f>IF(J74&lt;'TEST MARKS '!#REF!,"N","Y")</f>
        <v>#REF!</v>
      </c>
      <c r="Q74" s="278" t="e">
        <f>IF(K74&lt;'TEST MARKS '!#REF!,"N","Y")</f>
        <v>#REF!</v>
      </c>
      <c r="R74" s="278" t="e">
        <f>IF(L74&lt;'TEST MARKS '!#REF!,"N","Y")</f>
        <v>#REF!</v>
      </c>
      <c r="S74" s="278" t="e">
        <f>IF(M74&lt;'TEST MARKS '!#REF!,"N","Y")</f>
        <v>#REF!</v>
      </c>
      <c r="T74" s="278" t="e">
        <f>IF(N74&lt;'TEST MARKS '!#REF!,"N","Y")</f>
        <v>#REF!</v>
      </c>
      <c r="U74" s="278" t="e">
        <f>IF(O74&lt;'TEST MARKS '!#REF!,"N","Y")</f>
        <v>#REF!</v>
      </c>
    </row>
    <row r="75" spans="1:21">
      <c r="A75" s="272">
        <f>'TEST MARKS '!A76</f>
        <v>67</v>
      </c>
      <c r="B75" s="272" t="str">
        <f>'TEST MARKS '!B76</f>
        <v>SRIDHAR N S</v>
      </c>
      <c r="C75" s="272" t="str">
        <f>'TEST MARKS '!C76</f>
        <v>1SG15ME094</v>
      </c>
      <c r="D75" s="272" t="e">
        <f>'TEST MARKS '!#REF!</f>
        <v>#REF!</v>
      </c>
      <c r="E75" s="272">
        <f>'TEST MARKS '!K76</f>
        <v>5</v>
      </c>
      <c r="F75" s="272">
        <f>'TEST MARKS '!L76</f>
        <v>5</v>
      </c>
      <c r="G75" s="272">
        <f>'TEST MARKS '!M76</f>
        <v>5</v>
      </c>
      <c r="H75" s="272">
        <f>'TEST MARKS '!N76</f>
        <v>5</v>
      </c>
      <c r="I75" s="272">
        <f>'TEST MARKS '!O76</f>
        <v>5</v>
      </c>
      <c r="J75" s="278" t="e">
        <f>D75/'TEST MARKS '!#REF!*100</f>
        <v>#REF!</v>
      </c>
      <c r="K75" s="278" t="e">
        <f>E75/'TEST MARKS '!#REF!*100</f>
        <v>#REF!</v>
      </c>
      <c r="L75" s="278" t="e">
        <f>F75/'TEST MARKS '!#REF!*100</f>
        <v>#REF!</v>
      </c>
      <c r="M75" s="278" t="e">
        <f>G75/'TEST MARKS '!#REF!*100</f>
        <v>#REF!</v>
      </c>
      <c r="N75" s="278" t="e">
        <f>H75/'TEST MARKS '!#REF!*100</f>
        <v>#REF!</v>
      </c>
      <c r="O75" s="278" t="e">
        <f>I75/'TEST MARKS '!#REF!*100</f>
        <v>#REF!</v>
      </c>
      <c r="P75" s="278" t="e">
        <f>IF(J75&lt;'TEST MARKS '!#REF!,"N","Y")</f>
        <v>#REF!</v>
      </c>
      <c r="Q75" s="278" t="e">
        <f>IF(K75&lt;'TEST MARKS '!#REF!,"N","Y")</f>
        <v>#REF!</v>
      </c>
      <c r="R75" s="278" t="e">
        <f>IF(L75&lt;'TEST MARKS '!#REF!,"N","Y")</f>
        <v>#REF!</v>
      </c>
      <c r="S75" s="278" t="e">
        <f>IF(M75&lt;'TEST MARKS '!#REF!,"N","Y")</f>
        <v>#REF!</v>
      </c>
      <c r="T75" s="278" t="e">
        <f>IF(N75&lt;'TEST MARKS '!#REF!,"N","Y")</f>
        <v>#REF!</v>
      </c>
      <c r="U75" s="278" t="e">
        <f>IF(O75&lt;'TEST MARKS '!#REF!,"N","Y")</f>
        <v>#REF!</v>
      </c>
    </row>
    <row r="76" spans="1:21">
      <c r="A76" s="272">
        <f>'TEST MARKS '!A77</f>
        <v>68</v>
      </c>
      <c r="B76" s="272" t="e">
        <f>'TEST MARKS '!#REF!</f>
        <v>#REF!</v>
      </c>
      <c r="C76" s="272" t="str">
        <f>'TEST MARKS '!C77</f>
        <v>1SG15ME095</v>
      </c>
      <c r="D76" s="272">
        <f>'TEST MARKS '!J77</f>
        <v>4</v>
      </c>
      <c r="E76" s="272">
        <f>'TEST MARKS '!K77</f>
        <v>4</v>
      </c>
      <c r="F76" s="272">
        <f>'TEST MARKS '!L77</f>
        <v>4</v>
      </c>
      <c r="G76" s="272">
        <f>'TEST MARKS '!M77</f>
        <v>4</v>
      </c>
      <c r="H76" s="272">
        <f>'TEST MARKS '!N77</f>
        <v>4</v>
      </c>
      <c r="I76" s="272">
        <f>'TEST MARKS '!O77</f>
        <v>4</v>
      </c>
      <c r="J76" s="278" t="e">
        <f>D76/'TEST MARKS '!#REF!*100</f>
        <v>#REF!</v>
      </c>
      <c r="K76" s="278" t="e">
        <f>E76/'TEST MARKS '!#REF!*100</f>
        <v>#REF!</v>
      </c>
      <c r="L76" s="278" t="e">
        <f>F76/'TEST MARKS '!#REF!*100</f>
        <v>#REF!</v>
      </c>
      <c r="M76" s="278" t="e">
        <f>G76/'TEST MARKS '!#REF!*100</f>
        <v>#REF!</v>
      </c>
      <c r="N76" s="278" t="e">
        <f>H76/'TEST MARKS '!#REF!*100</f>
        <v>#REF!</v>
      </c>
      <c r="O76" s="278" t="e">
        <f>I76/'TEST MARKS '!#REF!*100</f>
        <v>#REF!</v>
      </c>
      <c r="P76" s="278" t="e">
        <f>IF(J76&lt;'TEST MARKS '!#REF!,"N","Y")</f>
        <v>#REF!</v>
      </c>
      <c r="Q76" s="278" t="e">
        <f>IF(K76&lt;'TEST MARKS '!#REF!,"N","Y")</f>
        <v>#REF!</v>
      </c>
      <c r="R76" s="278" t="e">
        <f>IF(L76&lt;'TEST MARKS '!#REF!,"N","Y")</f>
        <v>#REF!</v>
      </c>
      <c r="S76" s="278" t="e">
        <f>IF(M76&lt;'TEST MARKS '!#REF!,"N","Y")</f>
        <v>#REF!</v>
      </c>
      <c r="T76" s="278" t="e">
        <f>IF(N76&lt;'TEST MARKS '!#REF!,"N","Y")</f>
        <v>#REF!</v>
      </c>
      <c r="U76" s="278" t="e">
        <f>IF(O76&lt;'TEST MARKS '!#REF!,"N","Y")</f>
        <v>#REF!</v>
      </c>
    </row>
    <row r="77" spans="1:21">
      <c r="A77" s="272">
        <f>'TEST MARKS '!A78</f>
        <v>69</v>
      </c>
      <c r="B77" s="272" t="e">
        <f>'TEST MARKS '!#REF!</f>
        <v>#REF!</v>
      </c>
      <c r="C77" s="272" t="str">
        <f>'TEST MARKS '!C78</f>
        <v>1SG15ME096</v>
      </c>
      <c r="D77" s="272">
        <f>'TEST MARKS '!J78</f>
        <v>5</v>
      </c>
      <c r="E77" s="272">
        <f>'TEST MARKS '!K78</f>
        <v>5</v>
      </c>
      <c r="F77" s="272">
        <f>'TEST MARKS '!L78</f>
        <v>5</v>
      </c>
      <c r="G77" s="272">
        <f>'TEST MARKS '!M78</f>
        <v>5</v>
      </c>
      <c r="H77" s="272">
        <f>'TEST MARKS '!N78</f>
        <v>5</v>
      </c>
      <c r="I77" s="272">
        <f>'TEST MARKS '!O78</f>
        <v>5</v>
      </c>
      <c r="J77" s="278" t="e">
        <f>D77/'TEST MARKS '!#REF!*100</f>
        <v>#REF!</v>
      </c>
      <c r="K77" s="278" t="e">
        <f>E77/'TEST MARKS '!#REF!*100</f>
        <v>#REF!</v>
      </c>
      <c r="L77" s="278" t="e">
        <f>F77/'TEST MARKS '!#REF!*100</f>
        <v>#REF!</v>
      </c>
      <c r="M77" s="278" t="e">
        <f>G77/'TEST MARKS '!#REF!*100</f>
        <v>#REF!</v>
      </c>
      <c r="N77" s="278" t="e">
        <f>H77/'TEST MARKS '!#REF!*100</f>
        <v>#REF!</v>
      </c>
      <c r="O77" s="278" t="e">
        <f>I77/'TEST MARKS '!#REF!*100</f>
        <v>#REF!</v>
      </c>
      <c r="P77" s="278" t="e">
        <f>IF(J77&lt;'TEST MARKS '!#REF!,"N","Y")</f>
        <v>#REF!</v>
      </c>
      <c r="Q77" s="278" t="e">
        <f>IF(K77&lt;'TEST MARKS '!#REF!,"N","Y")</f>
        <v>#REF!</v>
      </c>
      <c r="R77" s="278" t="e">
        <f>IF(L77&lt;'TEST MARKS '!#REF!,"N","Y")</f>
        <v>#REF!</v>
      </c>
      <c r="S77" s="278" t="e">
        <f>IF(M77&lt;'TEST MARKS '!#REF!,"N","Y")</f>
        <v>#REF!</v>
      </c>
      <c r="T77" s="278" t="e">
        <f>IF(N77&lt;'TEST MARKS '!#REF!,"N","Y")</f>
        <v>#REF!</v>
      </c>
      <c r="U77" s="278" t="e">
        <f>IF(O77&lt;'TEST MARKS '!#REF!,"N","Y")</f>
        <v>#REF!</v>
      </c>
    </row>
    <row r="78" spans="1:21">
      <c r="A78" s="272">
        <f>'TEST MARKS '!A79</f>
        <v>70</v>
      </c>
      <c r="B78" s="272" t="e">
        <f>'TEST MARKS '!#REF!</f>
        <v>#REF!</v>
      </c>
      <c r="C78" s="272" t="str">
        <f>'TEST MARKS '!C79</f>
        <v>1SG15ME098</v>
      </c>
      <c r="D78" s="272">
        <f>'TEST MARKS '!J79</f>
        <v>5</v>
      </c>
      <c r="E78" s="272">
        <f>'TEST MARKS '!K79</f>
        <v>5</v>
      </c>
      <c r="F78" s="272">
        <f>'TEST MARKS '!L79</f>
        <v>5</v>
      </c>
      <c r="G78" s="272">
        <f>'TEST MARKS '!M79</f>
        <v>5</v>
      </c>
      <c r="H78" s="272">
        <f>'TEST MARKS '!N79</f>
        <v>5</v>
      </c>
      <c r="I78" s="272">
        <f>'TEST MARKS '!O79</f>
        <v>5</v>
      </c>
      <c r="J78" s="278" t="e">
        <f>D78/'TEST MARKS '!#REF!*100</f>
        <v>#REF!</v>
      </c>
      <c r="K78" s="278" t="e">
        <f>E78/'TEST MARKS '!#REF!*100</f>
        <v>#REF!</v>
      </c>
      <c r="L78" s="278" t="e">
        <f>F78/'TEST MARKS '!#REF!*100</f>
        <v>#REF!</v>
      </c>
      <c r="M78" s="278" t="e">
        <f>G78/'TEST MARKS '!#REF!*100</f>
        <v>#REF!</v>
      </c>
      <c r="N78" s="278" t="e">
        <f>H78/'TEST MARKS '!#REF!*100</f>
        <v>#REF!</v>
      </c>
      <c r="O78" s="278" t="e">
        <f>I78/'TEST MARKS '!#REF!*100</f>
        <v>#REF!</v>
      </c>
      <c r="P78" s="278" t="e">
        <f>IF(J78&lt;'TEST MARKS '!#REF!,"N","Y")</f>
        <v>#REF!</v>
      </c>
      <c r="Q78" s="278" t="e">
        <f>IF(K78&lt;'TEST MARKS '!#REF!,"N","Y")</f>
        <v>#REF!</v>
      </c>
      <c r="R78" s="278" t="e">
        <f>IF(L78&lt;'TEST MARKS '!#REF!,"N","Y")</f>
        <v>#REF!</v>
      </c>
      <c r="S78" s="278" t="e">
        <f>IF(M78&lt;'TEST MARKS '!#REF!,"N","Y")</f>
        <v>#REF!</v>
      </c>
      <c r="T78" s="278" t="e">
        <f>IF(N78&lt;'TEST MARKS '!#REF!,"N","Y")</f>
        <v>#REF!</v>
      </c>
      <c r="U78" s="278" t="e">
        <f>IF(O78&lt;'TEST MARKS '!#REF!,"N","Y")</f>
        <v>#REF!</v>
      </c>
    </row>
    <row r="79" spans="1:21">
      <c r="A79" s="272">
        <f>'TEST MARKS '!A80</f>
        <v>71</v>
      </c>
      <c r="B79" s="272" t="e">
        <f>'TEST MARKS '!#REF!</f>
        <v>#REF!</v>
      </c>
      <c r="C79" s="272" t="str">
        <f>'TEST MARKS '!C80</f>
        <v>1SG15ME099</v>
      </c>
      <c r="D79" s="272">
        <f>'TEST MARKS '!J80</f>
        <v>5</v>
      </c>
      <c r="E79" s="272">
        <f>'TEST MARKS '!K80</f>
        <v>5</v>
      </c>
      <c r="F79" s="272">
        <f>'TEST MARKS '!L80</f>
        <v>5</v>
      </c>
      <c r="G79" s="272">
        <f>'TEST MARKS '!M80</f>
        <v>5</v>
      </c>
      <c r="H79" s="272">
        <f>'TEST MARKS '!N80</f>
        <v>5</v>
      </c>
      <c r="I79" s="272">
        <f>'TEST MARKS '!O80</f>
        <v>5</v>
      </c>
      <c r="J79" s="278" t="e">
        <f>D79/'TEST MARKS '!#REF!*100</f>
        <v>#REF!</v>
      </c>
      <c r="K79" s="278" t="e">
        <f>E79/'TEST MARKS '!#REF!*100</f>
        <v>#REF!</v>
      </c>
      <c r="L79" s="278" t="e">
        <f>F79/'TEST MARKS '!#REF!*100</f>
        <v>#REF!</v>
      </c>
      <c r="M79" s="278" t="e">
        <f>G79/'TEST MARKS '!#REF!*100</f>
        <v>#REF!</v>
      </c>
      <c r="N79" s="278" t="e">
        <f>H79/'TEST MARKS '!#REF!*100</f>
        <v>#REF!</v>
      </c>
      <c r="O79" s="278" t="e">
        <f>I79/'TEST MARKS '!#REF!*100</f>
        <v>#REF!</v>
      </c>
      <c r="P79" s="278" t="e">
        <f>IF(J79&lt;'TEST MARKS '!#REF!,"N","Y")</f>
        <v>#REF!</v>
      </c>
      <c r="Q79" s="278" t="e">
        <f>IF(K79&lt;'TEST MARKS '!#REF!,"N","Y")</f>
        <v>#REF!</v>
      </c>
      <c r="R79" s="278" t="e">
        <f>IF(L79&lt;'TEST MARKS '!#REF!,"N","Y")</f>
        <v>#REF!</v>
      </c>
      <c r="S79" s="278" t="e">
        <f>IF(M79&lt;'TEST MARKS '!#REF!,"N","Y")</f>
        <v>#REF!</v>
      </c>
      <c r="T79" s="278" t="e">
        <f>IF(N79&lt;'TEST MARKS '!#REF!,"N","Y")</f>
        <v>#REF!</v>
      </c>
      <c r="U79" s="278" t="e">
        <f>IF(O79&lt;'TEST MARKS '!#REF!,"N","Y")</f>
        <v>#REF!</v>
      </c>
    </row>
    <row r="80" spans="1:21">
      <c r="A80" s="272">
        <f>'TEST MARKS '!A81</f>
        <v>72</v>
      </c>
      <c r="B80" s="272" t="e">
        <f>'TEST MARKS '!#REF!</f>
        <v>#REF!</v>
      </c>
      <c r="C80" s="272" t="str">
        <f>'TEST MARKS '!C81</f>
        <v>1SG15ME101</v>
      </c>
      <c r="D80" s="272">
        <f>'TEST MARKS '!J81</f>
        <v>4</v>
      </c>
      <c r="E80" s="272">
        <f>'TEST MARKS '!K81</f>
        <v>4</v>
      </c>
      <c r="F80" s="272">
        <f>'TEST MARKS '!L81</f>
        <v>4</v>
      </c>
      <c r="G80" s="272">
        <f>'TEST MARKS '!M81</f>
        <v>4</v>
      </c>
      <c r="H80" s="272">
        <f>'TEST MARKS '!N81</f>
        <v>4</v>
      </c>
      <c r="I80" s="272">
        <f>'TEST MARKS '!O81</f>
        <v>4</v>
      </c>
      <c r="J80" s="278" t="e">
        <f>D80/'TEST MARKS '!#REF!*100</f>
        <v>#REF!</v>
      </c>
      <c r="K80" s="278" t="e">
        <f>E80/'TEST MARKS '!#REF!*100</f>
        <v>#REF!</v>
      </c>
      <c r="L80" s="278" t="e">
        <f>F80/'TEST MARKS '!#REF!*100</f>
        <v>#REF!</v>
      </c>
      <c r="M80" s="278" t="e">
        <f>G80/'TEST MARKS '!#REF!*100</f>
        <v>#REF!</v>
      </c>
      <c r="N80" s="278" t="e">
        <f>H80/'TEST MARKS '!#REF!*100</f>
        <v>#REF!</v>
      </c>
      <c r="O80" s="278" t="e">
        <f>I80/'TEST MARKS '!#REF!*100</f>
        <v>#REF!</v>
      </c>
      <c r="P80" s="278" t="e">
        <f>IF(J80&lt;'TEST MARKS '!#REF!,"N","Y")</f>
        <v>#REF!</v>
      </c>
      <c r="Q80" s="278" t="e">
        <f>IF(K80&lt;'TEST MARKS '!#REF!,"N","Y")</f>
        <v>#REF!</v>
      </c>
      <c r="R80" s="278" t="e">
        <f>IF(L80&lt;'TEST MARKS '!#REF!,"N","Y")</f>
        <v>#REF!</v>
      </c>
      <c r="S80" s="278" t="e">
        <f>IF(M80&lt;'TEST MARKS '!#REF!,"N","Y")</f>
        <v>#REF!</v>
      </c>
      <c r="T80" s="278" t="e">
        <f>IF(N80&lt;'TEST MARKS '!#REF!,"N","Y")</f>
        <v>#REF!</v>
      </c>
      <c r="U80" s="278" t="e">
        <f>IF(O80&lt;'TEST MARKS '!#REF!,"N","Y")</f>
        <v>#REF!</v>
      </c>
    </row>
    <row r="81" spans="1:21">
      <c r="A81" s="272">
        <f>'TEST MARKS '!A82</f>
        <v>73</v>
      </c>
      <c r="B81" s="272" t="e">
        <f>'TEST MARKS '!#REF!</f>
        <v>#REF!</v>
      </c>
      <c r="C81" s="272" t="str">
        <f>'TEST MARKS '!C82</f>
        <v>1SG15ME102</v>
      </c>
      <c r="D81" s="272">
        <f>'TEST MARKS '!J82</f>
        <v>4</v>
      </c>
      <c r="E81" s="272">
        <f>'TEST MARKS '!K82</f>
        <v>4</v>
      </c>
      <c r="F81" s="272">
        <f>'TEST MARKS '!L82</f>
        <v>4</v>
      </c>
      <c r="G81" s="272">
        <f>'TEST MARKS '!M82</f>
        <v>4</v>
      </c>
      <c r="H81" s="272">
        <f>'TEST MARKS '!N82</f>
        <v>4</v>
      </c>
      <c r="I81" s="272">
        <f>'TEST MARKS '!O82</f>
        <v>4</v>
      </c>
      <c r="J81" s="278" t="e">
        <f>D81/'TEST MARKS '!#REF!*100</f>
        <v>#REF!</v>
      </c>
      <c r="K81" s="278" t="e">
        <f>E81/'TEST MARKS '!#REF!*100</f>
        <v>#REF!</v>
      </c>
      <c r="L81" s="278" t="e">
        <f>F81/'TEST MARKS '!#REF!*100</f>
        <v>#REF!</v>
      </c>
      <c r="M81" s="278" t="e">
        <f>G81/'TEST MARKS '!#REF!*100</f>
        <v>#REF!</v>
      </c>
      <c r="N81" s="278" t="e">
        <f>H81/'TEST MARKS '!#REF!*100</f>
        <v>#REF!</v>
      </c>
      <c r="O81" s="278" t="e">
        <f>I81/'TEST MARKS '!#REF!*100</f>
        <v>#REF!</v>
      </c>
      <c r="P81" s="278" t="e">
        <f>IF(J81&lt;'TEST MARKS '!#REF!,"N","Y")</f>
        <v>#REF!</v>
      </c>
      <c r="Q81" s="278" t="e">
        <f>IF(K81&lt;'TEST MARKS '!#REF!,"N","Y")</f>
        <v>#REF!</v>
      </c>
      <c r="R81" s="278" t="e">
        <f>IF(L81&lt;'TEST MARKS '!#REF!,"N","Y")</f>
        <v>#REF!</v>
      </c>
      <c r="S81" s="278" t="e">
        <f>IF(M81&lt;'TEST MARKS '!#REF!,"N","Y")</f>
        <v>#REF!</v>
      </c>
      <c r="T81" s="278" t="e">
        <f>IF(N81&lt;'TEST MARKS '!#REF!,"N","Y")</f>
        <v>#REF!</v>
      </c>
      <c r="U81" s="278" t="e">
        <f>IF(O81&lt;'TEST MARKS '!#REF!,"N","Y")</f>
        <v>#REF!</v>
      </c>
    </row>
    <row r="82" spans="1:21">
      <c r="A82" s="272">
        <f>'TEST MARKS '!A83</f>
        <v>74</v>
      </c>
      <c r="B82" s="272" t="e">
        <f>'TEST MARKS '!#REF!</f>
        <v>#REF!</v>
      </c>
      <c r="C82" s="272" t="str">
        <f>'TEST MARKS '!C83</f>
        <v>1SG15ME104</v>
      </c>
      <c r="D82" s="272">
        <f>'TEST MARKS '!J83</f>
        <v>5</v>
      </c>
      <c r="E82" s="272">
        <f>'TEST MARKS '!K83</f>
        <v>5</v>
      </c>
      <c r="F82" s="272">
        <f>'TEST MARKS '!L83</f>
        <v>5</v>
      </c>
      <c r="G82" s="272">
        <f>'TEST MARKS '!M83</f>
        <v>5</v>
      </c>
      <c r="H82" s="272">
        <f>'TEST MARKS '!N83</f>
        <v>5</v>
      </c>
      <c r="I82" s="272">
        <f>'TEST MARKS '!O83</f>
        <v>5</v>
      </c>
      <c r="J82" s="278" t="e">
        <f>D82/'TEST MARKS '!#REF!*100</f>
        <v>#REF!</v>
      </c>
      <c r="K82" s="278" t="e">
        <f>E82/'TEST MARKS '!#REF!*100</f>
        <v>#REF!</v>
      </c>
      <c r="L82" s="278" t="e">
        <f>F82/'TEST MARKS '!#REF!*100</f>
        <v>#REF!</v>
      </c>
      <c r="M82" s="278" t="e">
        <f>G82/'TEST MARKS '!#REF!*100</f>
        <v>#REF!</v>
      </c>
      <c r="N82" s="278" t="e">
        <f>H82/'TEST MARKS '!#REF!*100</f>
        <v>#REF!</v>
      </c>
      <c r="O82" s="278" t="e">
        <f>I82/'TEST MARKS '!#REF!*100</f>
        <v>#REF!</v>
      </c>
      <c r="P82" s="278" t="e">
        <f>IF(J82&lt;'TEST MARKS '!#REF!,"N","Y")</f>
        <v>#REF!</v>
      </c>
      <c r="Q82" s="278" t="e">
        <f>IF(K82&lt;'TEST MARKS '!#REF!,"N","Y")</f>
        <v>#REF!</v>
      </c>
      <c r="R82" s="278" t="e">
        <f>IF(L82&lt;'TEST MARKS '!#REF!,"N","Y")</f>
        <v>#REF!</v>
      </c>
      <c r="S82" s="278" t="e">
        <f>IF(M82&lt;'TEST MARKS '!#REF!,"N","Y")</f>
        <v>#REF!</v>
      </c>
      <c r="T82" s="278" t="e">
        <f>IF(N82&lt;'TEST MARKS '!#REF!,"N","Y")</f>
        <v>#REF!</v>
      </c>
      <c r="U82" s="278" t="e">
        <f>IF(O82&lt;'TEST MARKS '!#REF!,"N","Y")</f>
        <v>#REF!</v>
      </c>
    </row>
    <row r="83" spans="1:21">
      <c r="A83" s="272">
        <f>'TEST MARKS '!A84</f>
        <v>75</v>
      </c>
      <c r="B83" s="272" t="e">
        <f>'TEST MARKS '!#REF!</f>
        <v>#REF!</v>
      </c>
      <c r="C83" s="272" t="str">
        <f>'TEST MARKS '!C84</f>
        <v>1SG15ME105</v>
      </c>
      <c r="D83" s="272">
        <f>'TEST MARKS '!J84</f>
        <v>4</v>
      </c>
      <c r="E83" s="272">
        <f>'TEST MARKS '!K84</f>
        <v>4</v>
      </c>
      <c r="F83" s="272">
        <f>'TEST MARKS '!L84</f>
        <v>4</v>
      </c>
      <c r="G83" s="272">
        <f>'TEST MARKS '!M84</f>
        <v>4</v>
      </c>
      <c r="H83" s="272">
        <f>'TEST MARKS '!N84</f>
        <v>4</v>
      </c>
      <c r="I83" s="272">
        <f>'TEST MARKS '!O84</f>
        <v>74</v>
      </c>
      <c r="J83" s="278" t="e">
        <f>D83/'TEST MARKS '!#REF!*100</f>
        <v>#REF!</v>
      </c>
      <c r="K83" s="278" t="e">
        <f>E83/'TEST MARKS '!#REF!*100</f>
        <v>#REF!</v>
      </c>
      <c r="L83" s="278" t="e">
        <f>F83/'TEST MARKS '!#REF!*100</f>
        <v>#REF!</v>
      </c>
      <c r="M83" s="278" t="e">
        <f>G83/'TEST MARKS '!#REF!*100</f>
        <v>#REF!</v>
      </c>
      <c r="N83" s="278" t="e">
        <f>H83/'TEST MARKS '!#REF!*100</f>
        <v>#REF!</v>
      </c>
      <c r="O83" s="278" t="e">
        <f>I83/'TEST MARKS '!#REF!*100</f>
        <v>#REF!</v>
      </c>
      <c r="P83" s="278" t="e">
        <f>IF(J83&lt;'TEST MARKS '!#REF!,"N","Y")</f>
        <v>#REF!</v>
      </c>
      <c r="Q83" s="278" t="e">
        <f>IF(K83&lt;'TEST MARKS '!#REF!,"N","Y")</f>
        <v>#REF!</v>
      </c>
      <c r="R83" s="278" t="e">
        <f>IF(L83&lt;'TEST MARKS '!#REF!,"N","Y")</f>
        <v>#REF!</v>
      </c>
      <c r="S83" s="278" t="e">
        <f>IF(M83&lt;'TEST MARKS '!#REF!,"N","Y")</f>
        <v>#REF!</v>
      </c>
      <c r="T83" s="278" t="e">
        <f>IF(N83&lt;'TEST MARKS '!#REF!,"N","Y")</f>
        <v>#REF!</v>
      </c>
      <c r="U83" s="278" t="e">
        <f>IF(O83&lt;'TEST MARKS '!#REF!,"N","Y")</f>
        <v>#REF!</v>
      </c>
    </row>
    <row r="84" spans="1:21">
      <c r="A84" s="272">
        <f>'TEST MARKS '!A85</f>
        <v>76</v>
      </c>
      <c r="B84" s="272" t="e">
        <f>'TEST MARKS '!#REF!</f>
        <v>#REF!</v>
      </c>
      <c r="C84" s="272" t="str">
        <f>'TEST MARKS '!C85</f>
        <v>1SG16ME400</v>
      </c>
      <c r="D84" s="272">
        <f>'TEST MARKS '!J85</f>
        <v>5</v>
      </c>
      <c r="E84" s="272">
        <f>'TEST MARKS '!K85</f>
        <v>5</v>
      </c>
      <c r="F84" s="272">
        <f>'TEST MARKS '!L85</f>
        <v>5</v>
      </c>
      <c r="G84" s="272">
        <f>'TEST MARKS '!M85</f>
        <v>5</v>
      </c>
      <c r="H84" s="272">
        <f>'TEST MARKS '!N85</f>
        <v>5</v>
      </c>
      <c r="I84" s="272">
        <f>'TEST MARKS '!O85</f>
        <v>5</v>
      </c>
      <c r="J84" s="278" t="e">
        <f>D84/'TEST MARKS '!#REF!*100</f>
        <v>#REF!</v>
      </c>
      <c r="K84" s="278" t="e">
        <f>E84/'TEST MARKS '!#REF!*100</f>
        <v>#REF!</v>
      </c>
      <c r="L84" s="278" t="e">
        <f>F84/'TEST MARKS '!#REF!*100</f>
        <v>#REF!</v>
      </c>
      <c r="M84" s="278" t="e">
        <f>G84/'TEST MARKS '!#REF!*100</f>
        <v>#REF!</v>
      </c>
      <c r="N84" s="278" t="e">
        <f>H84/'TEST MARKS '!#REF!*100</f>
        <v>#REF!</v>
      </c>
      <c r="O84" s="278" t="e">
        <f>I84/'TEST MARKS '!#REF!*100</f>
        <v>#REF!</v>
      </c>
      <c r="P84" s="278" t="e">
        <f>IF(J84&lt;'TEST MARKS '!#REF!,"N","Y")</f>
        <v>#REF!</v>
      </c>
      <c r="Q84" s="278" t="e">
        <f>IF(K84&lt;'TEST MARKS '!#REF!,"N","Y")</f>
        <v>#REF!</v>
      </c>
      <c r="R84" s="278" t="e">
        <f>IF(L84&lt;'TEST MARKS '!#REF!,"N","Y")</f>
        <v>#REF!</v>
      </c>
      <c r="S84" s="278" t="e">
        <f>IF(M84&lt;'TEST MARKS '!#REF!,"N","Y")</f>
        <v>#REF!</v>
      </c>
      <c r="T84" s="278" t="e">
        <f>IF(N84&lt;'TEST MARKS '!#REF!,"N","Y")</f>
        <v>#REF!</v>
      </c>
      <c r="U84" s="278" t="e">
        <f>IF(O84&lt;'TEST MARKS '!#REF!,"N","Y")</f>
        <v>#REF!</v>
      </c>
    </row>
    <row r="85" spans="1:21">
      <c r="A85" s="272">
        <f>'TEST MARKS '!A86</f>
        <v>77</v>
      </c>
      <c r="B85" s="272" t="e">
        <f>'TEST MARKS '!#REF!</f>
        <v>#REF!</v>
      </c>
      <c r="C85" s="272" t="str">
        <f>'TEST MARKS '!C86</f>
        <v>1SG16ME402</v>
      </c>
      <c r="D85" s="272">
        <f>'TEST MARKS '!J86</f>
        <v>5</v>
      </c>
      <c r="E85" s="272">
        <f>'TEST MARKS '!K86</f>
        <v>5</v>
      </c>
      <c r="F85" s="272">
        <f>'TEST MARKS '!L86</f>
        <v>5</v>
      </c>
      <c r="G85" s="272">
        <f>'TEST MARKS '!M86</f>
        <v>5</v>
      </c>
      <c r="H85" s="272">
        <f>'TEST MARKS '!N86</f>
        <v>5</v>
      </c>
      <c r="I85" s="272">
        <f>'TEST MARKS '!O86</f>
        <v>5</v>
      </c>
      <c r="J85" s="278" t="e">
        <f>D85/'TEST MARKS '!#REF!*100</f>
        <v>#REF!</v>
      </c>
      <c r="K85" s="278" t="e">
        <f>E85/'TEST MARKS '!#REF!*100</f>
        <v>#REF!</v>
      </c>
      <c r="L85" s="278" t="e">
        <f>F85/'TEST MARKS '!#REF!*100</f>
        <v>#REF!</v>
      </c>
      <c r="M85" s="278" t="e">
        <f>G85/'TEST MARKS '!#REF!*100</f>
        <v>#REF!</v>
      </c>
      <c r="N85" s="278" t="e">
        <f>H85/'TEST MARKS '!#REF!*100</f>
        <v>#REF!</v>
      </c>
      <c r="O85" s="278" t="e">
        <f>I85/'TEST MARKS '!#REF!*100</f>
        <v>#REF!</v>
      </c>
      <c r="P85" s="278" t="e">
        <f>IF(J85&lt;'TEST MARKS '!#REF!,"N","Y")</f>
        <v>#REF!</v>
      </c>
      <c r="Q85" s="278" t="e">
        <f>IF(K85&lt;'TEST MARKS '!#REF!,"N","Y")</f>
        <v>#REF!</v>
      </c>
      <c r="R85" s="278" t="e">
        <f>IF(L85&lt;'TEST MARKS '!#REF!,"N","Y")</f>
        <v>#REF!</v>
      </c>
      <c r="S85" s="278" t="e">
        <f>IF(M85&lt;'TEST MARKS '!#REF!,"N","Y")</f>
        <v>#REF!</v>
      </c>
      <c r="T85" s="278" t="e">
        <f>IF(N85&lt;'TEST MARKS '!#REF!,"N","Y")</f>
        <v>#REF!</v>
      </c>
      <c r="U85" s="278" t="e">
        <f>IF(O85&lt;'TEST MARKS '!#REF!,"N","Y")</f>
        <v>#REF!</v>
      </c>
    </row>
    <row r="86" spans="1:21">
      <c r="A86" s="272">
        <f>'TEST MARKS '!A87</f>
        <v>78</v>
      </c>
      <c r="B86" s="272" t="e">
        <f>'TEST MARKS '!#REF!</f>
        <v>#REF!</v>
      </c>
      <c r="C86" s="272" t="str">
        <f>'TEST MARKS '!C87</f>
        <v>1SG16ME404</v>
      </c>
      <c r="D86" s="272">
        <f>'TEST MARKS '!J87</f>
        <v>4</v>
      </c>
      <c r="E86" s="272">
        <f>'TEST MARKS '!K87</f>
        <v>4</v>
      </c>
      <c r="F86" s="272">
        <f>'TEST MARKS '!L87</f>
        <v>4</v>
      </c>
      <c r="G86" s="272">
        <f>'TEST MARKS '!M87</f>
        <v>4</v>
      </c>
      <c r="H86" s="272">
        <f>'TEST MARKS '!N87</f>
        <v>4</v>
      </c>
      <c r="I86" s="272">
        <f>'TEST MARKS '!O87</f>
        <v>4</v>
      </c>
      <c r="J86" s="278" t="e">
        <f>D86/'TEST MARKS '!#REF!*100</f>
        <v>#REF!</v>
      </c>
      <c r="K86" s="278" t="e">
        <f>E86/'TEST MARKS '!#REF!*100</f>
        <v>#REF!</v>
      </c>
      <c r="L86" s="278" t="e">
        <f>F86/'TEST MARKS '!#REF!*100</f>
        <v>#REF!</v>
      </c>
      <c r="M86" s="278" t="e">
        <f>G86/'TEST MARKS '!#REF!*100</f>
        <v>#REF!</v>
      </c>
      <c r="N86" s="278" t="e">
        <f>H86/'TEST MARKS '!#REF!*100</f>
        <v>#REF!</v>
      </c>
      <c r="O86" s="278" t="e">
        <f>I86/'TEST MARKS '!#REF!*100</f>
        <v>#REF!</v>
      </c>
      <c r="P86" s="278" t="e">
        <f>IF(J86&lt;'TEST MARKS '!#REF!,"N","Y")</f>
        <v>#REF!</v>
      </c>
      <c r="Q86" s="278" t="e">
        <f>IF(K86&lt;'TEST MARKS '!#REF!,"N","Y")</f>
        <v>#REF!</v>
      </c>
      <c r="R86" s="278" t="e">
        <f>IF(L86&lt;'TEST MARKS '!#REF!,"N","Y")</f>
        <v>#REF!</v>
      </c>
      <c r="S86" s="278" t="e">
        <f>IF(M86&lt;'TEST MARKS '!#REF!,"N","Y")</f>
        <v>#REF!</v>
      </c>
      <c r="T86" s="278" t="e">
        <f>IF(N86&lt;'TEST MARKS '!#REF!,"N","Y")</f>
        <v>#REF!</v>
      </c>
      <c r="U86" s="278" t="e">
        <f>IF(O86&lt;'TEST MARKS '!#REF!,"N","Y")</f>
        <v>#REF!</v>
      </c>
    </row>
    <row r="87" spans="1:21">
      <c r="A87" s="272">
        <f>'TEST MARKS '!A88</f>
        <v>79</v>
      </c>
      <c r="B87" s="272" t="e">
        <f>'TEST MARKS '!#REF!</f>
        <v>#REF!</v>
      </c>
      <c r="C87" s="272" t="str">
        <f>'TEST MARKS '!C88</f>
        <v>1SG16ME405</v>
      </c>
      <c r="D87" s="272">
        <f>'TEST MARKS '!J88</f>
        <v>4</v>
      </c>
      <c r="E87" s="272">
        <f>'TEST MARKS '!K88</f>
        <v>4</v>
      </c>
      <c r="F87" s="272">
        <f>'TEST MARKS '!L88</f>
        <v>4</v>
      </c>
      <c r="G87" s="272">
        <f>'TEST MARKS '!M88</f>
        <v>4</v>
      </c>
      <c r="H87" s="272">
        <f>'TEST MARKS '!N88</f>
        <v>4</v>
      </c>
      <c r="I87" s="272">
        <f>'TEST MARKS '!O88</f>
        <v>4</v>
      </c>
      <c r="J87" s="278" t="e">
        <f>D87/'TEST MARKS '!#REF!*100</f>
        <v>#REF!</v>
      </c>
      <c r="K87" s="278" t="e">
        <f>E87/'TEST MARKS '!#REF!*100</f>
        <v>#REF!</v>
      </c>
      <c r="L87" s="278" t="e">
        <f>F87/'TEST MARKS '!#REF!*100</f>
        <v>#REF!</v>
      </c>
      <c r="M87" s="278" t="e">
        <f>G87/'TEST MARKS '!#REF!*100</f>
        <v>#REF!</v>
      </c>
      <c r="N87" s="278" t="e">
        <f>H87/'TEST MARKS '!#REF!*100</f>
        <v>#REF!</v>
      </c>
      <c r="O87" s="278" t="e">
        <f>I87/'TEST MARKS '!#REF!*100</f>
        <v>#REF!</v>
      </c>
      <c r="P87" s="278" t="e">
        <f>IF(J87&lt;'TEST MARKS '!#REF!,"N","Y")</f>
        <v>#REF!</v>
      </c>
      <c r="Q87" s="278" t="e">
        <f>IF(K87&lt;'TEST MARKS '!#REF!,"N","Y")</f>
        <v>#REF!</v>
      </c>
      <c r="R87" s="278" t="e">
        <f>IF(L87&lt;'TEST MARKS '!#REF!,"N","Y")</f>
        <v>#REF!</v>
      </c>
      <c r="S87" s="278" t="e">
        <f>IF(M87&lt;'TEST MARKS '!#REF!,"N","Y")</f>
        <v>#REF!</v>
      </c>
      <c r="T87" s="278" t="e">
        <f>IF(N87&lt;'TEST MARKS '!#REF!,"N","Y")</f>
        <v>#REF!</v>
      </c>
      <c r="U87" s="278" t="e">
        <f>IF(O87&lt;'TEST MARKS '!#REF!,"N","Y")</f>
        <v>#REF!</v>
      </c>
    </row>
    <row r="88" spans="1:21">
      <c r="A88" s="272">
        <f>'TEST MARKS '!A89</f>
        <v>80</v>
      </c>
      <c r="B88" s="272" t="e">
        <f>'TEST MARKS '!#REF!</f>
        <v>#REF!</v>
      </c>
      <c r="C88" s="272" t="str">
        <f>'TEST MARKS '!C89</f>
        <v>1SG16ME407</v>
      </c>
      <c r="D88" s="272">
        <f>'TEST MARKS '!J89</f>
        <v>4</v>
      </c>
      <c r="E88" s="272">
        <f>'TEST MARKS '!K89</f>
        <v>4</v>
      </c>
      <c r="F88" s="272">
        <f>'TEST MARKS '!L89</f>
        <v>4</v>
      </c>
      <c r="G88" s="272">
        <f>'TEST MARKS '!M89</f>
        <v>4</v>
      </c>
      <c r="H88" s="272">
        <f>'TEST MARKS '!N89</f>
        <v>4</v>
      </c>
      <c r="I88" s="272">
        <f>'TEST MARKS '!O89</f>
        <v>4</v>
      </c>
      <c r="J88" s="278" t="e">
        <f>D88/'TEST MARKS '!#REF!*100</f>
        <v>#REF!</v>
      </c>
      <c r="K88" s="278" t="e">
        <f>E88/'TEST MARKS '!#REF!*100</f>
        <v>#REF!</v>
      </c>
      <c r="L88" s="278" t="e">
        <f>F88/'TEST MARKS '!#REF!*100</f>
        <v>#REF!</v>
      </c>
      <c r="M88" s="278" t="e">
        <f>G88/'TEST MARKS '!#REF!*100</f>
        <v>#REF!</v>
      </c>
      <c r="N88" s="278" t="e">
        <f>H88/'TEST MARKS '!#REF!*100</f>
        <v>#REF!</v>
      </c>
      <c r="O88" s="278" t="e">
        <f>I88/'TEST MARKS '!#REF!*100</f>
        <v>#REF!</v>
      </c>
      <c r="P88" s="278" t="e">
        <f>IF(J88&lt;'TEST MARKS '!#REF!,"N","Y")</f>
        <v>#REF!</v>
      </c>
      <c r="Q88" s="278" t="e">
        <f>IF(K88&lt;'TEST MARKS '!#REF!,"N","Y")</f>
        <v>#REF!</v>
      </c>
      <c r="R88" s="278" t="e">
        <f>IF(L88&lt;'TEST MARKS '!#REF!,"N","Y")</f>
        <v>#REF!</v>
      </c>
      <c r="S88" s="278" t="e">
        <f>IF(M88&lt;'TEST MARKS '!#REF!,"N","Y")</f>
        <v>#REF!</v>
      </c>
      <c r="T88" s="278" t="e">
        <f>IF(N88&lt;'TEST MARKS '!#REF!,"N","Y")</f>
        <v>#REF!</v>
      </c>
      <c r="U88" s="278" t="e">
        <f>IF(O88&lt;'TEST MARKS '!#REF!,"N","Y")</f>
        <v>#REF!</v>
      </c>
    </row>
    <row r="89" spans="1:21">
      <c r="A89" s="272">
        <f>'TEST MARKS '!A90</f>
        <v>81</v>
      </c>
      <c r="B89" s="272" t="e">
        <f>'TEST MARKS '!#REF!</f>
        <v>#REF!</v>
      </c>
      <c r="C89" s="272" t="str">
        <f>'TEST MARKS '!C90</f>
        <v>1SG16ME408</v>
      </c>
      <c r="D89" s="272">
        <f>'TEST MARKS '!J90</f>
        <v>4</v>
      </c>
      <c r="E89" s="272">
        <f>'TEST MARKS '!K90</f>
        <v>4</v>
      </c>
      <c r="F89" s="272">
        <f>'TEST MARKS '!L90</f>
        <v>4</v>
      </c>
      <c r="G89" s="272">
        <f>'TEST MARKS '!M90</f>
        <v>4</v>
      </c>
      <c r="H89" s="272">
        <f>'TEST MARKS '!N90</f>
        <v>4</v>
      </c>
      <c r="I89" s="272">
        <f>'TEST MARKS '!O90</f>
        <v>4</v>
      </c>
      <c r="J89" s="278" t="e">
        <f>D89/'TEST MARKS '!#REF!*100</f>
        <v>#REF!</v>
      </c>
      <c r="K89" s="278" t="e">
        <f>E89/'TEST MARKS '!#REF!*100</f>
        <v>#REF!</v>
      </c>
      <c r="L89" s="278" t="e">
        <f>F89/'TEST MARKS '!#REF!*100</f>
        <v>#REF!</v>
      </c>
      <c r="M89" s="278" t="e">
        <f>G89/'TEST MARKS '!#REF!*100</f>
        <v>#REF!</v>
      </c>
      <c r="N89" s="278" t="e">
        <f>H89/'TEST MARKS '!#REF!*100</f>
        <v>#REF!</v>
      </c>
      <c r="O89" s="278" t="e">
        <f>I89/'TEST MARKS '!#REF!*100</f>
        <v>#REF!</v>
      </c>
      <c r="P89" s="278" t="e">
        <f>IF(J89&lt;'TEST MARKS '!#REF!,"N","Y")</f>
        <v>#REF!</v>
      </c>
      <c r="Q89" s="278" t="e">
        <f>IF(K89&lt;'TEST MARKS '!#REF!,"N","Y")</f>
        <v>#REF!</v>
      </c>
      <c r="R89" s="278" t="e">
        <f>IF(L89&lt;'TEST MARKS '!#REF!,"N","Y")</f>
        <v>#REF!</v>
      </c>
      <c r="S89" s="278" t="e">
        <f>IF(M89&lt;'TEST MARKS '!#REF!,"N","Y")</f>
        <v>#REF!</v>
      </c>
      <c r="T89" s="278" t="e">
        <f>IF(N89&lt;'TEST MARKS '!#REF!,"N","Y")</f>
        <v>#REF!</v>
      </c>
      <c r="U89" s="278" t="e">
        <f>IF(O89&lt;'TEST MARKS '!#REF!,"N","Y")</f>
        <v>#REF!</v>
      </c>
    </row>
    <row r="90" spans="1:21">
      <c r="A90" s="272">
        <f>'TEST MARKS '!A91</f>
        <v>82</v>
      </c>
      <c r="B90" s="272" t="e">
        <f>'TEST MARKS '!#REF!</f>
        <v>#REF!</v>
      </c>
      <c r="C90" s="272" t="str">
        <f>'TEST MARKS '!C91</f>
        <v>1SG16ME409</v>
      </c>
      <c r="D90" s="272">
        <f>'TEST MARKS '!J91</f>
        <v>4</v>
      </c>
      <c r="E90" s="272">
        <f>'TEST MARKS '!K91</f>
        <v>4</v>
      </c>
      <c r="F90" s="272">
        <f>'TEST MARKS '!L91</f>
        <v>4</v>
      </c>
      <c r="G90" s="272">
        <f>'TEST MARKS '!M91</f>
        <v>4</v>
      </c>
      <c r="H90" s="272">
        <f>'TEST MARKS '!N91</f>
        <v>4</v>
      </c>
      <c r="I90" s="272">
        <f>'TEST MARKS '!O91</f>
        <v>4</v>
      </c>
      <c r="J90" s="278" t="e">
        <f>D90/'TEST MARKS '!#REF!*100</f>
        <v>#REF!</v>
      </c>
      <c r="K90" s="278" t="e">
        <f>E90/'TEST MARKS '!#REF!*100</f>
        <v>#REF!</v>
      </c>
      <c r="L90" s="278" t="e">
        <f>F90/'TEST MARKS '!#REF!*100</f>
        <v>#REF!</v>
      </c>
      <c r="M90" s="278" t="e">
        <f>G90/'TEST MARKS '!#REF!*100</f>
        <v>#REF!</v>
      </c>
      <c r="N90" s="278" t="e">
        <f>H90/'TEST MARKS '!#REF!*100</f>
        <v>#REF!</v>
      </c>
      <c r="O90" s="278" t="e">
        <f>I90/'TEST MARKS '!#REF!*100</f>
        <v>#REF!</v>
      </c>
      <c r="P90" s="278" t="e">
        <f>IF(J90&lt;'TEST MARKS '!#REF!,"N","Y")</f>
        <v>#REF!</v>
      </c>
      <c r="Q90" s="278" t="e">
        <f>IF(K90&lt;'TEST MARKS '!#REF!,"N","Y")</f>
        <v>#REF!</v>
      </c>
      <c r="R90" s="278" t="e">
        <f>IF(L90&lt;'TEST MARKS '!#REF!,"N","Y")</f>
        <v>#REF!</v>
      </c>
      <c r="S90" s="278" t="e">
        <f>IF(M90&lt;'TEST MARKS '!#REF!,"N","Y")</f>
        <v>#REF!</v>
      </c>
      <c r="T90" s="278" t="e">
        <f>IF(N90&lt;'TEST MARKS '!#REF!,"N","Y")</f>
        <v>#REF!</v>
      </c>
      <c r="U90" s="278" t="e">
        <f>IF(O90&lt;'TEST MARKS '!#REF!,"N","Y")</f>
        <v>#REF!</v>
      </c>
    </row>
    <row r="91" spans="1:21">
      <c r="A91" s="272">
        <f>'TEST MARKS '!A92</f>
        <v>83</v>
      </c>
      <c r="B91" s="272" t="e">
        <f>'TEST MARKS '!#REF!</f>
        <v>#REF!</v>
      </c>
      <c r="C91" s="272" t="str">
        <f>'TEST MARKS '!C92</f>
        <v>1SG16ME410</v>
      </c>
      <c r="D91" s="272">
        <f>'TEST MARKS '!J92</f>
        <v>5</v>
      </c>
      <c r="E91" s="272">
        <f>'TEST MARKS '!K92</f>
        <v>5</v>
      </c>
      <c r="F91" s="272">
        <f>'TEST MARKS '!L92</f>
        <v>5</v>
      </c>
      <c r="G91" s="272">
        <f>'TEST MARKS '!M92</f>
        <v>5</v>
      </c>
      <c r="H91" s="272">
        <f>'TEST MARKS '!N92</f>
        <v>5</v>
      </c>
      <c r="I91" s="272">
        <f>'TEST MARKS '!O92</f>
        <v>5</v>
      </c>
      <c r="J91" s="278" t="e">
        <f>D91/'TEST MARKS '!#REF!*100</f>
        <v>#REF!</v>
      </c>
      <c r="K91" s="278" t="e">
        <f>E91/'TEST MARKS '!#REF!*100</f>
        <v>#REF!</v>
      </c>
      <c r="L91" s="278" t="e">
        <f>F91/'TEST MARKS '!#REF!*100</f>
        <v>#REF!</v>
      </c>
      <c r="M91" s="278" t="e">
        <f>G91/'TEST MARKS '!#REF!*100</f>
        <v>#REF!</v>
      </c>
      <c r="N91" s="278" t="e">
        <f>H91/'TEST MARKS '!#REF!*100</f>
        <v>#REF!</v>
      </c>
      <c r="O91" s="278" t="e">
        <f>I91/'TEST MARKS '!#REF!*100</f>
        <v>#REF!</v>
      </c>
      <c r="P91" s="278" t="e">
        <f>IF(J91&lt;'TEST MARKS '!#REF!,"N","Y")</f>
        <v>#REF!</v>
      </c>
      <c r="Q91" s="278" t="e">
        <f>IF(K91&lt;'TEST MARKS '!#REF!,"N","Y")</f>
        <v>#REF!</v>
      </c>
      <c r="R91" s="278" t="e">
        <f>IF(L91&lt;'TEST MARKS '!#REF!,"N","Y")</f>
        <v>#REF!</v>
      </c>
      <c r="S91" s="278" t="e">
        <f>IF(M91&lt;'TEST MARKS '!#REF!,"N","Y")</f>
        <v>#REF!</v>
      </c>
      <c r="T91" s="278" t="e">
        <f>IF(N91&lt;'TEST MARKS '!#REF!,"N","Y")</f>
        <v>#REF!</v>
      </c>
      <c r="U91" s="278" t="e">
        <f>IF(O91&lt;'TEST MARKS '!#REF!,"N","Y")</f>
        <v>#REF!</v>
      </c>
    </row>
    <row r="92" spans="1:21">
      <c r="A92" s="272">
        <f>'TEST MARKS '!A93</f>
        <v>84</v>
      </c>
      <c r="B92" s="272" t="e">
        <f>'TEST MARKS '!#REF!</f>
        <v>#REF!</v>
      </c>
      <c r="C92" s="272" t="str">
        <f>'TEST MARKS '!C93</f>
        <v>1SG16ME411</v>
      </c>
      <c r="D92" s="272">
        <f>'TEST MARKS '!J93</f>
        <v>4</v>
      </c>
      <c r="E92" s="272">
        <f>'TEST MARKS '!K93</f>
        <v>4</v>
      </c>
      <c r="F92" s="272">
        <f>'TEST MARKS '!L93</f>
        <v>4</v>
      </c>
      <c r="G92" s="272">
        <f>'TEST MARKS '!M93</f>
        <v>4</v>
      </c>
      <c r="H92" s="272">
        <f>'TEST MARKS '!N93</f>
        <v>4</v>
      </c>
      <c r="I92" s="272">
        <f>'TEST MARKS '!O93</f>
        <v>4</v>
      </c>
      <c r="J92" s="278" t="e">
        <f>D92/'TEST MARKS '!#REF!*100</f>
        <v>#REF!</v>
      </c>
      <c r="K92" s="278" t="e">
        <f>E92/'TEST MARKS '!#REF!*100</f>
        <v>#REF!</v>
      </c>
      <c r="L92" s="278" t="e">
        <f>F92/'TEST MARKS '!#REF!*100</f>
        <v>#REF!</v>
      </c>
      <c r="M92" s="278" t="e">
        <f>G92/'TEST MARKS '!#REF!*100</f>
        <v>#REF!</v>
      </c>
      <c r="N92" s="278" t="e">
        <f>H92/'TEST MARKS '!#REF!*100</f>
        <v>#REF!</v>
      </c>
      <c r="O92" s="278" t="e">
        <f>I92/'TEST MARKS '!#REF!*100</f>
        <v>#REF!</v>
      </c>
      <c r="P92" s="278" t="e">
        <f>IF(J92&lt;'TEST MARKS '!#REF!,"N","Y")</f>
        <v>#REF!</v>
      </c>
      <c r="Q92" s="278" t="e">
        <f>IF(K92&lt;'TEST MARKS '!#REF!,"N","Y")</f>
        <v>#REF!</v>
      </c>
      <c r="R92" s="278" t="e">
        <f>IF(L92&lt;'TEST MARKS '!#REF!,"N","Y")</f>
        <v>#REF!</v>
      </c>
      <c r="S92" s="278" t="e">
        <f>IF(M92&lt;'TEST MARKS '!#REF!,"N","Y")</f>
        <v>#REF!</v>
      </c>
      <c r="T92" s="278" t="e">
        <f>IF(N92&lt;'TEST MARKS '!#REF!,"N","Y")</f>
        <v>#REF!</v>
      </c>
      <c r="U92" s="278" t="e">
        <f>IF(O92&lt;'TEST MARKS '!#REF!,"N","Y")</f>
        <v>#REF!</v>
      </c>
    </row>
    <row r="93" spans="1:21">
      <c r="A93" s="272">
        <f>'TEST MARKS '!A94</f>
        <v>85</v>
      </c>
      <c r="B93" s="272" t="e">
        <f>'TEST MARKS '!#REF!</f>
        <v>#REF!</v>
      </c>
      <c r="C93" s="272" t="str">
        <f>'TEST MARKS '!C94</f>
        <v>1SG16ME412</v>
      </c>
      <c r="D93" s="272">
        <f>'TEST MARKS '!J94</f>
        <v>4</v>
      </c>
      <c r="E93" s="272">
        <f>'TEST MARKS '!K94</f>
        <v>4</v>
      </c>
      <c r="F93" s="272">
        <f>'TEST MARKS '!L94</f>
        <v>4</v>
      </c>
      <c r="G93" s="272">
        <f>'TEST MARKS '!M94</f>
        <v>4</v>
      </c>
      <c r="H93" s="272">
        <f>'TEST MARKS '!N94</f>
        <v>4</v>
      </c>
      <c r="I93" s="272">
        <f>'TEST MARKS '!O94</f>
        <v>4</v>
      </c>
      <c r="J93" s="278" t="e">
        <f>D93/'TEST MARKS '!#REF!*100</f>
        <v>#REF!</v>
      </c>
      <c r="K93" s="278" t="e">
        <f>E93/'TEST MARKS '!#REF!*100</f>
        <v>#REF!</v>
      </c>
      <c r="L93" s="278" t="e">
        <f>F93/'TEST MARKS '!#REF!*100</f>
        <v>#REF!</v>
      </c>
      <c r="M93" s="278" t="e">
        <f>G93/'TEST MARKS '!#REF!*100</f>
        <v>#REF!</v>
      </c>
      <c r="N93" s="278" t="e">
        <f>H93/'TEST MARKS '!#REF!*100</f>
        <v>#REF!</v>
      </c>
      <c r="O93" s="278" t="e">
        <f>I93/'TEST MARKS '!#REF!*100</f>
        <v>#REF!</v>
      </c>
      <c r="P93" s="278" t="e">
        <f>IF(J93&lt;'TEST MARKS '!#REF!,"N","Y")</f>
        <v>#REF!</v>
      </c>
      <c r="Q93" s="278" t="e">
        <f>IF(K93&lt;'TEST MARKS '!#REF!,"N","Y")</f>
        <v>#REF!</v>
      </c>
      <c r="R93" s="278" t="e">
        <f>IF(L93&lt;'TEST MARKS '!#REF!,"N","Y")</f>
        <v>#REF!</v>
      </c>
      <c r="S93" s="278" t="e">
        <f>IF(M93&lt;'TEST MARKS '!#REF!,"N","Y")</f>
        <v>#REF!</v>
      </c>
      <c r="T93" s="278" t="e">
        <f>IF(N93&lt;'TEST MARKS '!#REF!,"N","Y")</f>
        <v>#REF!</v>
      </c>
      <c r="U93" s="278" t="e">
        <f>IF(O93&lt;'TEST MARKS '!#REF!,"N","Y")</f>
        <v>#REF!</v>
      </c>
    </row>
    <row r="94" spans="1:21">
      <c r="A94" s="272">
        <f>'TEST MARKS '!A95</f>
        <v>86</v>
      </c>
      <c r="B94" s="272" t="e">
        <f>'TEST MARKS '!#REF!</f>
        <v>#REF!</v>
      </c>
      <c r="C94" s="272" t="str">
        <f>'TEST MARKS '!C95</f>
        <v>1SG16ME413</v>
      </c>
      <c r="D94" s="272">
        <f>'TEST MARKS '!J95</f>
        <v>5</v>
      </c>
      <c r="E94" s="272">
        <f>'TEST MARKS '!K95</f>
        <v>5</v>
      </c>
      <c r="F94" s="272">
        <f>'TEST MARKS '!L95</f>
        <v>5</v>
      </c>
      <c r="G94" s="272">
        <f>'TEST MARKS '!M95</f>
        <v>5</v>
      </c>
      <c r="H94" s="272">
        <f>'TEST MARKS '!N95</f>
        <v>5</v>
      </c>
      <c r="I94" s="272">
        <f>'TEST MARKS '!O95</f>
        <v>5</v>
      </c>
      <c r="J94" s="278" t="e">
        <f>D94/'TEST MARKS '!#REF!*100</f>
        <v>#REF!</v>
      </c>
      <c r="K94" s="278" t="e">
        <f>E94/'TEST MARKS '!#REF!*100</f>
        <v>#REF!</v>
      </c>
      <c r="L94" s="278" t="e">
        <f>F94/'TEST MARKS '!#REF!*100</f>
        <v>#REF!</v>
      </c>
      <c r="M94" s="278" t="e">
        <f>G94/'TEST MARKS '!#REF!*100</f>
        <v>#REF!</v>
      </c>
      <c r="N94" s="278" t="e">
        <f>H94/'TEST MARKS '!#REF!*100</f>
        <v>#REF!</v>
      </c>
      <c r="O94" s="278" t="e">
        <f>I94/'TEST MARKS '!#REF!*100</f>
        <v>#REF!</v>
      </c>
      <c r="P94" s="278" t="e">
        <f>IF(J94&lt;'TEST MARKS '!#REF!,"N","Y")</f>
        <v>#REF!</v>
      </c>
      <c r="Q94" s="278" t="e">
        <f>IF(K94&lt;'TEST MARKS '!#REF!,"N","Y")</f>
        <v>#REF!</v>
      </c>
      <c r="R94" s="278" t="e">
        <f>IF(L94&lt;'TEST MARKS '!#REF!,"N","Y")</f>
        <v>#REF!</v>
      </c>
      <c r="S94" s="278" t="e">
        <f>IF(M94&lt;'TEST MARKS '!#REF!,"N","Y")</f>
        <v>#REF!</v>
      </c>
      <c r="T94" s="278" t="e">
        <f>IF(N94&lt;'TEST MARKS '!#REF!,"N","Y")</f>
        <v>#REF!</v>
      </c>
      <c r="U94" s="278" t="e">
        <f>IF(O94&lt;'TEST MARKS '!#REF!,"N","Y")</f>
        <v>#REF!</v>
      </c>
    </row>
    <row r="95" spans="1:21">
      <c r="A95" s="272">
        <f>'TEST MARKS '!A96</f>
        <v>87</v>
      </c>
      <c r="B95" s="272" t="e">
        <f>'TEST MARKS '!#REF!</f>
        <v>#REF!</v>
      </c>
      <c r="C95" s="272" t="str">
        <f>'TEST MARKS '!C96</f>
        <v>1SG16ME415</v>
      </c>
      <c r="D95" s="272">
        <f>'TEST MARKS '!J96</f>
        <v>4</v>
      </c>
      <c r="E95" s="272">
        <f>'TEST MARKS '!K96</f>
        <v>4</v>
      </c>
      <c r="F95" s="272">
        <f>'TEST MARKS '!L96</f>
        <v>4</v>
      </c>
      <c r="G95" s="272">
        <f>'TEST MARKS '!M96</f>
        <v>4</v>
      </c>
      <c r="H95" s="272">
        <f>'TEST MARKS '!N96</f>
        <v>4</v>
      </c>
      <c r="I95" s="272">
        <f>'TEST MARKS '!O96</f>
        <v>4</v>
      </c>
      <c r="J95" s="278" t="e">
        <f>D95/'TEST MARKS '!#REF!*100</f>
        <v>#REF!</v>
      </c>
      <c r="K95" s="278" t="e">
        <f>E95/'TEST MARKS '!#REF!*100</f>
        <v>#REF!</v>
      </c>
      <c r="L95" s="278" t="e">
        <f>F95/'TEST MARKS '!#REF!*100</f>
        <v>#REF!</v>
      </c>
      <c r="M95" s="278" t="e">
        <f>G95/'TEST MARKS '!#REF!*100</f>
        <v>#REF!</v>
      </c>
      <c r="N95" s="278" t="e">
        <f>H95/'TEST MARKS '!#REF!*100</f>
        <v>#REF!</v>
      </c>
      <c r="O95" s="278" t="e">
        <f>I95/'TEST MARKS '!#REF!*100</f>
        <v>#REF!</v>
      </c>
      <c r="P95" s="278" t="e">
        <f>IF(J95&lt;'TEST MARKS '!#REF!,"N","Y")</f>
        <v>#REF!</v>
      </c>
      <c r="Q95" s="278" t="e">
        <f>IF(K95&lt;'TEST MARKS '!#REF!,"N","Y")</f>
        <v>#REF!</v>
      </c>
      <c r="R95" s="278" t="e">
        <f>IF(L95&lt;'TEST MARKS '!#REF!,"N","Y")</f>
        <v>#REF!</v>
      </c>
      <c r="S95" s="278" t="e">
        <f>IF(M95&lt;'TEST MARKS '!#REF!,"N","Y")</f>
        <v>#REF!</v>
      </c>
      <c r="T95" s="278" t="e">
        <f>IF(N95&lt;'TEST MARKS '!#REF!,"N","Y")</f>
        <v>#REF!</v>
      </c>
      <c r="U95" s="278" t="e">
        <f>IF(O95&lt;'TEST MARKS '!#REF!,"N","Y")</f>
        <v>#REF!</v>
      </c>
    </row>
    <row r="96" spans="1:21">
      <c r="A96" s="272">
        <f>'TEST MARKS '!A97</f>
        <v>88</v>
      </c>
      <c r="B96" s="272" t="e">
        <f>'TEST MARKS '!#REF!</f>
        <v>#REF!</v>
      </c>
      <c r="C96" s="272" t="str">
        <f>'TEST MARKS '!C97</f>
        <v>1SG16ME416</v>
      </c>
      <c r="D96" s="272">
        <f>'TEST MARKS '!J97</f>
        <v>4</v>
      </c>
      <c r="E96" s="272">
        <f>'TEST MARKS '!K97</f>
        <v>4</v>
      </c>
      <c r="F96" s="272">
        <f>'TEST MARKS '!L97</f>
        <v>4</v>
      </c>
      <c r="G96" s="272">
        <f>'TEST MARKS '!M97</f>
        <v>4</v>
      </c>
      <c r="H96" s="272">
        <f>'TEST MARKS '!N97</f>
        <v>4</v>
      </c>
      <c r="I96" s="272">
        <f>'TEST MARKS '!O97</f>
        <v>4</v>
      </c>
      <c r="J96" s="278" t="e">
        <f>D96/'TEST MARKS '!#REF!*100</f>
        <v>#REF!</v>
      </c>
      <c r="K96" s="278" t="e">
        <f>E96/'TEST MARKS '!#REF!*100</f>
        <v>#REF!</v>
      </c>
      <c r="L96" s="278" t="e">
        <f>F96/'TEST MARKS '!#REF!*100</f>
        <v>#REF!</v>
      </c>
      <c r="M96" s="278" t="e">
        <f>G96/'TEST MARKS '!#REF!*100</f>
        <v>#REF!</v>
      </c>
      <c r="N96" s="278" t="e">
        <f>H96/'TEST MARKS '!#REF!*100</f>
        <v>#REF!</v>
      </c>
      <c r="O96" s="278" t="e">
        <f>I96/'TEST MARKS '!#REF!*100</f>
        <v>#REF!</v>
      </c>
      <c r="P96" s="278" t="e">
        <f>IF(J96&lt;'TEST MARKS '!#REF!,"N","Y")</f>
        <v>#REF!</v>
      </c>
      <c r="Q96" s="278" t="e">
        <f>IF(K96&lt;'TEST MARKS '!#REF!,"N","Y")</f>
        <v>#REF!</v>
      </c>
      <c r="R96" s="278" t="e">
        <f>IF(L96&lt;'TEST MARKS '!#REF!,"N","Y")</f>
        <v>#REF!</v>
      </c>
      <c r="S96" s="278" t="e">
        <f>IF(M96&lt;'TEST MARKS '!#REF!,"N","Y")</f>
        <v>#REF!</v>
      </c>
      <c r="T96" s="278" t="e">
        <f>IF(N96&lt;'TEST MARKS '!#REF!,"N","Y")</f>
        <v>#REF!</v>
      </c>
      <c r="U96" s="278" t="e">
        <f>IF(O96&lt;'TEST MARKS '!#REF!,"N","Y")</f>
        <v>#REF!</v>
      </c>
    </row>
    <row r="97" spans="1:21">
      <c r="A97" s="272">
        <f>'TEST MARKS '!A98</f>
        <v>89</v>
      </c>
      <c r="B97" s="272" t="e">
        <f>'TEST MARKS '!#REF!</f>
        <v>#REF!</v>
      </c>
      <c r="C97" s="272" t="str">
        <f>'TEST MARKS '!C98</f>
        <v>1SG16ME417</v>
      </c>
      <c r="D97" s="272">
        <f>'TEST MARKS '!J98</f>
        <v>4</v>
      </c>
      <c r="E97" s="272">
        <f>'TEST MARKS '!K98</f>
        <v>4</v>
      </c>
      <c r="F97" s="272">
        <f>'TEST MARKS '!L98</f>
        <v>4</v>
      </c>
      <c r="G97" s="272">
        <f>'TEST MARKS '!M98</f>
        <v>4</v>
      </c>
      <c r="H97" s="272">
        <f>'TEST MARKS '!N98</f>
        <v>4</v>
      </c>
      <c r="I97" s="272">
        <f>'TEST MARKS '!O98</f>
        <v>4</v>
      </c>
      <c r="J97" s="278" t="e">
        <f>D97/'TEST MARKS '!#REF!*100</f>
        <v>#REF!</v>
      </c>
      <c r="K97" s="278" t="e">
        <f>E97/'TEST MARKS '!#REF!*100</f>
        <v>#REF!</v>
      </c>
      <c r="L97" s="278" t="e">
        <f>F97/'TEST MARKS '!#REF!*100</f>
        <v>#REF!</v>
      </c>
      <c r="M97" s="278" t="e">
        <f>G97/'TEST MARKS '!#REF!*100</f>
        <v>#REF!</v>
      </c>
      <c r="N97" s="278" t="e">
        <f>H97/'TEST MARKS '!#REF!*100</f>
        <v>#REF!</v>
      </c>
      <c r="O97" s="278" t="e">
        <f>I97/'TEST MARKS '!#REF!*100</f>
        <v>#REF!</v>
      </c>
      <c r="P97" s="278" t="e">
        <f>IF(J97&lt;'TEST MARKS '!#REF!,"N","Y")</f>
        <v>#REF!</v>
      </c>
      <c r="Q97" s="278" t="e">
        <f>IF(K97&lt;'TEST MARKS '!#REF!,"N","Y")</f>
        <v>#REF!</v>
      </c>
      <c r="R97" s="278" t="e">
        <f>IF(L97&lt;'TEST MARKS '!#REF!,"N","Y")</f>
        <v>#REF!</v>
      </c>
      <c r="S97" s="278" t="e">
        <f>IF(M97&lt;'TEST MARKS '!#REF!,"N","Y")</f>
        <v>#REF!</v>
      </c>
      <c r="T97" s="278" t="e">
        <f>IF(N97&lt;'TEST MARKS '!#REF!,"N","Y")</f>
        <v>#REF!</v>
      </c>
      <c r="U97" s="278" t="e">
        <f>IF(O97&lt;'TEST MARKS '!#REF!,"N","Y")</f>
        <v>#REF!</v>
      </c>
    </row>
    <row r="98" spans="1:21">
      <c r="A98" s="272">
        <f>'TEST MARKS '!A99</f>
        <v>90</v>
      </c>
      <c r="B98" s="272" t="e">
        <f>'TEST MARKS '!#REF!</f>
        <v>#REF!</v>
      </c>
      <c r="C98" s="272" t="str">
        <f>'TEST MARKS '!C99</f>
        <v>1SG16ME418</v>
      </c>
      <c r="D98" s="272">
        <f>'TEST MARKS '!J99</f>
        <v>4</v>
      </c>
      <c r="E98" s="272">
        <f>'TEST MARKS '!K99</f>
        <v>4</v>
      </c>
      <c r="F98" s="272">
        <f>'TEST MARKS '!L99</f>
        <v>4</v>
      </c>
      <c r="G98" s="272">
        <f>'TEST MARKS '!M99</f>
        <v>4</v>
      </c>
      <c r="H98" s="272">
        <f>'TEST MARKS '!N99</f>
        <v>4</v>
      </c>
      <c r="I98" s="272">
        <f>'TEST MARKS '!O99</f>
        <v>4</v>
      </c>
      <c r="J98" s="278" t="e">
        <f>D98/'TEST MARKS '!#REF!*100</f>
        <v>#REF!</v>
      </c>
      <c r="K98" s="278" t="e">
        <f>E98/'TEST MARKS '!#REF!*100</f>
        <v>#REF!</v>
      </c>
      <c r="L98" s="278" t="e">
        <f>F98/'TEST MARKS '!#REF!*100</f>
        <v>#REF!</v>
      </c>
      <c r="M98" s="278" t="e">
        <f>G98/'TEST MARKS '!#REF!*100</f>
        <v>#REF!</v>
      </c>
      <c r="N98" s="278" t="e">
        <f>H98/'TEST MARKS '!#REF!*100</f>
        <v>#REF!</v>
      </c>
      <c r="O98" s="278" t="e">
        <f>I98/'TEST MARKS '!#REF!*100</f>
        <v>#REF!</v>
      </c>
      <c r="P98" s="278" t="e">
        <f>IF(J98&lt;'TEST MARKS '!#REF!,"N","Y")</f>
        <v>#REF!</v>
      </c>
      <c r="Q98" s="278" t="e">
        <f>IF(K98&lt;'TEST MARKS '!#REF!,"N","Y")</f>
        <v>#REF!</v>
      </c>
      <c r="R98" s="278" t="e">
        <f>IF(L98&lt;'TEST MARKS '!#REF!,"N","Y")</f>
        <v>#REF!</v>
      </c>
      <c r="S98" s="278" t="e">
        <f>IF(M98&lt;'TEST MARKS '!#REF!,"N","Y")</f>
        <v>#REF!</v>
      </c>
      <c r="T98" s="278" t="e">
        <f>IF(N98&lt;'TEST MARKS '!#REF!,"N","Y")</f>
        <v>#REF!</v>
      </c>
      <c r="U98" s="278" t="e">
        <f>IF(O98&lt;'TEST MARKS '!#REF!,"N","Y")</f>
        <v>#REF!</v>
      </c>
    </row>
    <row r="99" spans="1:21">
      <c r="A99" s="272">
        <f>'TEST MARKS '!A100</f>
        <v>91</v>
      </c>
      <c r="B99" s="272" t="e">
        <f>'TEST MARKS '!#REF!</f>
        <v>#REF!</v>
      </c>
      <c r="C99" s="272" t="str">
        <f>'TEST MARKS '!C100</f>
        <v>1SG16ME420</v>
      </c>
      <c r="D99" s="272">
        <f>'TEST MARKS '!J100</f>
        <v>3</v>
      </c>
      <c r="E99" s="272">
        <f>'TEST MARKS '!K100</f>
        <v>1</v>
      </c>
      <c r="F99" s="272">
        <f>'TEST MARKS '!L100</f>
        <v>5</v>
      </c>
      <c r="G99" s="272">
        <f>'TEST MARKS '!M100</f>
        <v>5</v>
      </c>
      <c r="H99" s="272">
        <f>'TEST MARKS '!N100</f>
        <v>5</v>
      </c>
      <c r="I99" s="272">
        <f>'TEST MARKS '!O100</f>
        <v>5</v>
      </c>
      <c r="J99" s="278" t="e">
        <f>D99/'TEST MARKS '!#REF!*100</f>
        <v>#REF!</v>
      </c>
      <c r="K99" s="278" t="e">
        <f>E99/'TEST MARKS '!#REF!*100</f>
        <v>#REF!</v>
      </c>
      <c r="L99" s="278" t="e">
        <f>F99/'TEST MARKS '!#REF!*100</f>
        <v>#REF!</v>
      </c>
      <c r="M99" s="278" t="e">
        <f>G99/'TEST MARKS '!#REF!*100</f>
        <v>#REF!</v>
      </c>
      <c r="N99" s="278" t="e">
        <f>H99/'TEST MARKS '!#REF!*100</f>
        <v>#REF!</v>
      </c>
      <c r="O99" s="278" t="e">
        <f>I99/'TEST MARKS '!#REF!*100</f>
        <v>#REF!</v>
      </c>
      <c r="P99" s="278" t="e">
        <f>IF(J99&lt;'TEST MARKS '!#REF!,"N","Y")</f>
        <v>#REF!</v>
      </c>
      <c r="Q99" s="278" t="e">
        <f>IF(K99&lt;'TEST MARKS '!#REF!,"N","Y")</f>
        <v>#REF!</v>
      </c>
      <c r="R99" s="278" t="e">
        <f>IF(L99&lt;'TEST MARKS '!#REF!,"N","Y")</f>
        <v>#REF!</v>
      </c>
      <c r="S99" s="278" t="e">
        <f>IF(M99&lt;'TEST MARKS '!#REF!,"N","Y")</f>
        <v>#REF!</v>
      </c>
      <c r="T99" s="278" t="e">
        <f>IF(N99&lt;'TEST MARKS '!#REF!,"N","Y")</f>
        <v>#REF!</v>
      </c>
      <c r="U99" s="278" t="e">
        <f>IF(O99&lt;'TEST MARKS '!#REF!,"N","Y")</f>
        <v>#REF!</v>
      </c>
    </row>
    <row r="100" spans="1:21">
      <c r="A100" s="272">
        <f>'TEST MARKS '!A101</f>
        <v>92</v>
      </c>
      <c r="B100" s="272" t="e">
        <f>'TEST MARKS '!#REF!</f>
        <v>#REF!</v>
      </c>
      <c r="C100" s="272" t="str">
        <f>'TEST MARKS '!C101</f>
        <v>1SG16ME421</v>
      </c>
      <c r="D100" s="272">
        <f>'TEST MARKS '!J101</f>
        <v>4</v>
      </c>
      <c r="E100" s="272">
        <f>'TEST MARKS '!K101</f>
        <v>4</v>
      </c>
      <c r="F100" s="272">
        <f>'TEST MARKS '!L101</f>
        <v>4</v>
      </c>
      <c r="G100" s="272">
        <f>'TEST MARKS '!M101</f>
        <v>4</v>
      </c>
      <c r="H100" s="272">
        <f>'TEST MARKS '!N101</f>
        <v>4</v>
      </c>
      <c r="I100" s="272">
        <f>'TEST MARKS '!O101</f>
        <v>4</v>
      </c>
      <c r="J100" s="278" t="e">
        <f>D100/'TEST MARKS '!#REF!*100</f>
        <v>#REF!</v>
      </c>
      <c r="K100" s="278" t="e">
        <f>E100/'TEST MARKS '!#REF!*100</f>
        <v>#REF!</v>
      </c>
      <c r="L100" s="278" t="e">
        <f>F100/'TEST MARKS '!#REF!*100</f>
        <v>#REF!</v>
      </c>
      <c r="M100" s="278" t="e">
        <f>G100/'TEST MARKS '!#REF!*100</f>
        <v>#REF!</v>
      </c>
      <c r="N100" s="278" t="e">
        <f>H100/'TEST MARKS '!#REF!*100</f>
        <v>#REF!</v>
      </c>
      <c r="O100" s="278" t="e">
        <f>I100/'TEST MARKS '!#REF!*100</f>
        <v>#REF!</v>
      </c>
      <c r="P100" s="278" t="e">
        <f>IF(J100&lt;'TEST MARKS '!#REF!,"N","Y")</f>
        <v>#REF!</v>
      </c>
      <c r="Q100" s="278" t="e">
        <f>IF(K100&lt;'TEST MARKS '!#REF!,"N","Y")</f>
        <v>#REF!</v>
      </c>
      <c r="R100" s="278" t="e">
        <f>IF(L100&lt;'TEST MARKS '!#REF!,"N","Y")</f>
        <v>#REF!</v>
      </c>
      <c r="S100" s="278" t="e">
        <f>IF(M100&lt;'TEST MARKS '!#REF!,"N","Y")</f>
        <v>#REF!</v>
      </c>
      <c r="T100" s="278" t="e">
        <f>IF(N100&lt;'TEST MARKS '!#REF!,"N","Y")</f>
        <v>#REF!</v>
      </c>
      <c r="U100" s="278" t="e">
        <f>IF(O100&lt;'TEST MARKS '!#REF!,"N","Y")</f>
        <v>#REF!</v>
      </c>
    </row>
    <row r="101" spans="1:21">
      <c r="A101" s="272">
        <f>'TEST MARKS '!A102</f>
        <v>93</v>
      </c>
      <c r="B101" s="272" t="e">
        <f>'TEST MARKS '!#REF!</f>
        <v>#REF!</v>
      </c>
      <c r="C101" s="272" t="str">
        <f>'TEST MARKS '!C102</f>
        <v>1SG16ME422</v>
      </c>
      <c r="D101" s="272">
        <f>'TEST MARKS '!J102</f>
        <v>3</v>
      </c>
      <c r="E101" s="272">
        <f>'TEST MARKS '!K102</f>
        <v>3</v>
      </c>
      <c r="F101" s="272">
        <f>'TEST MARKS '!L102</f>
        <v>4</v>
      </c>
      <c r="G101" s="272">
        <f>'TEST MARKS '!M102</f>
        <v>4</v>
      </c>
      <c r="H101" s="272">
        <f>'TEST MARKS '!N102</f>
        <v>4</v>
      </c>
      <c r="I101" s="272">
        <f>'TEST MARKS '!O102</f>
        <v>4</v>
      </c>
      <c r="J101" s="278" t="e">
        <f>D101/'TEST MARKS '!#REF!*100</f>
        <v>#REF!</v>
      </c>
      <c r="K101" s="278" t="e">
        <f>E101/'TEST MARKS '!#REF!*100</f>
        <v>#REF!</v>
      </c>
      <c r="L101" s="278" t="e">
        <f>F101/'TEST MARKS '!#REF!*100</f>
        <v>#REF!</v>
      </c>
      <c r="M101" s="278" t="e">
        <f>G101/'TEST MARKS '!#REF!*100</f>
        <v>#REF!</v>
      </c>
      <c r="N101" s="278" t="e">
        <f>H101/'TEST MARKS '!#REF!*100</f>
        <v>#REF!</v>
      </c>
      <c r="O101" s="278" t="e">
        <f>I101/'TEST MARKS '!#REF!*100</f>
        <v>#REF!</v>
      </c>
      <c r="P101" s="278" t="e">
        <f>IF(J101&lt;'TEST MARKS '!#REF!,"N","Y")</f>
        <v>#REF!</v>
      </c>
      <c r="Q101" s="278" t="e">
        <f>IF(K101&lt;'TEST MARKS '!#REF!,"N","Y")</f>
        <v>#REF!</v>
      </c>
      <c r="R101" s="278" t="e">
        <f>IF(L101&lt;'TEST MARKS '!#REF!,"N","Y")</f>
        <v>#REF!</v>
      </c>
      <c r="S101" s="278" t="e">
        <f>IF(M101&lt;'TEST MARKS '!#REF!,"N","Y")</f>
        <v>#REF!</v>
      </c>
      <c r="T101" s="278" t="e">
        <f>IF(N101&lt;'TEST MARKS '!#REF!,"N","Y")</f>
        <v>#REF!</v>
      </c>
      <c r="U101" s="278" t="e">
        <f>IF(O101&lt;'TEST MARKS '!#REF!,"N","Y")</f>
        <v>#REF!</v>
      </c>
    </row>
    <row r="102" spans="1:21">
      <c r="A102" s="272">
        <f>'TEST MARKS '!A103</f>
        <v>94</v>
      </c>
      <c r="B102" s="272" t="e">
        <f>'TEST MARKS '!#REF!</f>
        <v>#REF!</v>
      </c>
      <c r="C102" s="272" t="str">
        <f>'TEST MARKS '!C103</f>
        <v>1SG16ME423</v>
      </c>
      <c r="D102" s="272">
        <f>'TEST MARKS '!J103</f>
        <v>5</v>
      </c>
      <c r="E102" s="272">
        <f>'TEST MARKS '!K103</f>
        <v>5</v>
      </c>
      <c r="F102" s="272">
        <f>'TEST MARKS '!L103</f>
        <v>5</v>
      </c>
      <c r="G102" s="272">
        <f>'TEST MARKS '!M103</f>
        <v>5</v>
      </c>
      <c r="H102" s="272">
        <f>'TEST MARKS '!N103</f>
        <v>5</v>
      </c>
      <c r="I102" s="272">
        <f>'TEST MARKS '!O103</f>
        <v>5</v>
      </c>
      <c r="J102" s="278" t="e">
        <f>D102/'TEST MARKS '!#REF!*100</f>
        <v>#REF!</v>
      </c>
      <c r="K102" s="278" t="e">
        <f>E102/'TEST MARKS '!#REF!*100</f>
        <v>#REF!</v>
      </c>
      <c r="L102" s="278" t="e">
        <f>F102/'TEST MARKS '!#REF!*100</f>
        <v>#REF!</v>
      </c>
      <c r="M102" s="278" t="e">
        <f>G102/'TEST MARKS '!#REF!*100</f>
        <v>#REF!</v>
      </c>
      <c r="N102" s="278" t="e">
        <f>H102/'TEST MARKS '!#REF!*100</f>
        <v>#REF!</v>
      </c>
      <c r="O102" s="278" t="e">
        <f>I102/'TEST MARKS '!#REF!*100</f>
        <v>#REF!</v>
      </c>
      <c r="P102" s="278" t="e">
        <f>IF(J102&lt;'TEST MARKS '!#REF!,"N","Y")</f>
        <v>#REF!</v>
      </c>
      <c r="Q102" s="278" t="e">
        <f>IF(K102&lt;'TEST MARKS '!#REF!,"N","Y")</f>
        <v>#REF!</v>
      </c>
      <c r="R102" s="278" t="e">
        <f>IF(L102&lt;'TEST MARKS '!#REF!,"N","Y")</f>
        <v>#REF!</v>
      </c>
      <c r="S102" s="278" t="e">
        <f>IF(M102&lt;'TEST MARKS '!#REF!,"N","Y")</f>
        <v>#REF!</v>
      </c>
      <c r="T102" s="278" t="e">
        <f>IF(N102&lt;'TEST MARKS '!#REF!,"N","Y")</f>
        <v>#REF!</v>
      </c>
      <c r="U102" s="278" t="e">
        <f>IF(O102&lt;'TEST MARKS '!#REF!,"N","Y")</f>
        <v>#REF!</v>
      </c>
    </row>
    <row r="103" spans="1:21">
      <c r="A103" s="272">
        <f>'TEST MARKS '!A104</f>
        <v>95</v>
      </c>
      <c r="B103" s="272" t="e">
        <f>'TEST MARKS '!#REF!</f>
        <v>#REF!</v>
      </c>
      <c r="C103" s="272" t="str">
        <f>'TEST MARKS '!C104</f>
        <v>1SG16ME424</v>
      </c>
      <c r="D103" s="272">
        <f>'TEST MARKS '!J104</f>
        <v>5</v>
      </c>
      <c r="E103" s="272">
        <f>'TEST MARKS '!K104</f>
        <v>5</v>
      </c>
      <c r="F103" s="272">
        <f>'TEST MARKS '!L104</f>
        <v>5</v>
      </c>
      <c r="G103" s="272">
        <f>'TEST MARKS '!M104</f>
        <v>5</v>
      </c>
      <c r="H103" s="272">
        <f>'TEST MARKS '!N104</f>
        <v>5</v>
      </c>
      <c r="I103" s="272">
        <f>'TEST MARKS '!O104</f>
        <v>5</v>
      </c>
      <c r="J103" s="278" t="e">
        <f>D103/'TEST MARKS '!#REF!*100</f>
        <v>#REF!</v>
      </c>
      <c r="K103" s="278" t="e">
        <f>E103/'TEST MARKS '!#REF!*100</f>
        <v>#REF!</v>
      </c>
      <c r="L103" s="278" t="e">
        <f>F103/'TEST MARKS '!#REF!*100</f>
        <v>#REF!</v>
      </c>
      <c r="M103" s="278" t="e">
        <f>G103/'TEST MARKS '!#REF!*100</f>
        <v>#REF!</v>
      </c>
      <c r="N103" s="278" t="e">
        <f>H103/'TEST MARKS '!#REF!*100</f>
        <v>#REF!</v>
      </c>
      <c r="O103" s="278" t="e">
        <f>I103/'TEST MARKS '!#REF!*100</f>
        <v>#REF!</v>
      </c>
      <c r="P103" s="278" t="e">
        <f>IF(J103&lt;'TEST MARKS '!#REF!,"N","Y")</f>
        <v>#REF!</v>
      </c>
      <c r="Q103" s="278" t="e">
        <f>IF(K103&lt;'TEST MARKS '!#REF!,"N","Y")</f>
        <v>#REF!</v>
      </c>
      <c r="R103" s="278" t="e">
        <f>IF(L103&lt;'TEST MARKS '!#REF!,"N","Y")</f>
        <v>#REF!</v>
      </c>
      <c r="S103" s="278" t="e">
        <f>IF(M103&lt;'TEST MARKS '!#REF!,"N","Y")</f>
        <v>#REF!</v>
      </c>
      <c r="T103" s="278" t="e">
        <f>IF(N103&lt;'TEST MARKS '!#REF!,"N","Y")</f>
        <v>#REF!</v>
      </c>
      <c r="U103" s="278" t="e">
        <f>IF(O103&lt;'TEST MARKS '!#REF!,"N","Y")</f>
        <v>#REF!</v>
      </c>
    </row>
    <row r="104" spans="1:21">
      <c r="A104" s="272">
        <f>'TEST MARKS '!A105</f>
        <v>96</v>
      </c>
      <c r="B104" s="272" t="e">
        <f>'TEST MARKS '!#REF!</f>
        <v>#REF!</v>
      </c>
      <c r="C104" s="272" t="str">
        <f>'TEST MARKS '!C105</f>
        <v>1SG16ME426</v>
      </c>
      <c r="D104" s="272">
        <f>'TEST MARKS '!J105</f>
        <v>4</v>
      </c>
      <c r="E104" s="272">
        <f>'TEST MARKS '!K105</f>
        <v>4</v>
      </c>
      <c r="F104" s="272">
        <f>'TEST MARKS '!L105</f>
        <v>4</v>
      </c>
      <c r="G104" s="272">
        <f>'TEST MARKS '!M105</f>
        <v>4</v>
      </c>
      <c r="H104" s="272">
        <f>'TEST MARKS '!N105</f>
        <v>4</v>
      </c>
      <c r="I104" s="272">
        <f>'TEST MARKS '!O105</f>
        <v>4</v>
      </c>
      <c r="J104" s="278" t="e">
        <f>D104/'TEST MARKS '!#REF!*100</f>
        <v>#REF!</v>
      </c>
      <c r="K104" s="278" t="e">
        <f>E104/'TEST MARKS '!#REF!*100</f>
        <v>#REF!</v>
      </c>
      <c r="L104" s="278" t="e">
        <f>F104/'TEST MARKS '!#REF!*100</f>
        <v>#REF!</v>
      </c>
      <c r="M104" s="278" t="e">
        <f>G104/'TEST MARKS '!#REF!*100</f>
        <v>#REF!</v>
      </c>
      <c r="N104" s="278" t="e">
        <f>H104/'TEST MARKS '!#REF!*100</f>
        <v>#REF!</v>
      </c>
      <c r="O104" s="278" t="e">
        <f>I104/'TEST MARKS '!#REF!*100</f>
        <v>#REF!</v>
      </c>
      <c r="P104" s="278" t="e">
        <f>IF(J104&lt;'TEST MARKS '!#REF!,"N","Y")</f>
        <v>#REF!</v>
      </c>
      <c r="Q104" s="278" t="e">
        <f>IF(K104&lt;'TEST MARKS '!#REF!,"N","Y")</f>
        <v>#REF!</v>
      </c>
      <c r="R104" s="278" t="e">
        <f>IF(L104&lt;'TEST MARKS '!#REF!,"N","Y")</f>
        <v>#REF!</v>
      </c>
      <c r="S104" s="278" t="e">
        <f>IF(M104&lt;'TEST MARKS '!#REF!,"N","Y")</f>
        <v>#REF!</v>
      </c>
      <c r="T104" s="278" t="e">
        <f>IF(N104&lt;'TEST MARKS '!#REF!,"N","Y")</f>
        <v>#REF!</v>
      </c>
      <c r="U104" s="278" t="e">
        <f>IF(O104&lt;'TEST MARKS '!#REF!,"N","Y")</f>
        <v>#REF!</v>
      </c>
    </row>
    <row r="105" spans="1:21">
      <c r="A105" s="272">
        <f>'TEST MARKS '!A106</f>
        <v>97</v>
      </c>
      <c r="B105" s="272" t="e">
        <f>'TEST MARKS '!#REF!</f>
        <v>#REF!</v>
      </c>
      <c r="C105" s="272" t="str">
        <f>'TEST MARKS '!C106</f>
        <v>1SG16ME427</v>
      </c>
      <c r="D105" s="272">
        <f>'TEST MARKS '!J106</f>
        <v>4</v>
      </c>
      <c r="E105" s="272">
        <f>'TEST MARKS '!K106</f>
        <v>4</v>
      </c>
      <c r="F105" s="272">
        <f>'TEST MARKS '!L106</f>
        <v>4</v>
      </c>
      <c r="G105" s="272">
        <f>'TEST MARKS '!M106</f>
        <v>4</v>
      </c>
      <c r="H105" s="272">
        <f>'TEST MARKS '!N106</f>
        <v>4</v>
      </c>
      <c r="I105" s="272">
        <f>'TEST MARKS '!O106</f>
        <v>4</v>
      </c>
      <c r="J105" s="278" t="e">
        <f>D105/'TEST MARKS '!#REF!*100</f>
        <v>#REF!</v>
      </c>
      <c r="K105" s="278" t="e">
        <f>E105/'TEST MARKS '!#REF!*100</f>
        <v>#REF!</v>
      </c>
      <c r="L105" s="278" t="e">
        <f>F105/'TEST MARKS '!#REF!*100</f>
        <v>#REF!</v>
      </c>
      <c r="M105" s="278" t="e">
        <f>G105/'TEST MARKS '!#REF!*100</f>
        <v>#REF!</v>
      </c>
      <c r="N105" s="278" t="e">
        <f>H105/'TEST MARKS '!#REF!*100</f>
        <v>#REF!</v>
      </c>
      <c r="O105" s="278" t="e">
        <f>I105/'TEST MARKS '!#REF!*100</f>
        <v>#REF!</v>
      </c>
      <c r="P105" s="278" t="e">
        <f>IF(J105&lt;'TEST MARKS '!#REF!,"N","Y")</f>
        <v>#REF!</v>
      </c>
      <c r="Q105" s="278" t="e">
        <f>IF(K105&lt;'TEST MARKS '!#REF!,"N","Y")</f>
        <v>#REF!</v>
      </c>
      <c r="R105" s="278" t="e">
        <f>IF(L105&lt;'TEST MARKS '!#REF!,"N","Y")</f>
        <v>#REF!</v>
      </c>
      <c r="S105" s="278" t="e">
        <f>IF(M105&lt;'TEST MARKS '!#REF!,"N","Y")</f>
        <v>#REF!</v>
      </c>
      <c r="T105" s="278" t="e">
        <f>IF(N105&lt;'TEST MARKS '!#REF!,"N","Y")</f>
        <v>#REF!</v>
      </c>
      <c r="U105" s="278" t="e">
        <f>IF(O105&lt;'TEST MARKS '!#REF!,"N","Y")</f>
        <v>#REF!</v>
      </c>
    </row>
    <row r="106" spans="1:21">
      <c r="A106" s="272">
        <f>'TEST MARKS '!A107</f>
        <v>98</v>
      </c>
      <c r="B106" s="272" t="e">
        <f>'TEST MARKS '!#REF!</f>
        <v>#REF!</v>
      </c>
      <c r="C106" s="272" t="str">
        <f>'TEST MARKS '!C107</f>
        <v>1SG16ME428</v>
      </c>
      <c r="D106" s="272">
        <f>'TEST MARKS '!J107</f>
        <v>5</v>
      </c>
      <c r="E106" s="272">
        <f>'TEST MARKS '!K107</f>
        <v>5</v>
      </c>
      <c r="F106" s="272">
        <f>'TEST MARKS '!L107</f>
        <v>5</v>
      </c>
      <c r="G106" s="272">
        <f>'TEST MARKS '!M107</f>
        <v>5</v>
      </c>
      <c r="H106" s="272">
        <f>'TEST MARKS '!N107</f>
        <v>5</v>
      </c>
      <c r="I106" s="272">
        <f>'TEST MARKS '!O107</f>
        <v>5</v>
      </c>
      <c r="J106" s="278" t="e">
        <f>D106/'TEST MARKS '!#REF!*100</f>
        <v>#REF!</v>
      </c>
      <c r="K106" s="278" t="e">
        <f>E106/'TEST MARKS '!#REF!*100</f>
        <v>#REF!</v>
      </c>
      <c r="L106" s="278" t="e">
        <f>F106/'TEST MARKS '!#REF!*100</f>
        <v>#REF!</v>
      </c>
      <c r="M106" s="278" t="e">
        <f>G106/'TEST MARKS '!#REF!*100</f>
        <v>#REF!</v>
      </c>
      <c r="N106" s="278" t="e">
        <f>H106/'TEST MARKS '!#REF!*100</f>
        <v>#REF!</v>
      </c>
      <c r="O106" s="278" t="e">
        <f>I106/'TEST MARKS '!#REF!*100</f>
        <v>#REF!</v>
      </c>
      <c r="P106" s="278" t="e">
        <f>IF(J106&lt;'TEST MARKS '!#REF!,"N","Y")</f>
        <v>#REF!</v>
      </c>
      <c r="Q106" s="278" t="e">
        <f>IF(K106&lt;'TEST MARKS '!#REF!,"N","Y")</f>
        <v>#REF!</v>
      </c>
      <c r="R106" s="278" t="e">
        <f>IF(L106&lt;'TEST MARKS '!#REF!,"N","Y")</f>
        <v>#REF!</v>
      </c>
      <c r="S106" s="278" t="e">
        <f>IF(M106&lt;'TEST MARKS '!#REF!,"N","Y")</f>
        <v>#REF!</v>
      </c>
      <c r="T106" s="278" t="e">
        <f>IF(N106&lt;'TEST MARKS '!#REF!,"N","Y")</f>
        <v>#REF!</v>
      </c>
      <c r="U106" s="278" t="e">
        <f>IF(O106&lt;'TEST MARKS '!#REF!,"N","Y")</f>
        <v>#REF!</v>
      </c>
    </row>
    <row r="107" spans="1:21">
      <c r="A107" s="272">
        <f>'TEST MARKS '!A108</f>
        <v>99</v>
      </c>
      <c r="B107" s="272" t="e">
        <f>'TEST MARKS '!#REF!</f>
        <v>#REF!</v>
      </c>
      <c r="C107" s="272" t="str">
        <f>'TEST MARKS '!C108</f>
        <v>1SG16ME429</v>
      </c>
      <c r="D107" s="272">
        <f>'TEST MARKS '!J108</f>
        <v>5</v>
      </c>
      <c r="E107" s="272">
        <f>'TEST MARKS '!K108</f>
        <v>5</v>
      </c>
      <c r="F107" s="272">
        <f>'TEST MARKS '!L108</f>
        <v>5</v>
      </c>
      <c r="G107" s="272">
        <f>'TEST MARKS '!M108</f>
        <v>5</v>
      </c>
      <c r="H107" s="272">
        <f>'TEST MARKS '!N108</f>
        <v>5</v>
      </c>
      <c r="I107" s="272">
        <f>'TEST MARKS '!O108</f>
        <v>5</v>
      </c>
      <c r="J107" s="278" t="e">
        <f>D107/'TEST MARKS '!#REF!*100</f>
        <v>#REF!</v>
      </c>
      <c r="K107" s="278" t="e">
        <f>E107/'TEST MARKS '!#REF!*100</f>
        <v>#REF!</v>
      </c>
      <c r="L107" s="278" t="e">
        <f>F107/'TEST MARKS '!#REF!*100</f>
        <v>#REF!</v>
      </c>
      <c r="M107" s="278" t="e">
        <f>G107/'TEST MARKS '!#REF!*100</f>
        <v>#REF!</v>
      </c>
      <c r="N107" s="278" t="e">
        <f>H107/'TEST MARKS '!#REF!*100</f>
        <v>#REF!</v>
      </c>
      <c r="O107" s="278" t="e">
        <f>I107/'TEST MARKS '!#REF!*100</f>
        <v>#REF!</v>
      </c>
      <c r="P107" s="278" t="e">
        <f>IF(J107&lt;'TEST MARKS '!#REF!,"N","Y")</f>
        <v>#REF!</v>
      </c>
      <c r="Q107" s="278" t="e">
        <f>IF(K107&lt;'TEST MARKS '!#REF!,"N","Y")</f>
        <v>#REF!</v>
      </c>
      <c r="R107" s="278" t="e">
        <f>IF(L107&lt;'TEST MARKS '!#REF!,"N","Y")</f>
        <v>#REF!</v>
      </c>
      <c r="S107" s="278" t="e">
        <f>IF(M107&lt;'TEST MARKS '!#REF!,"N","Y")</f>
        <v>#REF!</v>
      </c>
      <c r="T107" s="278" t="e">
        <f>IF(N107&lt;'TEST MARKS '!#REF!,"N","Y")</f>
        <v>#REF!</v>
      </c>
      <c r="U107" s="278" t="e">
        <f>IF(O107&lt;'TEST MARKS '!#REF!,"N","Y")</f>
        <v>#REF!</v>
      </c>
    </row>
    <row r="108" spans="1:21">
      <c r="A108" s="272">
        <f>'TEST MARKS '!A109</f>
        <v>100</v>
      </c>
      <c r="B108" s="272" t="e">
        <f>'TEST MARKS '!#REF!</f>
        <v>#REF!</v>
      </c>
      <c r="C108" s="272" t="str">
        <f>'TEST MARKS '!C109</f>
        <v>1SG16ME430</v>
      </c>
      <c r="D108" s="272">
        <f>'TEST MARKS '!J109</f>
        <v>4</v>
      </c>
      <c r="E108" s="272">
        <f>'TEST MARKS '!K109</f>
        <v>4</v>
      </c>
      <c r="F108" s="272">
        <f>'TEST MARKS '!L109</f>
        <v>4</v>
      </c>
      <c r="G108" s="272">
        <f>'TEST MARKS '!M109</f>
        <v>4</v>
      </c>
      <c r="H108" s="272">
        <f>'TEST MARKS '!N109</f>
        <v>4</v>
      </c>
      <c r="I108" s="272">
        <f>'TEST MARKS '!O109</f>
        <v>4</v>
      </c>
      <c r="J108" s="278" t="e">
        <f>D108/'TEST MARKS '!#REF!*100</f>
        <v>#REF!</v>
      </c>
      <c r="K108" s="278" t="e">
        <f>E108/'TEST MARKS '!#REF!*100</f>
        <v>#REF!</v>
      </c>
      <c r="L108" s="278" t="e">
        <f>F108/'TEST MARKS '!#REF!*100</f>
        <v>#REF!</v>
      </c>
      <c r="M108" s="278" t="e">
        <f>G108/'TEST MARKS '!#REF!*100</f>
        <v>#REF!</v>
      </c>
      <c r="N108" s="278" t="e">
        <f>H108/'TEST MARKS '!#REF!*100</f>
        <v>#REF!</v>
      </c>
      <c r="O108" s="278" t="e">
        <f>I108/'TEST MARKS '!#REF!*100</f>
        <v>#REF!</v>
      </c>
      <c r="P108" s="278" t="e">
        <f>IF(J108&lt;'TEST MARKS '!#REF!,"N","Y")</f>
        <v>#REF!</v>
      </c>
      <c r="Q108" s="278" t="e">
        <f>IF(K108&lt;'TEST MARKS '!#REF!,"N","Y")</f>
        <v>#REF!</v>
      </c>
      <c r="R108" s="278" t="e">
        <f>IF(L108&lt;'TEST MARKS '!#REF!,"N","Y")</f>
        <v>#REF!</v>
      </c>
      <c r="S108" s="278" t="e">
        <f>IF(M108&lt;'TEST MARKS '!#REF!,"N","Y")</f>
        <v>#REF!</v>
      </c>
      <c r="T108" s="278" t="e">
        <f>IF(N108&lt;'TEST MARKS '!#REF!,"N","Y")</f>
        <v>#REF!</v>
      </c>
      <c r="U108" s="278" t="e">
        <f>IF(O108&lt;'TEST MARKS '!#REF!,"N","Y")</f>
        <v>#REF!</v>
      </c>
    </row>
    <row r="109" spans="1:21">
      <c r="A109" s="272">
        <f>'TEST MARKS '!A110</f>
        <v>101</v>
      </c>
      <c r="B109" s="272" t="e">
        <f>'TEST MARKS '!#REF!</f>
        <v>#REF!</v>
      </c>
      <c r="C109" s="272" t="str">
        <f>'TEST MARKS '!C110</f>
        <v>1SG16ME431</v>
      </c>
      <c r="D109" s="272">
        <f>'TEST MARKS '!J110</f>
        <v>4</v>
      </c>
      <c r="E109" s="272">
        <f>'TEST MARKS '!K110</f>
        <v>4</v>
      </c>
      <c r="F109" s="272">
        <f>'TEST MARKS '!L110</f>
        <v>4</v>
      </c>
      <c r="G109" s="272">
        <f>'TEST MARKS '!M110</f>
        <v>4</v>
      </c>
      <c r="H109" s="272">
        <f>'TEST MARKS '!N110</f>
        <v>4</v>
      </c>
      <c r="I109" s="272">
        <f>'TEST MARKS '!O110</f>
        <v>4</v>
      </c>
      <c r="J109" s="278" t="e">
        <f>D109/'TEST MARKS '!#REF!*100</f>
        <v>#REF!</v>
      </c>
      <c r="K109" s="278" t="e">
        <f>E109/'TEST MARKS '!#REF!*100</f>
        <v>#REF!</v>
      </c>
      <c r="L109" s="278" t="e">
        <f>F109/'TEST MARKS '!#REF!*100</f>
        <v>#REF!</v>
      </c>
      <c r="M109" s="278" t="e">
        <f>G109/'TEST MARKS '!#REF!*100</f>
        <v>#REF!</v>
      </c>
      <c r="N109" s="278" t="e">
        <f>H109/'TEST MARKS '!#REF!*100</f>
        <v>#REF!</v>
      </c>
      <c r="O109" s="278" t="e">
        <f>I109/'TEST MARKS '!#REF!*100</f>
        <v>#REF!</v>
      </c>
      <c r="P109" s="278" t="e">
        <f>IF(J109&lt;'TEST MARKS '!#REF!,"N","Y")</f>
        <v>#REF!</v>
      </c>
      <c r="Q109" s="278" t="e">
        <f>IF(K109&lt;'TEST MARKS '!#REF!,"N","Y")</f>
        <v>#REF!</v>
      </c>
      <c r="R109" s="278" t="e">
        <f>IF(L109&lt;'TEST MARKS '!#REF!,"N","Y")</f>
        <v>#REF!</v>
      </c>
      <c r="S109" s="278" t="e">
        <f>IF(M109&lt;'TEST MARKS '!#REF!,"N","Y")</f>
        <v>#REF!</v>
      </c>
      <c r="T109" s="278" t="e">
        <f>IF(N109&lt;'TEST MARKS '!#REF!,"N","Y")</f>
        <v>#REF!</v>
      </c>
      <c r="U109" s="278" t="e">
        <f>IF(O109&lt;'TEST MARKS '!#REF!,"N","Y")</f>
        <v>#REF!</v>
      </c>
    </row>
    <row r="110" spans="1:21">
      <c r="A110" s="272">
        <f>'TEST MARKS '!A111</f>
        <v>102</v>
      </c>
      <c r="B110" s="272" t="e">
        <f>'TEST MARKS '!#REF!</f>
        <v>#REF!</v>
      </c>
      <c r="C110" s="272" t="str">
        <f>'TEST MARKS '!C111</f>
        <v>1SG16ME432</v>
      </c>
      <c r="D110" s="272">
        <f>'TEST MARKS '!J111</f>
        <v>5</v>
      </c>
      <c r="E110" s="272">
        <f>'TEST MARKS '!K111</f>
        <v>5</v>
      </c>
      <c r="F110" s="272">
        <f>'TEST MARKS '!L111</f>
        <v>5</v>
      </c>
      <c r="G110" s="272">
        <f>'TEST MARKS '!M111</f>
        <v>5</v>
      </c>
      <c r="H110" s="272">
        <f>'TEST MARKS '!N111</f>
        <v>5</v>
      </c>
      <c r="I110" s="272">
        <f>'TEST MARKS '!O111</f>
        <v>5</v>
      </c>
      <c r="J110" s="278" t="e">
        <f>D110/'TEST MARKS '!#REF!*100</f>
        <v>#REF!</v>
      </c>
      <c r="K110" s="278" t="e">
        <f>E110/'TEST MARKS '!#REF!*100</f>
        <v>#REF!</v>
      </c>
      <c r="L110" s="278" t="e">
        <f>F110/'TEST MARKS '!#REF!*100</f>
        <v>#REF!</v>
      </c>
      <c r="M110" s="278" t="e">
        <f>G110/'TEST MARKS '!#REF!*100</f>
        <v>#REF!</v>
      </c>
      <c r="N110" s="278" t="e">
        <f>H110/'TEST MARKS '!#REF!*100</f>
        <v>#REF!</v>
      </c>
      <c r="O110" s="278" t="e">
        <f>I110/'TEST MARKS '!#REF!*100</f>
        <v>#REF!</v>
      </c>
      <c r="P110" s="278" t="e">
        <f>IF(J110&lt;'TEST MARKS '!#REF!,"N","Y")</f>
        <v>#REF!</v>
      </c>
      <c r="Q110" s="278" t="e">
        <f>IF(K110&lt;'TEST MARKS '!#REF!,"N","Y")</f>
        <v>#REF!</v>
      </c>
      <c r="R110" s="278" t="e">
        <f>IF(L110&lt;'TEST MARKS '!#REF!,"N","Y")</f>
        <v>#REF!</v>
      </c>
      <c r="S110" s="278" t="e">
        <f>IF(M110&lt;'TEST MARKS '!#REF!,"N","Y")</f>
        <v>#REF!</v>
      </c>
      <c r="T110" s="278" t="e">
        <f>IF(N110&lt;'TEST MARKS '!#REF!,"N","Y")</f>
        <v>#REF!</v>
      </c>
      <c r="U110" s="278" t="e">
        <f>IF(O110&lt;'TEST MARKS '!#REF!,"N","Y")</f>
        <v>#REF!</v>
      </c>
    </row>
    <row r="111" spans="1:21">
      <c r="A111" s="272">
        <f>'TEST MARKS '!A112</f>
        <v>103</v>
      </c>
      <c r="B111" s="272" t="e">
        <f>'TEST MARKS '!#REF!</f>
        <v>#REF!</v>
      </c>
      <c r="C111" s="272" t="str">
        <f>'TEST MARKS '!C112</f>
        <v>1SG16ME433</v>
      </c>
      <c r="D111" s="272">
        <f>'TEST MARKS '!J112</f>
        <v>5</v>
      </c>
      <c r="E111" s="272">
        <f>'TEST MARKS '!K112</f>
        <v>5</v>
      </c>
      <c r="F111" s="272">
        <f>'TEST MARKS '!L112</f>
        <v>5</v>
      </c>
      <c r="G111" s="272">
        <f>'TEST MARKS '!M112</f>
        <v>5</v>
      </c>
      <c r="H111" s="272">
        <f>'TEST MARKS '!N112</f>
        <v>5</v>
      </c>
      <c r="I111" s="272">
        <f>'TEST MARKS '!O112</f>
        <v>5</v>
      </c>
      <c r="J111" s="278" t="e">
        <f>D111/'TEST MARKS '!#REF!*100</f>
        <v>#REF!</v>
      </c>
      <c r="K111" s="278" t="e">
        <f>E111/'TEST MARKS '!#REF!*100</f>
        <v>#REF!</v>
      </c>
      <c r="L111" s="278" t="e">
        <f>F111/'TEST MARKS '!#REF!*100</f>
        <v>#REF!</v>
      </c>
      <c r="M111" s="278" t="e">
        <f>G111/'TEST MARKS '!#REF!*100</f>
        <v>#REF!</v>
      </c>
      <c r="N111" s="278" t="e">
        <f>H111/'TEST MARKS '!#REF!*100</f>
        <v>#REF!</v>
      </c>
      <c r="O111" s="278" t="e">
        <f>I111/'TEST MARKS '!#REF!*100</f>
        <v>#REF!</v>
      </c>
      <c r="P111" s="278" t="e">
        <f>IF(J111&lt;'TEST MARKS '!#REF!,"N","Y")</f>
        <v>#REF!</v>
      </c>
      <c r="Q111" s="278" t="e">
        <f>IF(K111&lt;'TEST MARKS '!#REF!,"N","Y")</f>
        <v>#REF!</v>
      </c>
      <c r="R111" s="278" t="e">
        <f>IF(L111&lt;'TEST MARKS '!#REF!,"N","Y")</f>
        <v>#REF!</v>
      </c>
      <c r="S111" s="278" t="e">
        <f>IF(M111&lt;'TEST MARKS '!#REF!,"N","Y")</f>
        <v>#REF!</v>
      </c>
      <c r="T111" s="278" t="e">
        <f>IF(N111&lt;'TEST MARKS '!#REF!,"N","Y")</f>
        <v>#REF!</v>
      </c>
      <c r="U111" s="278" t="e">
        <f>IF(O111&lt;'TEST MARKS '!#REF!,"N","Y")</f>
        <v>#REF!</v>
      </c>
    </row>
    <row r="112" spans="1:21">
      <c r="A112" s="272">
        <f>'TEST MARKS '!A113</f>
        <v>104</v>
      </c>
      <c r="B112" s="272" t="e">
        <f>'TEST MARKS '!#REF!</f>
        <v>#REF!</v>
      </c>
      <c r="C112" s="272" t="str">
        <f>'TEST MARKS '!C113</f>
        <v>1SG16ME434</v>
      </c>
      <c r="D112" s="272">
        <f>'TEST MARKS '!J113</f>
        <v>5</v>
      </c>
      <c r="E112" s="272">
        <f>'TEST MARKS '!K113</f>
        <v>5</v>
      </c>
      <c r="F112" s="272">
        <f>'TEST MARKS '!L113</f>
        <v>5</v>
      </c>
      <c r="G112" s="272">
        <f>'TEST MARKS '!M113</f>
        <v>5</v>
      </c>
      <c r="H112" s="272">
        <f>'TEST MARKS '!N113</f>
        <v>5</v>
      </c>
      <c r="I112" s="272">
        <f>'TEST MARKS '!O113</f>
        <v>5</v>
      </c>
      <c r="J112" s="278" t="e">
        <f>D112/'TEST MARKS '!#REF!*100</f>
        <v>#REF!</v>
      </c>
      <c r="K112" s="278" t="e">
        <f>E112/'TEST MARKS '!#REF!*100</f>
        <v>#REF!</v>
      </c>
      <c r="L112" s="278" t="e">
        <f>F112/'TEST MARKS '!#REF!*100</f>
        <v>#REF!</v>
      </c>
      <c r="M112" s="278" t="e">
        <f>G112/'TEST MARKS '!#REF!*100</f>
        <v>#REF!</v>
      </c>
      <c r="N112" s="278" t="e">
        <f>H112/'TEST MARKS '!#REF!*100</f>
        <v>#REF!</v>
      </c>
      <c r="O112" s="278" t="e">
        <f>I112/'TEST MARKS '!#REF!*100</f>
        <v>#REF!</v>
      </c>
      <c r="P112" s="278" t="e">
        <f>IF(J112&lt;'TEST MARKS '!#REF!,"N","Y")</f>
        <v>#REF!</v>
      </c>
      <c r="Q112" s="278" t="e">
        <f>IF(K112&lt;'TEST MARKS '!#REF!,"N","Y")</f>
        <v>#REF!</v>
      </c>
      <c r="R112" s="278" t="e">
        <f>IF(L112&lt;'TEST MARKS '!#REF!,"N","Y")</f>
        <v>#REF!</v>
      </c>
      <c r="S112" s="278" t="e">
        <f>IF(M112&lt;'TEST MARKS '!#REF!,"N","Y")</f>
        <v>#REF!</v>
      </c>
      <c r="T112" s="278" t="e">
        <f>IF(N112&lt;'TEST MARKS '!#REF!,"N","Y")</f>
        <v>#REF!</v>
      </c>
      <c r="U112" s="278" t="e">
        <f>IF(O112&lt;'TEST MARKS '!#REF!,"N","Y")</f>
        <v>#REF!</v>
      </c>
    </row>
    <row r="113" spans="1:21">
      <c r="A113" s="272">
        <f>'TEST MARKS '!A114</f>
        <v>105</v>
      </c>
      <c r="B113" s="272" t="e">
        <f>'TEST MARKS '!#REF!</f>
        <v>#REF!</v>
      </c>
      <c r="C113" s="272" t="str">
        <f>'TEST MARKS '!C114</f>
        <v>1SG16ME436</v>
      </c>
      <c r="D113" s="272">
        <f>'TEST MARKS '!J114</f>
        <v>5</v>
      </c>
      <c r="E113" s="272">
        <f>'TEST MARKS '!K114</f>
        <v>5</v>
      </c>
      <c r="F113" s="272">
        <f>'TEST MARKS '!L114</f>
        <v>5</v>
      </c>
      <c r="G113" s="272">
        <f>'TEST MARKS '!M114</f>
        <v>5</v>
      </c>
      <c r="H113" s="272">
        <f>'TEST MARKS '!N114</f>
        <v>5</v>
      </c>
      <c r="I113" s="272">
        <f>'TEST MARKS '!O114</f>
        <v>5</v>
      </c>
      <c r="J113" s="278" t="e">
        <f>D113/'TEST MARKS '!#REF!*100</f>
        <v>#REF!</v>
      </c>
      <c r="K113" s="278" t="e">
        <f>E113/'TEST MARKS '!#REF!*100</f>
        <v>#REF!</v>
      </c>
      <c r="L113" s="278" t="e">
        <f>F113/'TEST MARKS '!#REF!*100</f>
        <v>#REF!</v>
      </c>
      <c r="M113" s="278" t="e">
        <f>G113/'TEST MARKS '!#REF!*100</f>
        <v>#REF!</v>
      </c>
      <c r="N113" s="278" t="e">
        <f>H113/'TEST MARKS '!#REF!*100</f>
        <v>#REF!</v>
      </c>
      <c r="O113" s="278" t="e">
        <f>I113/'TEST MARKS '!#REF!*100</f>
        <v>#REF!</v>
      </c>
      <c r="P113" s="278" t="e">
        <f>IF(J113&lt;'TEST MARKS '!#REF!,"N","Y")</f>
        <v>#REF!</v>
      </c>
      <c r="Q113" s="278" t="e">
        <f>IF(K113&lt;'TEST MARKS '!#REF!,"N","Y")</f>
        <v>#REF!</v>
      </c>
      <c r="R113" s="278" t="e">
        <f>IF(L113&lt;'TEST MARKS '!#REF!,"N","Y")</f>
        <v>#REF!</v>
      </c>
      <c r="S113" s="278" t="e">
        <f>IF(M113&lt;'TEST MARKS '!#REF!,"N","Y")</f>
        <v>#REF!</v>
      </c>
      <c r="T113" s="278" t="e">
        <f>IF(N113&lt;'TEST MARKS '!#REF!,"N","Y")</f>
        <v>#REF!</v>
      </c>
      <c r="U113" s="278" t="e">
        <f>IF(O113&lt;'TEST MARKS '!#REF!,"N","Y")</f>
        <v>#REF!</v>
      </c>
    </row>
    <row r="114" spans="1:21">
      <c r="A114" s="272">
        <f>'TEST MARKS '!A115</f>
        <v>106</v>
      </c>
      <c r="B114" s="272" t="e">
        <f>'TEST MARKS '!#REF!</f>
        <v>#REF!</v>
      </c>
      <c r="C114" s="272" t="str">
        <f>'TEST MARKS '!C115</f>
        <v>1SG16ME437</v>
      </c>
      <c r="D114" s="272">
        <f>'TEST MARKS '!J115</f>
        <v>4</v>
      </c>
      <c r="E114" s="272">
        <f>'TEST MARKS '!K115</f>
        <v>4</v>
      </c>
      <c r="F114" s="272">
        <f>'TEST MARKS '!L115</f>
        <v>4</v>
      </c>
      <c r="G114" s="272">
        <f>'TEST MARKS '!M115</f>
        <v>4</v>
      </c>
      <c r="H114" s="272">
        <f>'TEST MARKS '!N115</f>
        <v>4</v>
      </c>
      <c r="I114" s="272">
        <f>'TEST MARKS '!O115</f>
        <v>4</v>
      </c>
      <c r="J114" s="278" t="e">
        <f>D114/'TEST MARKS '!#REF!*100</f>
        <v>#REF!</v>
      </c>
      <c r="K114" s="278" t="e">
        <f>E114/'TEST MARKS '!#REF!*100</f>
        <v>#REF!</v>
      </c>
      <c r="L114" s="278" t="e">
        <f>F114/'TEST MARKS '!#REF!*100</f>
        <v>#REF!</v>
      </c>
      <c r="M114" s="278" t="e">
        <f>G114/'TEST MARKS '!#REF!*100</f>
        <v>#REF!</v>
      </c>
      <c r="N114" s="278" t="e">
        <f>H114/'TEST MARKS '!#REF!*100</f>
        <v>#REF!</v>
      </c>
      <c r="O114" s="278" t="e">
        <f>I114/'TEST MARKS '!#REF!*100</f>
        <v>#REF!</v>
      </c>
      <c r="P114" s="278" t="e">
        <f>IF(J114&lt;'TEST MARKS '!#REF!,"N","Y")</f>
        <v>#REF!</v>
      </c>
      <c r="Q114" s="278" t="e">
        <f>IF(K114&lt;'TEST MARKS '!#REF!,"N","Y")</f>
        <v>#REF!</v>
      </c>
      <c r="R114" s="278" t="e">
        <f>IF(L114&lt;'TEST MARKS '!#REF!,"N","Y")</f>
        <v>#REF!</v>
      </c>
      <c r="S114" s="278" t="e">
        <f>IF(M114&lt;'TEST MARKS '!#REF!,"N","Y")</f>
        <v>#REF!</v>
      </c>
      <c r="T114" s="278" t="e">
        <f>IF(N114&lt;'TEST MARKS '!#REF!,"N","Y")</f>
        <v>#REF!</v>
      </c>
      <c r="U114" s="278" t="e">
        <f>IF(O114&lt;'TEST MARKS '!#REF!,"N","Y")</f>
        <v>#REF!</v>
      </c>
    </row>
    <row r="115" spans="1:21">
      <c r="A115" s="272">
        <f>'TEST MARKS '!A116</f>
        <v>107</v>
      </c>
      <c r="B115" s="272" t="e">
        <f>'TEST MARKS '!#REF!</f>
        <v>#REF!</v>
      </c>
      <c r="C115" s="272" t="str">
        <f>'TEST MARKS '!C116</f>
        <v>1SG16ME438</v>
      </c>
      <c r="D115" s="272">
        <f>'TEST MARKS '!J116</f>
        <v>4</v>
      </c>
      <c r="E115" s="272">
        <f>'TEST MARKS '!K116</f>
        <v>4</v>
      </c>
      <c r="F115" s="272">
        <f>'TEST MARKS '!L116</f>
        <v>4</v>
      </c>
      <c r="G115" s="272">
        <f>'TEST MARKS '!M116</f>
        <v>4</v>
      </c>
      <c r="H115" s="272">
        <f>'TEST MARKS '!N116</f>
        <v>4</v>
      </c>
      <c r="I115" s="272">
        <f>'TEST MARKS '!O116</f>
        <v>4</v>
      </c>
      <c r="J115" s="278" t="e">
        <f>D115/'TEST MARKS '!#REF!*100</f>
        <v>#REF!</v>
      </c>
      <c r="K115" s="278" t="e">
        <f>E115/'TEST MARKS '!#REF!*100</f>
        <v>#REF!</v>
      </c>
      <c r="L115" s="278" t="e">
        <f>F115/'TEST MARKS '!#REF!*100</f>
        <v>#REF!</v>
      </c>
      <c r="M115" s="278" t="e">
        <f>G115/'TEST MARKS '!#REF!*100</f>
        <v>#REF!</v>
      </c>
      <c r="N115" s="278" t="e">
        <f>H115/'TEST MARKS '!#REF!*100</f>
        <v>#REF!</v>
      </c>
      <c r="O115" s="278" t="e">
        <f>I115/'TEST MARKS '!#REF!*100</f>
        <v>#REF!</v>
      </c>
      <c r="P115" s="278" t="e">
        <f>IF(J115&lt;'TEST MARKS '!#REF!,"N","Y")</f>
        <v>#REF!</v>
      </c>
      <c r="Q115" s="278" t="e">
        <f>IF(K115&lt;'TEST MARKS '!#REF!,"N","Y")</f>
        <v>#REF!</v>
      </c>
      <c r="R115" s="278" t="e">
        <f>IF(L115&lt;'TEST MARKS '!#REF!,"N","Y")</f>
        <v>#REF!</v>
      </c>
      <c r="S115" s="278" t="e">
        <f>IF(M115&lt;'TEST MARKS '!#REF!,"N","Y")</f>
        <v>#REF!</v>
      </c>
      <c r="T115" s="278" t="e">
        <f>IF(N115&lt;'TEST MARKS '!#REF!,"N","Y")</f>
        <v>#REF!</v>
      </c>
      <c r="U115" s="278" t="e">
        <f>IF(O115&lt;'TEST MARKS '!#REF!,"N","Y")</f>
        <v>#REF!</v>
      </c>
    </row>
    <row r="116" spans="1:21">
      <c r="A116" s="272">
        <f>'TEST MARKS '!A117</f>
        <v>108</v>
      </c>
      <c r="B116" s="272" t="e">
        <f>'TEST MARKS '!#REF!</f>
        <v>#REF!</v>
      </c>
      <c r="C116" s="272" t="str">
        <f>'TEST MARKS '!C117</f>
        <v>1SG16ME439</v>
      </c>
      <c r="D116" s="272">
        <f>'TEST MARKS '!J117</f>
        <v>4</v>
      </c>
      <c r="E116" s="272">
        <f>'TEST MARKS '!K117</f>
        <v>4</v>
      </c>
      <c r="F116" s="272">
        <f>'TEST MARKS '!L117</f>
        <v>4</v>
      </c>
      <c r="G116" s="272">
        <f>'TEST MARKS '!M117</f>
        <v>4</v>
      </c>
      <c r="H116" s="272">
        <f>'TEST MARKS '!N117</f>
        <v>4</v>
      </c>
      <c r="I116" s="272">
        <f>'TEST MARKS '!O117</f>
        <v>4</v>
      </c>
      <c r="J116" s="278" t="e">
        <f>D116/'TEST MARKS '!#REF!*100</f>
        <v>#REF!</v>
      </c>
      <c r="K116" s="278" t="e">
        <f>E116/'TEST MARKS '!#REF!*100</f>
        <v>#REF!</v>
      </c>
      <c r="L116" s="278" t="e">
        <f>F116/'TEST MARKS '!#REF!*100</f>
        <v>#REF!</v>
      </c>
      <c r="M116" s="278" t="e">
        <f>G116/'TEST MARKS '!#REF!*100</f>
        <v>#REF!</v>
      </c>
      <c r="N116" s="278" t="e">
        <f>H116/'TEST MARKS '!#REF!*100</f>
        <v>#REF!</v>
      </c>
      <c r="O116" s="278" t="e">
        <f>I116/'TEST MARKS '!#REF!*100</f>
        <v>#REF!</v>
      </c>
      <c r="P116" s="278" t="e">
        <f>IF(J116&lt;'TEST MARKS '!#REF!,"N","Y")</f>
        <v>#REF!</v>
      </c>
      <c r="Q116" s="278" t="e">
        <f>IF(K116&lt;'TEST MARKS '!#REF!,"N","Y")</f>
        <v>#REF!</v>
      </c>
      <c r="R116" s="278" t="e">
        <f>IF(L116&lt;'TEST MARKS '!#REF!,"N","Y")</f>
        <v>#REF!</v>
      </c>
      <c r="S116" s="278" t="e">
        <f>IF(M116&lt;'TEST MARKS '!#REF!,"N","Y")</f>
        <v>#REF!</v>
      </c>
      <c r="T116" s="278" t="e">
        <f>IF(N116&lt;'TEST MARKS '!#REF!,"N","Y")</f>
        <v>#REF!</v>
      </c>
      <c r="U116" s="278" t="e">
        <f>IF(O116&lt;'TEST MARKS '!#REF!,"N","Y")</f>
        <v>#REF!</v>
      </c>
    </row>
    <row r="117" spans="1:21">
      <c r="A117" s="272">
        <f>'TEST MARKS '!A118</f>
        <v>109</v>
      </c>
      <c r="B117" s="272" t="e">
        <f>'TEST MARKS '!#REF!</f>
        <v>#REF!</v>
      </c>
      <c r="C117" s="272" t="str">
        <f>'TEST MARKS '!C118</f>
        <v>1SG16ME440</v>
      </c>
      <c r="D117" s="272">
        <f>'TEST MARKS '!J118</f>
        <v>4</v>
      </c>
      <c r="E117" s="272">
        <f>'TEST MARKS '!K118</f>
        <v>4</v>
      </c>
      <c r="F117" s="272">
        <f>'TEST MARKS '!L118</f>
        <v>4</v>
      </c>
      <c r="G117" s="272">
        <f>'TEST MARKS '!M118</f>
        <v>4</v>
      </c>
      <c r="H117" s="272">
        <f>'TEST MARKS '!N118</f>
        <v>4</v>
      </c>
      <c r="I117" s="272">
        <f>'TEST MARKS '!O118</f>
        <v>4</v>
      </c>
      <c r="J117" s="278" t="e">
        <f>D117/'TEST MARKS '!#REF!*100</f>
        <v>#REF!</v>
      </c>
      <c r="K117" s="278" t="e">
        <f>E117/'TEST MARKS '!#REF!*100</f>
        <v>#REF!</v>
      </c>
      <c r="L117" s="278" t="e">
        <f>F117/'TEST MARKS '!#REF!*100</f>
        <v>#REF!</v>
      </c>
      <c r="M117" s="278" t="e">
        <f>G117/'TEST MARKS '!#REF!*100</f>
        <v>#REF!</v>
      </c>
      <c r="N117" s="278" t="e">
        <f>H117/'TEST MARKS '!#REF!*100</f>
        <v>#REF!</v>
      </c>
      <c r="O117" s="278" t="e">
        <f>I117/'TEST MARKS '!#REF!*100</f>
        <v>#REF!</v>
      </c>
      <c r="P117" s="278" t="e">
        <f>IF(J117&lt;'TEST MARKS '!#REF!,"N","Y")</f>
        <v>#REF!</v>
      </c>
      <c r="Q117" s="278" t="e">
        <f>IF(K117&lt;'TEST MARKS '!#REF!,"N","Y")</f>
        <v>#REF!</v>
      </c>
      <c r="R117" s="278" t="e">
        <f>IF(L117&lt;'TEST MARKS '!#REF!,"N","Y")</f>
        <v>#REF!</v>
      </c>
      <c r="S117" s="278" t="e">
        <f>IF(M117&lt;'TEST MARKS '!#REF!,"N","Y")</f>
        <v>#REF!</v>
      </c>
      <c r="T117" s="278" t="e">
        <f>IF(N117&lt;'TEST MARKS '!#REF!,"N","Y")</f>
        <v>#REF!</v>
      </c>
      <c r="U117" s="278" t="e">
        <f>IF(O117&lt;'TEST MARKS '!#REF!,"N","Y")</f>
        <v>#REF!</v>
      </c>
    </row>
    <row r="118" spans="1:21">
      <c r="A118" s="272">
        <f>'TEST MARKS '!A119</f>
        <v>110</v>
      </c>
      <c r="B118" s="272" t="e">
        <f>'TEST MARKS '!#REF!</f>
        <v>#REF!</v>
      </c>
      <c r="C118" s="272" t="str">
        <f>'TEST MARKS '!C119</f>
        <v>1SG16ME442</v>
      </c>
      <c r="D118" s="272">
        <f>'TEST MARKS '!J119</f>
        <v>5</v>
      </c>
      <c r="E118" s="272">
        <f>'TEST MARKS '!K119</f>
        <v>5</v>
      </c>
      <c r="F118" s="272">
        <f>'TEST MARKS '!L119</f>
        <v>5</v>
      </c>
      <c r="G118" s="272">
        <f>'TEST MARKS '!M119</f>
        <v>5</v>
      </c>
      <c r="H118" s="272">
        <f>'TEST MARKS '!N119</f>
        <v>5</v>
      </c>
      <c r="I118" s="272">
        <f>'TEST MARKS '!O119</f>
        <v>5</v>
      </c>
      <c r="J118" s="278" t="e">
        <f>D118/'TEST MARKS '!#REF!*100</f>
        <v>#REF!</v>
      </c>
      <c r="K118" s="278" t="e">
        <f>E118/'TEST MARKS '!#REF!*100</f>
        <v>#REF!</v>
      </c>
      <c r="L118" s="278" t="e">
        <f>F118/'TEST MARKS '!#REF!*100</f>
        <v>#REF!</v>
      </c>
      <c r="M118" s="278" t="e">
        <f>G118/'TEST MARKS '!#REF!*100</f>
        <v>#REF!</v>
      </c>
      <c r="N118" s="278" t="e">
        <f>H118/'TEST MARKS '!#REF!*100</f>
        <v>#REF!</v>
      </c>
      <c r="O118" s="278" t="e">
        <f>I118/'TEST MARKS '!#REF!*100</f>
        <v>#REF!</v>
      </c>
      <c r="P118" s="278" t="e">
        <f>IF(J118&lt;'TEST MARKS '!#REF!,"N","Y")</f>
        <v>#REF!</v>
      </c>
      <c r="Q118" s="278" t="e">
        <f>IF(K118&lt;'TEST MARKS '!#REF!,"N","Y")</f>
        <v>#REF!</v>
      </c>
      <c r="R118" s="278" t="e">
        <f>IF(L118&lt;'TEST MARKS '!#REF!,"N","Y")</f>
        <v>#REF!</v>
      </c>
      <c r="S118" s="278" t="e">
        <f>IF(M118&lt;'TEST MARKS '!#REF!,"N","Y")</f>
        <v>#REF!</v>
      </c>
      <c r="T118" s="278" t="e">
        <f>IF(N118&lt;'TEST MARKS '!#REF!,"N","Y")</f>
        <v>#REF!</v>
      </c>
      <c r="U118" s="278" t="e">
        <f>IF(O118&lt;'TEST MARKS '!#REF!,"N","Y")</f>
        <v>#REF!</v>
      </c>
    </row>
    <row r="119" spans="1:21">
      <c r="A119" s="272">
        <f>'TEST MARKS '!A120</f>
        <v>111</v>
      </c>
      <c r="B119" s="272" t="e">
        <f>'TEST MARKS '!#REF!</f>
        <v>#REF!</v>
      </c>
      <c r="C119" s="272" t="str">
        <f>'TEST MARKS '!C120</f>
        <v>1SG16ME443</v>
      </c>
      <c r="D119" s="272">
        <f>'TEST MARKS '!J120</f>
        <v>5</v>
      </c>
      <c r="E119" s="272">
        <f>'TEST MARKS '!K120</f>
        <v>5</v>
      </c>
      <c r="F119" s="272">
        <f>'TEST MARKS '!L120</f>
        <v>5</v>
      </c>
      <c r="G119" s="272">
        <f>'TEST MARKS '!M120</f>
        <v>5</v>
      </c>
      <c r="H119" s="272">
        <f>'TEST MARKS '!N120</f>
        <v>5</v>
      </c>
      <c r="I119" s="272">
        <f>'TEST MARKS '!O120</f>
        <v>5</v>
      </c>
      <c r="J119" s="278" t="e">
        <f>D119/'TEST MARKS '!#REF!*100</f>
        <v>#REF!</v>
      </c>
      <c r="K119" s="278" t="e">
        <f>E119/'TEST MARKS '!#REF!*100</f>
        <v>#REF!</v>
      </c>
      <c r="L119" s="278" t="e">
        <f>F119/'TEST MARKS '!#REF!*100</f>
        <v>#REF!</v>
      </c>
      <c r="M119" s="278" t="e">
        <f>G119/'TEST MARKS '!#REF!*100</f>
        <v>#REF!</v>
      </c>
      <c r="N119" s="278" t="e">
        <f>H119/'TEST MARKS '!#REF!*100</f>
        <v>#REF!</v>
      </c>
      <c r="O119" s="278" t="e">
        <f>I119/'TEST MARKS '!#REF!*100</f>
        <v>#REF!</v>
      </c>
      <c r="P119" s="278" t="e">
        <f>IF(J119&lt;'TEST MARKS '!#REF!,"N","Y")</f>
        <v>#REF!</v>
      </c>
      <c r="Q119" s="278" t="e">
        <f>IF(K119&lt;'TEST MARKS '!#REF!,"N","Y")</f>
        <v>#REF!</v>
      </c>
      <c r="R119" s="278" t="e">
        <f>IF(L119&lt;'TEST MARKS '!#REF!,"N","Y")</f>
        <v>#REF!</v>
      </c>
      <c r="S119" s="278" t="e">
        <f>IF(M119&lt;'TEST MARKS '!#REF!,"N","Y")</f>
        <v>#REF!</v>
      </c>
      <c r="T119" s="278" t="e">
        <f>IF(N119&lt;'TEST MARKS '!#REF!,"N","Y")</f>
        <v>#REF!</v>
      </c>
      <c r="U119" s="278" t="e">
        <f>IF(O119&lt;'TEST MARKS '!#REF!,"N","Y")</f>
        <v>#REF!</v>
      </c>
    </row>
    <row r="120" spans="1:21">
      <c r="A120" s="272" t="e">
        <f>'TEST MARKS '!#REF!</f>
        <v>#REF!</v>
      </c>
      <c r="B120" s="272" t="e">
        <f>'TEST MARKS '!#REF!</f>
        <v>#REF!</v>
      </c>
      <c r="C120" s="272" t="e">
        <f>'TEST MARKS '!#REF!</f>
        <v>#REF!</v>
      </c>
      <c r="D120" s="272" t="e">
        <f>'TEST MARKS '!#REF!</f>
        <v>#REF!</v>
      </c>
      <c r="E120" s="272" t="e">
        <f>'TEST MARKS '!#REF!</f>
        <v>#REF!</v>
      </c>
      <c r="F120" s="272" t="e">
        <f>'TEST MARKS '!#REF!</f>
        <v>#REF!</v>
      </c>
      <c r="G120" s="272" t="e">
        <f>'TEST MARKS '!#REF!</f>
        <v>#REF!</v>
      </c>
      <c r="H120" s="272" t="e">
        <f>'TEST MARKS '!#REF!</f>
        <v>#REF!</v>
      </c>
      <c r="I120" s="272" t="e">
        <f>'TEST MARKS '!#REF!</f>
        <v>#REF!</v>
      </c>
      <c r="J120" s="278" t="e">
        <f>D120/'TEST MARKS '!#REF!*100</f>
        <v>#REF!</v>
      </c>
      <c r="K120" s="278" t="e">
        <f>E120/'TEST MARKS '!#REF!*100</f>
        <v>#REF!</v>
      </c>
      <c r="L120" s="278" t="e">
        <f>F120/'TEST MARKS '!#REF!*100</f>
        <v>#REF!</v>
      </c>
      <c r="M120" s="278" t="e">
        <f>G120/'TEST MARKS '!#REF!*100</f>
        <v>#REF!</v>
      </c>
      <c r="N120" s="278" t="e">
        <f>H120/'TEST MARKS '!#REF!*100</f>
        <v>#REF!</v>
      </c>
      <c r="O120" s="278" t="e">
        <f>I120/'TEST MARKS '!#REF!*100</f>
        <v>#REF!</v>
      </c>
      <c r="P120" s="278" t="e">
        <f>IF(J120&lt;'TEST MARKS '!#REF!,"N","Y")</f>
        <v>#REF!</v>
      </c>
      <c r="Q120" s="278" t="e">
        <f>IF(K120&lt;'TEST MARKS '!#REF!,"N","Y")</f>
        <v>#REF!</v>
      </c>
      <c r="R120" s="278" t="e">
        <f>IF(L120&lt;'TEST MARKS '!#REF!,"N","Y")</f>
        <v>#REF!</v>
      </c>
      <c r="S120" s="278" t="e">
        <f>IF(M120&lt;'TEST MARKS '!#REF!,"N","Y")</f>
        <v>#REF!</v>
      </c>
      <c r="T120" s="278" t="e">
        <f>IF(N120&lt;'TEST MARKS '!#REF!,"N","Y")</f>
        <v>#REF!</v>
      </c>
      <c r="U120" s="278" t="e">
        <f>IF(O120&lt;'TEST MARKS '!#REF!,"N","Y")</f>
        <v>#REF!</v>
      </c>
    </row>
    <row r="121" spans="1:21">
      <c r="A121" s="272" t="e">
        <f>'TEST MARKS '!#REF!</f>
        <v>#REF!</v>
      </c>
      <c r="B121" s="272" t="e">
        <f>'TEST MARKS '!#REF!</f>
        <v>#REF!</v>
      </c>
      <c r="C121" s="272" t="e">
        <f>'TEST MARKS '!#REF!</f>
        <v>#REF!</v>
      </c>
      <c r="D121" s="272" t="e">
        <f>'TEST MARKS '!#REF!</f>
        <v>#REF!</v>
      </c>
      <c r="E121" s="272" t="e">
        <f>'TEST MARKS '!#REF!</f>
        <v>#REF!</v>
      </c>
      <c r="F121" s="272" t="e">
        <f>'TEST MARKS '!#REF!</f>
        <v>#REF!</v>
      </c>
      <c r="G121" s="272" t="e">
        <f>'TEST MARKS '!#REF!</f>
        <v>#REF!</v>
      </c>
      <c r="H121" s="272" t="e">
        <f>'TEST MARKS '!#REF!</f>
        <v>#REF!</v>
      </c>
      <c r="I121" s="272" t="e">
        <f>'TEST MARKS '!#REF!</f>
        <v>#REF!</v>
      </c>
      <c r="J121" s="278" t="e">
        <f>D121/'TEST MARKS '!#REF!*100</f>
        <v>#REF!</v>
      </c>
      <c r="K121" s="278" t="e">
        <f>E121/'TEST MARKS '!#REF!*100</f>
        <v>#REF!</v>
      </c>
      <c r="L121" s="278" t="e">
        <f>F121/'TEST MARKS '!#REF!*100</f>
        <v>#REF!</v>
      </c>
      <c r="M121" s="278" t="e">
        <f>G121/'TEST MARKS '!#REF!*100</f>
        <v>#REF!</v>
      </c>
      <c r="N121" s="278" t="e">
        <f>H121/'TEST MARKS '!#REF!*100</f>
        <v>#REF!</v>
      </c>
      <c r="O121" s="278" t="e">
        <f>I121/'TEST MARKS '!#REF!*100</f>
        <v>#REF!</v>
      </c>
      <c r="P121" s="278" t="e">
        <f>IF(J121&lt;'TEST MARKS '!#REF!,"N","Y")</f>
        <v>#REF!</v>
      </c>
      <c r="Q121" s="278" t="e">
        <f>IF(K121&lt;'TEST MARKS '!#REF!,"N","Y")</f>
        <v>#REF!</v>
      </c>
      <c r="R121" s="278" t="e">
        <f>IF(L121&lt;'TEST MARKS '!#REF!,"N","Y")</f>
        <v>#REF!</v>
      </c>
      <c r="S121" s="278" t="e">
        <f>IF(M121&lt;'TEST MARKS '!#REF!,"N","Y")</f>
        <v>#REF!</v>
      </c>
      <c r="T121" s="278" t="e">
        <f>IF(N121&lt;'TEST MARKS '!#REF!,"N","Y")</f>
        <v>#REF!</v>
      </c>
      <c r="U121" s="278" t="e">
        <f>IF(O121&lt;'TEST MARKS '!#REF!,"N","Y")</f>
        <v>#REF!</v>
      </c>
    </row>
    <row r="122" spans="1:21">
      <c r="A122" s="272" t="e">
        <f>'TEST MARKS '!#REF!</f>
        <v>#REF!</v>
      </c>
      <c r="B122" s="272" t="e">
        <f>'TEST MARKS '!#REF!</f>
        <v>#REF!</v>
      </c>
      <c r="C122" s="272" t="e">
        <f>'TEST MARKS '!#REF!</f>
        <v>#REF!</v>
      </c>
      <c r="D122" s="272" t="e">
        <f>'TEST MARKS '!#REF!</f>
        <v>#REF!</v>
      </c>
      <c r="E122" s="272" t="e">
        <f>'TEST MARKS '!#REF!</f>
        <v>#REF!</v>
      </c>
      <c r="F122" s="272" t="e">
        <f>'TEST MARKS '!#REF!</f>
        <v>#REF!</v>
      </c>
      <c r="G122" s="272" t="e">
        <f>'TEST MARKS '!#REF!</f>
        <v>#REF!</v>
      </c>
      <c r="H122" s="272" t="e">
        <f>'TEST MARKS '!#REF!</f>
        <v>#REF!</v>
      </c>
      <c r="I122" s="272" t="e">
        <f>'TEST MARKS '!#REF!</f>
        <v>#REF!</v>
      </c>
      <c r="J122" s="278" t="e">
        <f>D122/'TEST MARKS '!#REF!*100</f>
        <v>#REF!</v>
      </c>
      <c r="K122" s="278" t="e">
        <f>E122/'TEST MARKS '!#REF!*100</f>
        <v>#REF!</v>
      </c>
      <c r="L122" s="278" t="e">
        <f>F122/'TEST MARKS '!#REF!*100</f>
        <v>#REF!</v>
      </c>
      <c r="M122" s="278" t="e">
        <f>G122/'TEST MARKS '!#REF!*100</f>
        <v>#REF!</v>
      </c>
      <c r="N122" s="278" t="e">
        <f>H122/'TEST MARKS '!#REF!*100</f>
        <v>#REF!</v>
      </c>
      <c r="O122" s="278" t="e">
        <f>I122/'TEST MARKS '!#REF!*100</f>
        <v>#REF!</v>
      </c>
      <c r="P122" s="278" t="e">
        <f>IF(J122&lt;'TEST MARKS '!#REF!,"N","Y")</f>
        <v>#REF!</v>
      </c>
      <c r="Q122" s="278" t="e">
        <f>IF(K122&lt;'TEST MARKS '!#REF!,"N","Y")</f>
        <v>#REF!</v>
      </c>
      <c r="R122" s="278" t="e">
        <f>IF(L122&lt;'TEST MARKS '!#REF!,"N","Y")</f>
        <v>#REF!</v>
      </c>
      <c r="S122" s="278" t="e">
        <f>IF(M122&lt;'TEST MARKS '!#REF!,"N","Y")</f>
        <v>#REF!</v>
      </c>
      <c r="T122" s="278" t="e">
        <f>IF(N122&lt;'TEST MARKS '!#REF!,"N","Y")</f>
        <v>#REF!</v>
      </c>
      <c r="U122" s="278" t="e">
        <f>IF(O122&lt;'TEST MARKS '!#REF!,"N","Y")</f>
        <v>#REF!</v>
      </c>
    </row>
    <row r="123" spans="1:21">
      <c r="A123" s="272" t="e">
        <f>'TEST MARKS '!#REF!</f>
        <v>#REF!</v>
      </c>
      <c r="B123" s="272" t="e">
        <f>'TEST MARKS '!#REF!</f>
        <v>#REF!</v>
      </c>
      <c r="C123" s="272" t="e">
        <f>'TEST MARKS '!#REF!</f>
        <v>#REF!</v>
      </c>
      <c r="D123" s="272" t="e">
        <f>'TEST MARKS '!#REF!</f>
        <v>#REF!</v>
      </c>
      <c r="E123" s="272" t="e">
        <f>'TEST MARKS '!#REF!</f>
        <v>#REF!</v>
      </c>
      <c r="F123" s="272" t="e">
        <f>'TEST MARKS '!#REF!</f>
        <v>#REF!</v>
      </c>
      <c r="G123" s="272" t="e">
        <f>'TEST MARKS '!#REF!</f>
        <v>#REF!</v>
      </c>
      <c r="H123" s="272" t="e">
        <f>'TEST MARKS '!#REF!</f>
        <v>#REF!</v>
      </c>
      <c r="I123" s="272" t="e">
        <f>'TEST MARKS '!#REF!</f>
        <v>#REF!</v>
      </c>
      <c r="J123" s="278" t="e">
        <f>D123/'TEST MARKS '!#REF!*100</f>
        <v>#REF!</v>
      </c>
      <c r="K123" s="278" t="e">
        <f>E123/'TEST MARKS '!#REF!*100</f>
        <v>#REF!</v>
      </c>
      <c r="L123" s="278" t="e">
        <f>F123/'TEST MARKS '!#REF!*100</f>
        <v>#REF!</v>
      </c>
      <c r="M123" s="278" t="e">
        <f>G123/'TEST MARKS '!#REF!*100</f>
        <v>#REF!</v>
      </c>
      <c r="N123" s="278" t="e">
        <f>H123/'TEST MARKS '!#REF!*100</f>
        <v>#REF!</v>
      </c>
      <c r="O123" s="278" t="e">
        <f>I123/'TEST MARKS '!#REF!*100</f>
        <v>#REF!</v>
      </c>
      <c r="P123" s="278" t="e">
        <f>IF(J123&lt;'TEST MARKS '!#REF!,"N","Y")</f>
        <v>#REF!</v>
      </c>
      <c r="Q123" s="278" t="e">
        <f>IF(K123&lt;'TEST MARKS '!#REF!,"N","Y")</f>
        <v>#REF!</v>
      </c>
      <c r="R123" s="278" t="e">
        <f>IF(L123&lt;'TEST MARKS '!#REF!,"N","Y")</f>
        <v>#REF!</v>
      </c>
      <c r="S123" s="278" t="e">
        <f>IF(M123&lt;'TEST MARKS '!#REF!,"N","Y")</f>
        <v>#REF!</v>
      </c>
      <c r="T123" s="278" t="e">
        <f>IF(N123&lt;'TEST MARKS '!#REF!,"N","Y")</f>
        <v>#REF!</v>
      </c>
      <c r="U123" s="278" t="e">
        <f>IF(O123&lt;'TEST MARKS '!#REF!,"N","Y")</f>
        <v>#REF!</v>
      </c>
    </row>
    <row r="124" spans="1:21">
      <c r="A124" s="272" t="e">
        <f>'TEST MARKS '!#REF!</f>
        <v>#REF!</v>
      </c>
      <c r="B124" s="272" t="e">
        <f>'TEST MARKS '!#REF!</f>
        <v>#REF!</v>
      </c>
      <c r="C124" s="272" t="e">
        <f>'TEST MARKS '!#REF!</f>
        <v>#REF!</v>
      </c>
      <c r="D124" s="272" t="e">
        <f>'TEST MARKS '!#REF!</f>
        <v>#REF!</v>
      </c>
      <c r="E124" s="272" t="e">
        <f>'TEST MARKS '!#REF!</f>
        <v>#REF!</v>
      </c>
      <c r="F124" s="272" t="e">
        <f>'TEST MARKS '!#REF!</f>
        <v>#REF!</v>
      </c>
      <c r="G124" s="272" t="e">
        <f>'TEST MARKS '!#REF!</f>
        <v>#REF!</v>
      </c>
      <c r="H124" s="272" t="e">
        <f>'TEST MARKS '!#REF!</f>
        <v>#REF!</v>
      </c>
      <c r="I124" s="272" t="e">
        <f>'TEST MARKS '!#REF!</f>
        <v>#REF!</v>
      </c>
      <c r="J124" s="278" t="e">
        <f>D124/'TEST MARKS '!#REF!*100</f>
        <v>#REF!</v>
      </c>
      <c r="K124" s="278" t="e">
        <f>E124/'TEST MARKS '!#REF!*100</f>
        <v>#REF!</v>
      </c>
      <c r="L124" s="278" t="e">
        <f>F124/'TEST MARKS '!#REF!*100</f>
        <v>#REF!</v>
      </c>
      <c r="M124" s="278" t="e">
        <f>G124/'TEST MARKS '!#REF!*100</f>
        <v>#REF!</v>
      </c>
      <c r="N124" s="278" t="e">
        <f>H124/'TEST MARKS '!#REF!*100</f>
        <v>#REF!</v>
      </c>
      <c r="O124" s="278" t="e">
        <f>I124/'TEST MARKS '!#REF!*100</f>
        <v>#REF!</v>
      </c>
      <c r="P124" s="278" t="e">
        <f>IF(J124&lt;'TEST MARKS '!#REF!,"N","Y")</f>
        <v>#REF!</v>
      </c>
      <c r="Q124" s="278" t="e">
        <f>IF(K124&lt;'TEST MARKS '!#REF!,"N","Y")</f>
        <v>#REF!</v>
      </c>
      <c r="R124" s="278" t="e">
        <f>IF(L124&lt;'TEST MARKS '!#REF!,"N","Y")</f>
        <v>#REF!</v>
      </c>
      <c r="S124" s="278" t="e">
        <f>IF(M124&lt;'TEST MARKS '!#REF!,"N","Y")</f>
        <v>#REF!</v>
      </c>
      <c r="T124" s="278" t="e">
        <f>IF(N124&lt;'TEST MARKS '!#REF!,"N","Y")</f>
        <v>#REF!</v>
      </c>
      <c r="U124" s="278" t="e">
        <f>IF(O124&lt;'TEST MARKS '!#REF!,"N","Y")</f>
        <v>#REF!</v>
      </c>
    </row>
    <row r="125" spans="1:21">
      <c r="A125" s="272" t="e">
        <f>'TEST MARKS '!#REF!</f>
        <v>#REF!</v>
      </c>
      <c r="B125" s="272" t="e">
        <f>'TEST MARKS '!#REF!</f>
        <v>#REF!</v>
      </c>
      <c r="C125" s="272" t="e">
        <f>'TEST MARKS '!#REF!</f>
        <v>#REF!</v>
      </c>
      <c r="D125" s="272" t="e">
        <f>'TEST MARKS '!#REF!</f>
        <v>#REF!</v>
      </c>
      <c r="E125" s="272" t="e">
        <f>'TEST MARKS '!#REF!</f>
        <v>#REF!</v>
      </c>
      <c r="F125" s="272" t="e">
        <f>'TEST MARKS '!#REF!</f>
        <v>#REF!</v>
      </c>
      <c r="G125" s="272" t="e">
        <f>'TEST MARKS '!#REF!</f>
        <v>#REF!</v>
      </c>
      <c r="H125" s="272" t="e">
        <f>'TEST MARKS '!#REF!</f>
        <v>#REF!</v>
      </c>
      <c r="I125" s="272" t="e">
        <f>'TEST MARKS '!#REF!</f>
        <v>#REF!</v>
      </c>
      <c r="J125" s="278" t="e">
        <f>D125/'TEST MARKS '!#REF!*100</f>
        <v>#REF!</v>
      </c>
      <c r="K125" s="278" t="e">
        <f>E125/'TEST MARKS '!#REF!*100</f>
        <v>#REF!</v>
      </c>
      <c r="L125" s="278" t="e">
        <f>F125/'TEST MARKS '!#REF!*100</f>
        <v>#REF!</v>
      </c>
      <c r="M125" s="278" t="e">
        <f>G125/'TEST MARKS '!#REF!*100</f>
        <v>#REF!</v>
      </c>
      <c r="N125" s="278" t="e">
        <f>H125/'TEST MARKS '!#REF!*100</f>
        <v>#REF!</v>
      </c>
      <c r="O125" s="278" t="e">
        <f>I125/'TEST MARKS '!#REF!*100</f>
        <v>#REF!</v>
      </c>
      <c r="P125" s="278" t="e">
        <f>IF(J125&lt;'TEST MARKS '!#REF!,"N","Y")</f>
        <v>#REF!</v>
      </c>
      <c r="Q125" s="278" t="e">
        <f>IF(K125&lt;'TEST MARKS '!#REF!,"N","Y")</f>
        <v>#REF!</v>
      </c>
      <c r="R125" s="278" t="e">
        <f>IF(L125&lt;'TEST MARKS '!#REF!,"N","Y")</f>
        <v>#REF!</v>
      </c>
      <c r="S125" s="278" t="e">
        <f>IF(M125&lt;'TEST MARKS '!#REF!,"N","Y")</f>
        <v>#REF!</v>
      </c>
      <c r="T125" s="278" t="e">
        <f>IF(N125&lt;'TEST MARKS '!#REF!,"N","Y")</f>
        <v>#REF!</v>
      </c>
      <c r="U125" s="278" t="e">
        <f>IF(O125&lt;'TEST MARKS '!#REF!,"N","Y")</f>
        <v>#REF!</v>
      </c>
    </row>
    <row r="126" spans="1:21">
      <c r="A126" s="272" t="e">
        <f>'TEST MARKS '!#REF!</f>
        <v>#REF!</v>
      </c>
      <c r="B126" s="272" t="e">
        <f>'TEST MARKS '!#REF!</f>
        <v>#REF!</v>
      </c>
      <c r="C126" s="272" t="e">
        <f>'TEST MARKS '!#REF!</f>
        <v>#REF!</v>
      </c>
      <c r="D126" s="272" t="e">
        <f>'TEST MARKS '!#REF!</f>
        <v>#REF!</v>
      </c>
      <c r="E126" s="272" t="e">
        <f>'TEST MARKS '!#REF!</f>
        <v>#REF!</v>
      </c>
      <c r="F126" s="272" t="e">
        <f>'TEST MARKS '!#REF!</f>
        <v>#REF!</v>
      </c>
      <c r="G126" s="272" t="e">
        <f>'TEST MARKS '!#REF!</f>
        <v>#REF!</v>
      </c>
      <c r="H126" s="272" t="e">
        <f>'TEST MARKS '!#REF!</f>
        <v>#REF!</v>
      </c>
      <c r="I126" s="272" t="e">
        <f>'TEST MARKS '!#REF!</f>
        <v>#REF!</v>
      </c>
      <c r="J126" s="278" t="e">
        <f>D126/'TEST MARKS '!#REF!*100</f>
        <v>#REF!</v>
      </c>
      <c r="K126" s="278" t="e">
        <f>E126/'TEST MARKS '!#REF!*100</f>
        <v>#REF!</v>
      </c>
      <c r="L126" s="278" t="e">
        <f>F126/'TEST MARKS '!#REF!*100</f>
        <v>#REF!</v>
      </c>
      <c r="M126" s="278" t="e">
        <f>G126/'TEST MARKS '!#REF!*100</f>
        <v>#REF!</v>
      </c>
      <c r="N126" s="278" t="e">
        <f>H126/'TEST MARKS '!#REF!*100</f>
        <v>#REF!</v>
      </c>
      <c r="O126" s="278" t="e">
        <f>I126/'TEST MARKS '!#REF!*100</f>
        <v>#REF!</v>
      </c>
      <c r="P126" s="278" t="e">
        <f>IF(J126&lt;'TEST MARKS '!#REF!,"N","Y")</f>
        <v>#REF!</v>
      </c>
      <c r="Q126" s="278" t="e">
        <f>IF(K126&lt;'TEST MARKS '!#REF!,"N","Y")</f>
        <v>#REF!</v>
      </c>
      <c r="R126" s="278" t="e">
        <f>IF(L126&lt;'TEST MARKS '!#REF!,"N","Y")</f>
        <v>#REF!</v>
      </c>
      <c r="S126" s="278" t="e">
        <f>IF(M126&lt;'TEST MARKS '!#REF!,"N","Y")</f>
        <v>#REF!</v>
      </c>
      <c r="T126" s="278" t="e">
        <f>IF(N126&lt;'TEST MARKS '!#REF!,"N","Y")</f>
        <v>#REF!</v>
      </c>
      <c r="U126" s="278" t="e">
        <f>IF(O126&lt;'TEST MARKS '!#REF!,"N","Y")</f>
        <v>#REF!</v>
      </c>
    </row>
    <row r="127" spans="1:21">
      <c r="A127" s="272" t="e">
        <f>'TEST MARKS '!#REF!</f>
        <v>#REF!</v>
      </c>
      <c r="B127" s="272" t="e">
        <f>'TEST MARKS '!#REF!</f>
        <v>#REF!</v>
      </c>
      <c r="C127" s="272" t="e">
        <f>'TEST MARKS '!#REF!</f>
        <v>#REF!</v>
      </c>
      <c r="D127" s="272" t="e">
        <f>'TEST MARKS '!#REF!</f>
        <v>#REF!</v>
      </c>
      <c r="E127" s="272" t="e">
        <f>'TEST MARKS '!#REF!</f>
        <v>#REF!</v>
      </c>
      <c r="F127" s="272" t="e">
        <f>'TEST MARKS '!#REF!</f>
        <v>#REF!</v>
      </c>
      <c r="G127" s="272" t="e">
        <f>'TEST MARKS '!#REF!</f>
        <v>#REF!</v>
      </c>
      <c r="H127" s="272" t="e">
        <f>'TEST MARKS '!#REF!</f>
        <v>#REF!</v>
      </c>
      <c r="I127" s="272" t="e">
        <f>'TEST MARKS '!#REF!</f>
        <v>#REF!</v>
      </c>
      <c r="J127" s="278" t="e">
        <f>D127/'TEST MARKS '!#REF!*100</f>
        <v>#REF!</v>
      </c>
      <c r="K127" s="278" t="e">
        <f>E127/'TEST MARKS '!#REF!*100</f>
        <v>#REF!</v>
      </c>
      <c r="L127" s="278" t="e">
        <f>F127/'TEST MARKS '!#REF!*100</f>
        <v>#REF!</v>
      </c>
      <c r="M127" s="278" t="e">
        <f>G127/'TEST MARKS '!#REF!*100</f>
        <v>#REF!</v>
      </c>
      <c r="N127" s="278" t="e">
        <f>H127/'TEST MARKS '!#REF!*100</f>
        <v>#REF!</v>
      </c>
      <c r="O127" s="278" t="e">
        <f>I127/'TEST MARKS '!#REF!*100</f>
        <v>#REF!</v>
      </c>
      <c r="P127" s="278" t="e">
        <f>IF(J127&lt;'TEST MARKS '!#REF!,"N","Y")</f>
        <v>#REF!</v>
      </c>
      <c r="Q127" s="278" t="e">
        <f>IF(K127&lt;'TEST MARKS '!#REF!,"N","Y")</f>
        <v>#REF!</v>
      </c>
      <c r="R127" s="278" t="e">
        <f>IF(L127&lt;'TEST MARKS '!#REF!,"N","Y")</f>
        <v>#REF!</v>
      </c>
      <c r="S127" s="278" t="e">
        <f>IF(M127&lt;'TEST MARKS '!#REF!,"N","Y")</f>
        <v>#REF!</v>
      </c>
      <c r="T127" s="278" t="e">
        <f>IF(N127&lt;'TEST MARKS '!#REF!,"N","Y")</f>
        <v>#REF!</v>
      </c>
      <c r="U127" s="278" t="e">
        <f>IF(O127&lt;'TEST MARKS '!#REF!,"N","Y")</f>
        <v>#REF!</v>
      </c>
    </row>
    <row r="128" spans="1:21">
      <c r="A128" s="272" t="e">
        <f>'TEST MARKS '!#REF!</f>
        <v>#REF!</v>
      </c>
      <c r="B128" s="272" t="e">
        <f>'TEST MARKS '!#REF!</f>
        <v>#REF!</v>
      </c>
      <c r="C128" s="272" t="e">
        <f>'TEST MARKS '!#REF!</f>
        <v>#REF!</v>
      </c>
      <c r="D128" s="272" t="e">
        <f>'TEST MARKS '!#REF!</f>
        <v>#REF!</v>
      </c>
      <c r="E128" s="272" t="e">
        <f>'TEST MARKS '!#REF!</f>
        <v>#REF!</v>
      </c>
      <c r="F128" s="272" t="e">
        <f>'TEST MARKS '!#REF!</f>
        <v>#REF!</v>
      </c>
      <c r="G128" s="272" t="e">
        <f>'TEST MARKS '!#REF!</f>
        <v>#REF!</v>
      </c>
      <c r="H128" s="272" t="e">
        <f>'TEST MARKS '!#REF!</f>
        <v>#REF!</v>
      </c>
      <c r="I128" s="272" t="e">
        <f>'TEST MARKS '!#REF!</f>
        <v>#REF!</v>
      </c>
      <c r="J128" s="278" t="e">
        <f>D128/'TEST MARKS '!#REF!*100</f>
        <v>#REF!</v>
      </c>
      <c r="K128" s="278" t="e">
        <f>E128/'TEST MARKS '!#REF!*100</f>
        <v>#REF!</v>
      </c>
      <c r="L128" s="278" t="e">
        <f>F128/'TEST MARKS '!#REF!*100</f>
        <v>#REF!</v>
      </c>
      <c r="M128" s="278" t="e">
        <f>G128/'TEST MARKS '!#REF!*100</f>
        <v>#REF!</v>
      </c>
      <c r="N128" s="278" t="e">
        <f>H128/'TEST MARKS '!#REF!*100</f>
        <v>#REF!</v>
      </c>
      <c r="O128" s="278" t="e">
        <f>I128/'TEST MARKS '!#REF!*100</f>
        <v>#REF!</v>
      </c>
      <c r="P128" s="278" t="e">
        <f>IF(J128&lt;'TEST MARKS '!#REF!,"N","Y")</f>
        <v>#REF!</v>
      </c>
      <c r="Q128" s="278" t="e">
        <f>IF(K128&lt;'TEST MARKS '!#REF!,"N","Y")</f>
        <v>#REF!</v>
      </c>
      <c r="R128" s="278" t="e">
        <f>IF(L128&lt;'TEST MARKS '!#REF!,"N","Y")</f>
        <v>#REF!</v>
      </c>
      <c r="S128" s="278" t="e">
        <f>IF(M128&lt;'TEST MARKS '!#REF!,"N","Y")</f>
        <v>#REF!</v>
      </c>
      <c r="T128" s="278" t="e">
        <f>IF(N128&lt;'TEST MARKS '!#REF!,"N","Y")</f>
        <v>#REF!</v>
      </c>
      <c r="U128" s="278" t="e">
        <f>IF(O128&lt;'TEST MARKS '!#REF!,"N","Y")</f>
        <v>#REF!</v>
      </c>
    </row>
    <row r="129" spans="4:4">
      <c r="D129" s="230"/>
    </row>
    <row r="130" spans="4:21">
      <c r="D130" s="230"/>
      <c r="O130" s="244" t="s">
        <v>280</v>
      </c>
      <c r="P130" s="244">
        <f t="shared" ref="P130:U130" si="0">COUNTIF(P9:P128,"Y")</f>
        <v>0</v>
      </c>
      <c r="Q130" s="244">
        <f t="shared" si="0"/>
        <v>0</v>
      </c>
      <c r="R130" s="244">
        <f t="shared" si="0"/>
        <v>0</v>
      </c>
      <c r="S130" s="244">
        <f t="shared" si="0"/>
        <v>0</v>
      </c>
      <c r="T130" s="244">
        <f t="shared" si="0"/>
        <v>0</v>
      </c>
      <c r="U130" s="244">
        <f t="shared" si="0"/>
        <v>0</v>
      </c>
    </row>
    <row r="131" ht="20.25" spans="4:21">
      <c r="D131" s="230"/>
      <c r="O131" s="279" t="s">
        <v>282</v>
      </c>
      <c r="P131" s="306" t="e">
        <f>P130/'TEST MARKS '!#REF!*100</f>
        <v>#REF!</v>
      </c>
      <c r="Q131" s="306" t="e">
        <f>Q130/'TEST MARKS '!#REF!*100</f>
        <v>#REF!</v>
      </c>
      <c r="R131" s="306" t="e">
        <f>R130/'TEST MARKS '!#REF!*100</f>
        <v>#REF!</v>
      </c>
      <c r="S131" s="306" t="e">
        <f>S130/'TEST MARKS '!#REF!*100</f>
        <v>#REF!</v>
      </c>
      <c r="T131" s="306" t="e">
        <f>T130/'TEST MARKS '!#REF!*100</f>
        <v>#REF!</v>
      </c>
      <c r="U131" s="306" t="e">
        <f>U130/'TEST MARKS '!#REF!*100</f>
        <v>#REF!</v>
      </c>
    </row>
    <row r="132" spans="4:21">
      <c r="D132" s="230"/>
      <c r="O132" s="283"/>
      <c r="P132" s="283"/>
      <c r="Q132" s="63"/>
      <c r="R132" s="63"/>
      <c r="S132" s="63"/>
      <c r="T132" s="63"/>
      <c r="U132" s="63"/>
    </row>
    <row r="133" spans="4:21">
      <c r="D133" s="230"/>
      <c r="O133" s="283"/>
      <c r="P133" s="283"/>
      <c r="Q133" s="63"/>
      <c r="R133" s="63"/>
      <c r="S133" s="63"/>
      <c r="T133" s="63"/>
      <c r="U133" s="63"/>
    </row>
    <row r="134" spans="4:21">
      <c r="D134" s="230"/>
      <c r="O134" s="283"/>
      <c r="P134" s="283"/>
      <c r="Q134" s="63"/>
      <c r="R134" s="63"/>
      <c r="S134" s="63"/>
      <c r="T134" s="63"/>
      <c r="U134" s="63"/>
    </row>
    <row r="135" ht="18" spans="4:21">
      <c r="D135" s="230"/>
      <c r="O135" s="284" t="s">
        <v>283</v>
      </c>
      <c r="P135" s="284" t="s">
        <v>44</v>
      </c>
      <c r="Q135" s="284" t="s">
        <v>45</v>
      </c>
      <c r="R135" s="284" t="s">
        <v>48</v>
      </c>
      <c r="S135" s="284" t="s">
        <v>49</v>
      </c>
      <c r="T135" s="284" t="s">
        <v>47</v>
      </c>
      <c r="U135" s="284" t="s">
        <v>46</v>
      </c>
    </row>
    <row r="136" ht="47.25" spans="4:21">
      <c r="D136" s="230"/>
      <c r="O136" s="307" t="s">
        <v>291</v>
      </c>
      <c r="P136" s="308" t="e">
        <f t="shared" ref="P136:U136" si="1">P131</f>
        <v>#REF!</v>
      </c>
      <c r="Q136" s="308" t="e">
        <f t="shared" si="1"/>
        <v>#REF!</v>
      </c>
      <c r="R136" s="308" t="e">
        <f t="shared" si="1"/>
        <v>#REF!</v>
      </c>
      <c r="S136" s="308" t="e">
        <f t="shared" si="1"/>
        <v>#REF!</v>
      </c>
      <c r="T136" s="308" t="e">
        <f t="shared" si="1"/>
        <v>#REF!</v>
      </c>
      <c r="U136" s="308" t="e">
        <f t="shared" si="1"/>
        <v>#REF!</v>
      </c>
    </row>
    <row r="137" spans="4:4">
      <c r="D137" s="230"/>
    </row>
    <row r="138" spans="4:4">
      <c r="D138" s="230"/>
    </row>
    <row r="139" spans="4:4">
      <c r="D139" s="230"/>
    </row>
    <row r="140" spans="4:4">
      <c r="D140" s="230"/>
    </row>
    <row r="141" spans="4:4">
      <c r="D141" s="230"/>
    </row>
    <row r="142" spans="4:4">
      <c r="D142" s="230"/>
    </row>
    <row r="143" spans="4:4">
      <c r="D143" s="230"/>
    </row>
    <row r="144" spans="4:4">
      <c r="D144" s="230"/>
    </row>
    <row r="145" spans="4:4">
      <c r="D145" s="230"/>
    </row>
    <row r="146" spans="4:4">
      <c r="D146" s="230"/>
    </row>
    <row r="147" spans="4:4">
      <c r="D147" s="230"/>
    </row>
    <row r="148" spans="4:4">
      <c r="D148" s="230"/>
    </row>
    <row r="149" spans="4:4">
      <c r="D149" s="230"/>
    </row>
    <row r="150" spans="4:4">
      <c r="D150" s="230"/>
    </row>
    <row r="151" spans="4:4">
      <c r="D151" s="230"/>
    </row>
    <row r="152" spans="4:4">
      <c r="D152" s="230"/>
    </row>
    <row r="153" spans="4:4">
      <c r="D153" s="230"/>
    </row>
    <row r="154" spans="4:4">
      <c r="D154" s="230"/>
    </row>
    <row r="155" spans="4:4">
      <c r="D155" s="230"/>
    </row>
    <row r="156" spans="4:4">
      <c r="D156" s="230"/>
    </row>
    <row r="157" spans="4:4">
      <c r="D157" s="230"/>
    </row>
    <row r="158" spans="4:4">
      <c r="D158" s="230"/>
    </row>
    <row r="159" spans="4:4">
      <c r="D159" s="230"/>
    </row>
    <row r="160" spans="4:4">
      <c r="D160" s="230"/>
    </row>
    <row r="161" spans="4:4">
      <c r="D161" s="230"/>
    </row>
    <row r="162" spans="4:4">
      <c r="D162" s="230"/>
    </row>
    <row r="163" spans="4:4">
      <c r="D163" s="230"/>
    </row>
    <row r="164" spans="4:4">
      <c r="D164" s="230"/>
    </row>
    <row r="165" spans="4:4">
      <c r="D165" s="230"/>
    </row>
    <row r="166" spans="4:4">
      <c r="D166" s="230"/>
    </row>
    <row r="167" spans="4:4">
      <c r="D167" s="230"/>
    </row>
    <row r="168" spans="4:4">
      <c r="D168" s="230"/>
    </row>
    <row r="169" spans="4:4">
      <c r="D169" s="230"/>
    </row>
    <row r="170" spans="4:4">
      <c r="D170" s="230"/>
    </row>
    <row r="171" spans="4:4">
      <c r="D171" s="230"/>
    </row>
    <row r="172" spans="4:4">
      <c r="D172" s="230"/>
    </row>
    <row r="173" spans="4:4">
      <c r="D173" s="230"/>
    </row>
    <row r="174" spans="4:4">
      <c r="D174" s="230"/>
    </row>
    <row r="175" spans="4:4">
      <c r="D175" s="230"/>
    </row>
    <row r="176" spans="4:4">
      <c r="D176" s="230"/>
    </row>
    <row r="177" spans="4:4">
      <c r="D177" s="230"/>
    </row>
    <row r="178" spans="4:4">
      <c r="D178" s="230"/>
    </row>
    <row r="179" spans="4:4">
      <c r="D179" s="230"/>
    </row>
    <row r="180" spans="4:4">
      <c r="D180" s="230"/>
    </row>
    <row r="181" spans="4:4">
      <c r="D181" s="230"/>
    </row>
    <row r="182" spans="4:4">
      <c r="D182" s="230"/>
    </row>
    <row r="183" spans="4:4">
      <c r="D183" s="230"/>
    </row>
    <row r="184" spans="4:4">
      <c r="D184" s="230"/>
    </row>
    <row r="185" spans="4:4">
      <c r="D185" s="230"/>
    </row>
    <row r="186" spans="4:4">
      <c r="D186" s="230"/>
    </row>
    <row r="187" spans="4:4">
      <c r="D187" s="230"/>
    </row>
    <row r="188" spans="4:4">
      <c r="D188" s="230"/>
    </row>
    <row r="189" spans="4:4">
      <c r="D189" s="230"/>
    </row>
    <row r="190" spans="4:4">
      <c r="D190" s="230"/>
    </row>
    <row r="191" spans="4:4">
      <c r="D191" s="230"/>
    </row>
    <row r="192" spans="4:4">
      <c r="D192" s="230"/>
    </row>
    <row r="193" spans="4:4">
      <c r="D193" s="230"/>
    </row>
    <row r="194" spans="4:4">
      <c r="D194" s="230"/>
    </row>
    <row r="195" spans="4:4">
      <c r="D195" s="230"/>
    </row>
    <row r="196" spans="4:4">
      <c r="D196" s="230"/>
    </row>
    <row r="197" spans="4:4">
      <c r="D197" s="230"/>
    </row>
    <row r="198" spans="4:4">
      <c r="D198" s="230"/>
    </row>
    <row r="199" spans="4:4">
      <c r="D199" s="230"/>
    </row>
    <row r="200" spans="4:4">
      <c r="D200" s="230"/>
    </row>
    <row r="201" spans="4:4">
      <c r="D201" s="230"/>
    </row>
    <row r="202" spans="4:4">
      <c r="D202" s="230"/>
    </row>
    <row r="203" spans="4:4">
      <c r="D203" s="230"/>
    </row>
    <row r="204" spans="4:4">
      <c r="D204" s="230"/>
    </row>
    <row r="205" spans="4:4">
      <c r="D205" s="230"/>
    </row>
    <row r="206" spans="4:4">
      <c r="D206" s="230"/>
    </row>
    <row r="207" spans="4:4">
      <c r="D207" s="230"/>
    </row>
    <row r="208" spans="4:4">
      <c r="D208" s="230"/>
    </row>
    <row r="209" spans="4:4">
      <c r="D209" s="230"/>
    </row>
    <row r="210" spans="4:4">
      <c r="D210" s="230"/>
    </row>
    <row r="211" spans="4:4">
      <c r="D211" s="230"/>
    </row>
    <row r="212" spans="4:4">
      <c r="D212" s="230"/>
    </row>
    <row r="213" spans="4:4">
      <c r="D213" s="230"/>
    </row>
    <row r="214" spans="4:4">
      <c r="D214" s="230"/>
    </row>
    <row r="215" spans="4:4">
      <c r="D215" s="230"/>
    </row>
    <row r="216" spans="4:4">
      <c r="D216" s="230"/>
    </row>
    <row r="217" spans="4:4">
      <c r="D217" s="230"/>
    </row>
    <row r="218" spans="4:4">
      <c r="D218" s="230"/>
    </row>
    <row r="219" spans="4:4">
      <c r="D219" s="230"/>
    </row>
    <row r="220" spans="4:4">
      <c r="D220" s="230"/>
    </row>
    <row r="221" spans="4:4">
      <c r="D221" s="230"/>
    </row>
    <row r="222" spans="4:4">
      <c r="D222" s="230"/>
    </row>
    <row r="223" spans="4:4">
      <c r="D223" s="230"/>
    </row>
    <row r="224" spans="4:4">
      <c r="D224" s="230"/>
    </row>
    <row r="225" spans="4:4">
      <c r="D225" s="230"/>
    </row>
    <row r="226" spans="4:4">
      <c r="D226" s="230"/>
    </row>
    <row r="227" spans="4:4">
      <c r="D227" s="230"/>
    </row>
    <row r="228" spans="4:4">
      <c r="D228" s="230"/>
    </row>
    <row r="229" spans="4:4">
      <c r="D229" s="230"/>
    </row>
    <row r="230" spans="4:4">
      <c r="D230" s="230"/>
    </row>
    <row r="231" spans="4:4">
      <c r="D231" s="230"/>
    </row>
    <row r="232" spans="4:4">
      <c r="D232" s="230"/>
    </row>
    <row r="233" spans="4:4">
      <c r="D233" s="230"/>
    </row>
    <row r="234" spans="4:4">
      <c r="D234" s="230"/>
    </row>
    <row r="235" spans="4:4">
      <c r="D235" s="230"/>
    </row>
    <row r="236" spans="4:4">
      <c r="D236" s="230"/>
    </row>
    <row r="237" spans="4:4">
      <c r="D237" s="230"/>
    </row>
    <row r="238" spans="4:4">
      <c r="D238" s="230"/>
    </row>
    <row r="239" spans="4:4">
      <c r="D239" s="230"/>
    </row>
    <row r="240" spans="4:4">
      <c r="D240" s="230"/>
    </row>
    <row r="241" spans="4:4">
      <c r="D241" s="230"/>
    </row>
    <row r="242" spans="4:4">
      <c r="D242" s="230"/>
    </row>
    <row r="243" spans="4:4">
      <c r="D243" s="230"/>
    </row>
    <row r="244" spans="4:4">
      <c r="D244" s="230"/>
    </row>
    <row r="245" spans="4:4">
      <c r="D245" s="230"/>
    </row>
    <row r="246" spans="4:4">
      <c r="D246" s="230"/>
    </row>
    <row r="247" spans="4:4">
      <c r="D247" s="230"/>
    </row>
    <row r="248" spans="4:4">
      <c r="D248" s="230"/>
    </row>
    <row r="249" spans="4:4">
      <c r="D249" s="230"/>
    </row>
    <row r="250" spans="4:4">
      <c r="D250" s="230"/>
    </row>
    <row r="251" spans="4:4">
      <c r="D251" s="230"/>
    </row>
    <row r="252" spans="4:4">
      <c r="D252" s="230"/>
    </row>
    <row r="253" spans="4:4">
      <c r="D253" s="230"/>
    </row>
    <row r="254" spans="4:4">
      <c r="D254" s="230"/>
    </row>
    <row r="255" spans="4:4">
      <c r="D255" s="230"/>
    </row>
    <row r="256" spans="4:4">
      <c r="D256" s="230"/>
    </row>
    <row r="257" spans="4:4">
      <c r="D257" s="230"/>
    </row>
    <row r="258" spans="4:4">
      <c r="D258" s="230"/>
    </row>
    <row r="259" spans="4:4">
      <c r="D259" s="230"/>
    </row>
    <row r="260" spans="4:4">
      <c r="D260" s="230"/>
    </row>
    <row r="261" spans="4:4">
      <c r="D261" s="230"/>
    </row>
    <row r="262" spans="4:4">
      <c r="D262" s="230"/>
    </row>
    <row r="263" spans="4:4">
      <c r="D263" s="230"/>
    </row>
    <row r="264" spans="4:4">
      <c r="D264" s="230"/>
    </row>
    <row r="265" spans="4:4">
      <c r="D265" s="230"/>
    </row>
    <row r="266" spans="4:4">
      <c r="D266" s="230"/>
    </row>
    <row r="267" spans="4:4">
      <c r="D267" s="230"/>
    </row>
    <row r="268" spans="4:4">
      <c r="D268" s="230"/>
    </row>
    <row r="269" spans="4:4">
      <c r="D269" s="230"/>
    </row>
    <row r="270" spans="4:4">
      <c r="D270" s="230"/>
    </row>
    <row r="271" spans="4:4">
      <c r="D271" s="230"/>
    </row>
    <row r="272" spans="4:4">
      <c r="D272" s="230"/>
    </row>
    <row r="273" spans="4:4">
      <c r="D273" s="230"/>
    </row>
    <row r="274" spans="4:4">
      <c r="D274" s="230"/>
    </row>
    <row r="275" spans="4:4">
      <c r="D275" s="230"/>
    </row>
    <row r="276" spans="4:4">
      <c r="D276" s="230"/>
    </row>
    <row r="277" spans="4:4">
      <c r="D277" s="230"/>
    </row>
    <row r="278" spans="4:4">
      <c r="D278" s="230"/>
    </row>
    <row r="279" spans="4:4">
      <c r="D279" s="230"/>
    </row>
    <row r="280" spans="4:4">
      <c r="D280" s="230"/>
    </row>
    <row r="281" spans="4:4">
      <c r="D281" s="230"/>
    </row>
    <row r="282" spans="4:4">
      <c r="D282" s="230"/>
    </row>
    <row r="283" spans="4:4">
      <c r="D283" s="230"/>
    </row>
    <row r="284" spans="4:4">
      <c r="D284" s="230"/>
    </row>
    <row r="285" spans="4:4">
      <c r="D285" s="230"/>
    </row>
    <row r="286" spans="4:4">
      <c r="D286" s="230"/>
    </row>
    <row r="287" spans="4:4">
      <c r="D287" s="230"/>
    </row>
    <row r="288" spans="4:4">
      <c r="D288" s="230"/>
    </row>
    <row r="289" spans="4:4">
      <c r="D289" s="230"/>
    </row>
    <row r="290" spans="4:4">
      <c r="D290" s="230"/>
    </row>
    <row r="291" spans="4:4">
      <c r="D291" s="230"/>
    </row>
    <row r="292" spans="4:4">
      <c r="D292" s="230"/>
    </row>
    <row r="293" spans="4:4">
      <c r="D293" s="230"/>
    </row>
    <row r="294" spans="4:4">
      <c r="D294" s="230"/>
    </row>
    <row r="295" spans="4:4">
      <c r="D295" s="230"/>
    </row>
    <row r="296" spans="4:4">
      <c r="D296" s="230"/>
    </row>
    <row r="297" spans="4:4">
      <c r="D297" s="230"/>
    </row>
    <row r="298" spans="4:4">
      <c r="D298" s="230"/>
    </row>
    <row r="299" spans="4:4">
      <c r="D299" s="230"/>
    </row>
    <row r="300" spans="4:4">
      <c r="D300" s="230"/>
    </row>
    <row r="301" spans="4:4">
      <c r="D301" s="230"/>
    </row>
    <row r="302" spans="4:4">
      <c r="D302" s="230"/>
    </row>
    <row r="303" spans="4:4">
      <c r="D303" s="230"/>
    </row>
    <row r="304" spans="4:4">
      <c r="D304" s="230"/>
    </row>
    <row r="305" spans="4:4">
      <c r="D305" s="230"/>
    </row>
    <row r="306" spans="4:4">
      <c r="D306" s="230"/>
    </row>
    <row r="307" spans="4:4">
      <c r="D307" s="230"/>
    </row>
    <row r="308" spans="4:4">
      <c r="D308" s="230"/>
    </row>
    <row r="309" spans="4:4">
      <c r="D309" s="230"/>
    </row>
    <row r="310" spans="4:4">
      <c r="D310" s="230"/>
    </row>
    <row r="311" spans="4:4">
      <c r="D311" s="230"/>
    </row>
    <row r="312" spans="4:4">
      <c r="D312" s="230"/>
    </row>
    <row r="313" spans="4:4">
      <c r="D313" s="230"/>
    </row>
    <row r="314" spans="4:4">
      <c r="D314" s="230"/>
    </row>
    <row r="315" spans="4:4">
      <c r="D315" s="230"/>
    </row>
    <row r="316" spans="4:4">
      <c r="D316" s="230"/>
    </row>
    <row r="317" spans="4:4">
      <c r="D317" s="230"/>
    </row>
    <row r="318" spans="4:4">
      <c r="D318" s="230"/>
    </row>
    <row r="319" spans="4:4">
      <c r="D319" s="230"/>
    </row>
    <row r="320" spans="4:4">
      <c r="D320" s="230"/>
    </row>
    <row r="321" spans="4:4">
      <c r="D321" s="230"/>
    </row>
    <row r="322" spans="4:4">
      <c r="D322" s="230"/>
    </row>
    <row r="323" spans="4:4">
      <c r="D323" s="230"/>
    </row>
    <row r="324" spans="4:4">
      <c r="D324" s="230"/>
    </row>
    <row r="325" spans="4:4">
      <c r="D325" s="230"/>
    </row>
    <row r="326" spans="4:4">
      <c r="D326" s="230"/>
    </row>
    <row r="327" spans="4:4">
      <c r="D327" s="230"/>
    </row>
    <row r="328" spans="4:4">
      <c r="D328" s="230"/>
    </row>
    <row r="329" spans="4:4">
      <c r="D329" s="230"/>
    </row>
    <row r="330" spans="4:4">
      <c r="D330" s="230"/>
    </row>
    <row r="331" spans="4:4">
      <c r="D331" s="230"/>
    </row>
    <row r="332" spans="4:4">
      <c r="D332" s="230"/>
    </row>
    <row r="333" spans="4:4">
      <c r="D333" s="230"/>
    </row>
    <row r="334" spans="4:4">
      <c r="D334" s="230"/>
    </row>
    <row r="335" spans="4:4">
      <c r="D335" s="230"/>
    </row>
    <row r="336" spans="4:4">
      <c r="D336" s="230"/>
    </row>
    <row r="337" spans="4:4">
      <c r="D337" s="230"/>
    </row>
    <row r="338" spans="4:4">
      <c r="D338" s="230"/>
    </row>
    <row r="339" spans="4:4">
      <c r="D339" s="230"/>
    </row>
    <row r="340" spans="4:4">
      <c r="D340" s="230"/>
    </row>
    <row r="341" spans="4:4">
      <c r="D341" s="230"/>
    </row>
    <row r="342" spans="4:4">
      <c r="D342" s="230"/>
    </row>
    <row r="343" spans="4:4">
      <c r="D343" s="230"/>
    </row>
    <row r="344" spans="4:4">
      <c r="D344" s="230"/>
    </row>
    <row r="345" spans="4:4">
      <c r="D345" s="230"/>
    </row>
    <row r="346" spans="4:4">
      <c r="D346" s="230"/>
    </row>
    <row r="347" spans="4:4">
      <c r="D347" s="230"/>
    </row>
    <row r="348" spans="4:4">
      <c r="D348" s="230"/>
    </row>
    <row r="349" spans="4:4">
      <c r="D349" s="230"/>
    </row>
    <row r="350" spans="4:4">
      <c r="D350" s="230"/>
    </row>
    <row r="351" spans="4:4">
      <c r="D351" s="230"/>
    </row>
    <row r="352" spans="4:4">
      <c r="D352" s="230"/>
    </row>
    <row r="353" spans="4:4">
      <c r="D353" s="230"/>
    </row>
    <row r="354" spans="4:4">
      <c r="D354" s="230"/>
    </row>
    <row r="355" spans="4:4">
      <c r="D355" s="230"/>
    </row>
    <row r="356" spans="4:4">
      <c r="D356" s="230"/>
    </row>
    <row r="357" spans="4:4">
      <c r="D357" s="230"/>
    </row>
    <row r="358" spans="4:4">
      <c r="D358" s="230"/>
    </row>
    <row r="359" spans="4:4">
      <c r="D359" s="230"/>
    </row>
    <row r="360" spans="4:4">
      <c r="D360" s="230"/>
    </row>
    <row r="361" spans="4:4">
      <c r="D361" s="230"/>
    </row>
    <row r="362" spans="4:4">
      <c r="D362" s="230"/>
    </row>
    <row r="363" spans="4:4">
      <c r="D363" s="230"/>
    </row>
    <row r="364" spans="4:4">
      <c r="D364" s="230"/>
    </row>
    <row r="365" spans="4:4">
      <c r="D365" s="230"/>
    </row>
    <row r="366" spans="4:4">
      <c r="D366" s="230"/>
    </row>
    <row r="367" spans="4:4">
      <c r="D367" s="230"/>
    </row>
    <row r="368" spans="4:4">
      <c r="D368" s="230"/>
    </row>
    <row r="369" spans="4:4">
      <c r="D369" s="230"/>
    </row>
    <row r="370" spans="4:4">
      <c r="D370" s="230"/>
    </row>
    <row r="371" spans="4:4">
      <c r="D371" s="230"/>
    </row>
    <row r="372" spans="4:4">
      <c r="D372" s="230"/>
    </row>
    <row r="373" spans="4:4">
      <c r="D373" s="230"/>
    </row>
    <row r="374" spans="4:4">
      <c r="D374" s="230"/>
    </row>
    <row r="375" spans="4:4">
      <c r="D375" s="230"/>
    </row>
    <row r="376" spans="4:4">
      <c r="D376" s="230"/>
    </row>
    <row r="377" spans="4:4">
      <c r="D377" s="230"/>
    </row>
    <row r="378" spans="4:4">
      <c r="D378" s="230"/>
    </row>
    <row r="379" spans="4:4">
      <c r="D379" s="230"/>
    </row>
    <row r="380" spans="4:4">
      <c r="D380" s="230"/>
    </row>
    <row r="381" spans="4:4">
      <c r="D381" s="230"/>
    </row>
    <row r="382" spans="4:4">
      <c r="D382" s="230"/>
    </row>
    <row r="383" spans="4:4">
      <c r="D383" s="230"/>
    </row>
    <row r="384" spans="4:4">
      <c r="D384" s="230"/>
    </row>
    <row r="385" spans="4:4">
      <c r="D385" s="230"/>
    </row>
    <row r="386" spans="4:4">
      <c r="D386" s="230"/>
    </row>
    <row r="387" spans="4:4">
      <c r="D387" s="230"/>
    </row>
    <row r="388" spans="4:4">
      <c r="D388" s="230"/>
    </row>
    <row r="389" spans="4:4">
      <c r="D389" s="230"/>
    </row>
    <row r="390" spans="4:4">
      <c r="D390" s="230"/>
    </row>
    <row r="391" spans="4:4">
      <c r="D391" s="230"/>
    </row>
    <row r="392" spans="4:4">
      <c r="D392" s="230"/>
    </row>
    <row r="393" spans="4:4">
      <c r="D393" s="230"/>
    </row>
    <row r="394" spans="4:4">
      <c r="D394" s="230"/>
    </row>
    <row r="395" spans="4:4">
      <c r="D395" s="230"/>
    </row>
    <row r="396" spans="4:4">
      <c r="D396" s="230"/>
    </row>
    <row r="397" spans="4:4">
      <c r="D397" s="230"/>
    </row>
    <row r="398" spans="4:4">
      <c r="D398" s="230"/>
    </row>
    <row r="399" spans="4:4">
      <c r="D399" s="230"/>
    </row>
    <row r="400" spans="4:4">
      <c r="D400" s="230"/>
    </row>
    <row r="401" spans="4:4">
      <c r="D401" s="230"/>
    </row>
    <row r="402" spans="4:4">
      <c r="D402" s="230"/>
    </row>
    <row r="403" spans="4:4">
      <c r="D403" s="230"/>
    </row>
    <row r="404" spans="4:4">
      <c r="D404" s="230"/>
    </row>
    <row r="405" spans="4:4">
      <c r="D405" s="230"/>
    </row>
    <row r="406" spans="4:4">
      <c r="D406" s="230"/>
    </row>
    <row r="407" spans="4:4">
      <c r="D407" s="230"/>
    </row>
    <row r="408" spans="4:4">
      <c r="D408" s="230"/>
    </row>
    <row r="409" spans="4:4">
      <c r="D409" s="230"/>
    </row>
    <row r="410" spans="4:4">
      <c r="D410" s="230"/>
    </row>
    <row r="411" spans="4:4">
      <c r="D411" s="230"/>
    </row>
    <row r="412" spans="4:4">
      <c r="D412" s="230"/>
    </row>
    <row r="413" spans="4:4">
      <c r="D413" s="230"/>
    </row>
    <row r="414" spans="4:4">
      <c r="D414" s="230"/>
    </row>
    <row r="415" spans="4:4">
      <c r="D415" s="230"/>
    </row>
    <row r="416" spans="4:4">
      <c r="D416" s="230"/>
    </row>
    <row r="417" spans="4:4">
      <c r="D417" s="230"/>
    </row>
    <row r="418" spans="4:4">
      <c r="D418" s="230"/>
    </row>
    <row r="419" spans="4:4">
      <c r="D419" s="230"/>
    </row>
    <row r="420" spans="4:4">
      <c r="D420" s="230"/>
    </row>
    <row r="421" spans="4:4">
      <c r="D421" s="230"/>
    </row>
    <row r="422" spans="4:4">
      <c r="D422" s="230"/>
    </row>
    <row r="423" spans="4:4">
      <c r="D423" s="230"/>
    </row>
    <row r="424" spans="4:4">
      <c r="D424" s="230"/>
    </row>
    <row r="425" spans="4:4">
      <c r="D425" s="230"/>
    </row>
    <row r="426" spans="4:4">
      <c r="D426" s="230"/>
    </row>
    <row r="427" spans="4:4">
      <c r="D427" s="230"/>
    </row>
    <row r="428" spans="4:4">
      <c r="D428" s="230"/>
    </row>
    <row r="429" spans="4:4">
      <c r="D429" s="230"/>
    </row>
    <row r="430" spans="4:4">
      <c r="D430" s="230"/>
    </row>
    <row r="431" spans="4:4">
      <c r="D431" s="230"/>
    </row>
    <row r="432" spans="4:4">
      <c r="D432" s="230"/>
    </row>
    <row r="433" spans="4:4">
      <c r="D433" s="230"/>
    </row>
    <row r="434" spans="4:4">
      <c r="D434" s="230"/>
    </row>
    <row r="435" spans="4:4">
      <c r="D435" s="230"/>
    </row>
    <row r="436" spans="4:4">
      <c r="D436" s="230"/>
    </row>
    <row r="437" spans="4:4">
      <c r="D437" s="230"/>
    </row>
    <row r="438" spans="4:4">
      <c r="D438" s="230"/>
    </row>
    <row r="439" spans="4:4">
      <c r="D439" s="230"/>
    </row>
    <row r="440" spans="4:4">
      <c r="D440" s="230"/>
    </row>
    <row r="441" spans="4:4">
      <c r="D441" s="230"/>
    </row>
    <row r="442" spans="4:4">
      <c r="D442" s="230"/>
    </row>
    <row r="443" spans="4:4">
      <c r="D443" s="230"/>
    </row>
    <row r="444" spans="4:4">
      <c r="D444" s="230"/>
    </row>
    <row r="445" spans="4:4">
      <c r="D445" s="230"/>
    </row>
    <row r="446" spans="4:4">
      <c r="D446" s="230"/>
    </row>
    <row r="447" spans="4:4">
      <c r="D447" s="230"/>
    </row>
    <row r="448" spans="4:4">
      <c r="D448" s="230"/>
    </row>
    <row r="449" spans="4:4">
      <c r="D449" s="230"/>
    </row>
    <row r="450" spans="4:4">
      <c r="D450" s="230"/>
    </row>
    <row r="451" spans="4:4">
      <c r="D451" s="230"/>
    </row>
    <row r="452" spans="4:4">
      <c r="D452" s="230"/>
    </row>
    <row r="453" spans="4:4">
      <c r="D453" s="230"/>
    </row>
    <row r="454" spans="4:4">
      <c r="D454" s="230"/>
    </row>
    <row r="455" spans="4:4">
      <c r="D455" s="230"/>
    </row>
    <row r="456" spans="4:4">
      <c r="D456" s="230"/>
    </row>
    <row r="457" spans="4:4">
      <c r="D457" s="230"/>
    </row>
    <row r="458" spans="4:4">
      <c r="D458" s="230"/>
    </row>
    <row r="459" spans="4:4">
      <c r="D459" s="230"/>
    </row>
    <row r="460" spans="4:4">
      <c r="D460" s="230"/>
    </row>
    <row r="461" spans="4:4">
      <c r="D461" s="230"/>
    </row>
    <row r="462" spans="4:4">
      <c r="D462" s="230"/>
    </row>
    <row r="463" spans="4:4">
      <c r="D463" s="230"/>
    </row>
    <row r="464" spans="4:4">
      <c r="D464" s="230"/>
    </row>
    <row r="465" spans="4:4">
      <c r="D465" s="230"/>
    </row>
    <row r="466" spans="4:4">
      <c r="D466" s="230"/>
    </row>
    <row r="467" spans="4:4">
      <c r="D467" s="230"/>
    </row>
    <row r="468" spans="4:4">
      <c r="D468" s="230"/>
    </row>
    <row r="469" spans="4:4">
      <c r="D469" s="230"/>
    </row>
    <row r="470" spans="4:4">
      <c r="D470" s="230"/>
    </row>
    <row r="471" spans="4:4">
      <c r="D471" s="230"/>
    </row>
    <row r="472" spans="4:4">
      <c r="D472" s="230"/>
    </row>
    <row r="473" spans="4:4">
      <c r="D473" s="230"/>
    </row>
    <row r="474" spans="4:4">
      <c r="D474" s="230"/>
    </row>
    <row r="475" spans="4:4">
      <c r="D475" s="230"/>
    </row>
    <row r="476" spans="4:4">
      <c r="D476" s="230"/>
    </row>
    <row r="477" spans="4:4">
      <c r="D477" s="230"/>
    </row>
    <row r="478" spans="4:4">
      <c r="D478" s="230"/>
    </row>
    <row r="479" spans="4:4">
      <c r="D479" s="230"/>
    </row>
    <row r="480" spans="4:4">
      <c r="D480" s="230"/>
    </row>
    <row r="481" spans="4:4">
      <c r="D481" s="230"/>
    </row>
    <row r="482" spans="4:4">
      <c r="D482" s="230"/>
    </row>
    <row r="483" spans="4:4">
      <c r="D483" s="230"/>
    </row>
    <row r="484" spans="4:4">
      <c r="D484" s="230"/>
    </row>
    <row r="485" spans="4:4">
      <c r="D485" s="230"/>
    </row>
    <row r="486" spans="4:4">
      <c r="D486" s="230"/>
    </row>
    <row r="487" spans="4:4">
      <c r="D487" s="230"/>
    </row>
    <row r="488" spans="4:4">
      <c r="D488" s="230"/>
    </row>
    <row r="489" spans="4:4">
      <c r="D489" s="230"/>
    </row>
    <row r="490" spans="4:4">
      <c r="D490" s="230"/>
    </row>
    <row r="491" spans="4:4">
      <c r="D491" s="230"/>
    </row>
    <row r="492" spans="4:4">
      <c r="D492" s="230"/>
    </row>
    <row r="493" spans="4:4">
      <c r="D493" s="230"/>
    </row>
    <row r="494" spans="4:4">
      <c r="D494" s="230"/>
    </row>
    <row r="495" spans="4:4">
      <c r="D495" s="230"/>
    </row>
    <row r="496" spans="4:4">
      <c r="D496" s="230"/>
    </row>
    <row r="497" spans="4:4">
      <c r="D497" s="230"/>
    </row>
    <row r="498" spans="4:4">
      <c r="D498" s="230"/>
    </row>
    <row r="499" spans="4:4">
      <c r="D499" s="230"/>
    </row>
    <row r="500" spans="4:4">
      <c r="D500" s="230"/>
    </row>
    <row r="501" spans="4:4">
      <c r="D501" s="230"/>
    </row>
    <row r="502" spans="4:4">
      <c r="D502" s="230"/>
    </row>
    <row r="503" spans="4:4">
      <c r="D503" s="230"/>
    </row>
    <row r="504" spans="4:4">
      <c r="D504" s="230"/>
    </row>
    <row r="505" spans="4:4">
      <c r="D505" s="230"/>
    </row>
    <row r="506" spans="4:4">
      <c r="D506" s="230"/>
    </row>
    <row r="507" spans="4:4">
      <c r="D507" s="230"/>
    </row>
    <row r="508" spans="4:4">
      <c r="D508" s="230"/>
    </row>
    <row r="509" spans="4:4">
      <c r="D509" s="230"/>
    </row>
    <row r="510" spans="4:4">
      <c r="D510" s="230"/>
    </row>
    <row r="511" spans="4:4">
      <c r="D511" s="230"/>
    </row>
    <row r="512" spans="4:4">
      <c r="D512" s="230"/>
    </row>
    <row r="513" spans="4:4">
      <c r="D513" s="230"/>
    </row>
    <row r="514" spans="4:4">
      <c r="D514" s="230"/>
    </row>
    <row r="515" spans="4:4">
      <c r="D515" s="230"/>
    </row>
    <row r="516" spans="4:4">
      <c r="D516" s="230"/>
    </row>
    <row r="517" spans="4:4">
      <c r="D517" s="230"/>
    </row>
    <row r="518" spans="4:4">
      <c r="D518" s="230"/>
    </row>
    <row r="519" spans="4:4">
      <c r="D519" s="230"/>
    </row>
    <row r="520" spans="4:4">
      <c r="D520" s="230"/>
    </row>
    <row r="521" spans="4:4">
      <c r="D521" s="230"/>
    </row>
    <row r="522" spans="4:4">
      <c r="D522" s="230"/>
    </row>
    <row r="523" spans="4:4">
      <c r="D523" s="230"/>
    </row>
    <row r="524" spans="4:4">
      <c r="D524" s="230"/>
    </row>
    <row r="525" spans="4:4">
      <c r="D525" s="230"/>
    </row>
    <row r="526" spans="4:4">
      <c r="D526" s="230"/>
    </row>
    <row r="527" spans="4:4">
      <c r="D527" s="230"/>
    </row>
    <row r="528" spans="4:4">
      <c r="D528" s="230"/>
    </row>
    <row r="529" spans="4:4">
      <c r="D529" s="230"/>
    </row>
    <row r="530" spans="4:4">
      <c r="D530" s="230"/>
    </row>
    <row r="531" spans="4:4">
      <c r="D531" s="230"/>
    </row>
    <row r="532" spans="4:4">
      <c r="D532" s="230"/>
    </row>
    <row r="533" spans="4:4">
      <c r="D533" s="230"/>
    </row>
    <row r="534" spans="4:4">
      <c r="D534" s="230"/>
    </row>
    <row r="535" spans="4:4">
      <c r="D535" s="230"/>
    </row>
    <row r="536" spans="4:4">
      <c r="D536" s="230"/>
    </row>
    <row r="537" spans="4:4">
      <c r="D537" s="230"/>
    </row>
    <row r="538" spans="4:4">
      <c r="D538" s="230"/>
    </row>
    <row r="539" spans="4:4">
      <c r="D539" s="230"/>
    </row>
    <row r="540" spans="4:4">
      <c r="D540" s="230"/>
    </row>
    <row r="541" spans="4:4">
      <c r="D541" s="230"/>
    </row>
    <row r="542" spans="4:4">
      <c r="D542" s="230"/>
    </row>
    <row r="543" spans="4:4">
      <c r="D543" s="230"/>
    </row>
    <row r="544" spans="4:4">
      <c r="D544" s="230"/>
    </row>
    <row r="545" spans="4:4">
      <c r="D545" s="230"/>
    </row>
    <row r="546" spans="4:4">
      <c r="D546" s="230"/>
    </row>
    <row r="547" spans="4:4">
      <c r="D547" s="230"/>
    </row>
    <row r="548" spans="4:4">
      <c r="D548" s="230"/>
    </row>
    <row r="549" spans="4:4">
      <c r="D549" s="230"/>
    </row>
    <row r="550" spans="4:4">
      <c r="D550" s="230"/>
    </row>
    <row r="551" spans="4:4">
      <c r="D551" s="230"/>
    </row>
    <row r="552" spans="4:4">
      <c r="D552" s="230"/>
    </row>
    <row r="553" spans="4:4">
      <c r="D553" s="230"/>
    </row>
    <row r="554" spans="4:4">
      <c r="D554" s="230"/>
    </row>
    <row r="555" spans="4:4">
      <c r="D555" s="230"/>
    </row>
    <row r="556" spans="4:4">
      <c r="D556" s="230"/>
    </row>
    <row r="557" spans="4:4">
      <c r="D557" s="230"/>
    </row>
    <row r="558" spans="4:4">
      <c r="D558" s="230"/>
    </row>
    <row r="559" spans="4:4">
      <c r="D559" s="230"/>
    </row>
    <row r="560" spans="4:4">
      <c r="D560" s="230"/>
    </row>
    <row r="561" spans="4:4">
      <c r="D561" s="230"/>
    </row>
    <row r="562" spans="4:4">
      <c r="D562" s="230"/>
    </row>
    <row r="563" spans="4:4">
      <c r="D563" s="230"/>
    </row>
    <row r="564" spans="4:4">
      <c r="D564" s="230"/>
    </row>
    <row r="565" spans="4:4">
      <c r="D565" s="230"/>
    </row>
    <row r="566" spans="4:4">
      <c r="D566" s="230"/>
    </row>
    <row r="567" spans="4:4">
      <c r="D567" s="230"/>
    </row>
    <row r="568" spans="4:4">
      <c r="D568" s="230"/>
    </row>
    <row r="569" spans="4:4">
      <c r="D569" s="230"/>
    </row>
    <row r="570" spans="4:4">
      <c r="D570" s="230"/>
    </row>
    <row r="571" spans="4:4">
      <c r="D571" s="230"/>
    </row>
    <row r="572" spans="4:4">
      <c r="D572" s="230"/>
    </row>
    <row r="573" spans="4:4">
      <c r="D573" s="230"/>
    </row>
    <row r="574" spans="4:4">
      <c r="D574" s="230"/>
    </row>
    <row r="575" spans="4:4">
      <c r="D575" s="230"/>
    </row>
    <row r="576" spans="4:4">
      <c r="D576" s="230"/>
    </row>
    <row r="577" spans="4:4">
      <c r="D577" s="230"/>
    </row>
    <row r="578" spans="4:4">
      <c r="D578" s="230"/>
    </row>
    <row r="579" spans="4:4">
      <c r="D579" s="230"/>
    </row>
    <row r="580" spans="4:4">
      <c r="D580" s="230"/>
    </row>
    <row r="581" spans="4:4">
      <c r="D581" s="230"/>
    </row>
    <row r="582" spans="4:4">
      <c r="D582" s="230"/>
    </row>
    <row r="583" spans="4:4">
      <c r="D583" s="230"/>
    </row>
    <row r="584" spans="4:4">
      <c r="D584" s="230"/>
    </row>
    <row r="585" spans="4:4">
      <c r="D585" s="230"/>
    </row>
    <row r="586" spans="4:4">
      <c r="D586" s="230"/>
    </row>
    <row r="587" spans="4:4">
      <c r="D587" s="230"/>
    </row>
    <row r="588" spans="4:4">
      <c r="D588" s="230"/>
    </row>
    <row r="589" spans="4:4">
      <c r="D589" s="230"/>
    </row>
    <row r="590" spans="4:4">
      <c r="D590" s="230"/>
    </row>
    <row r="591" spans="4:4">
      <c r="D591" s="230"/>
    </row>
    <row r="592" spans="4:4">
      <c r="D592" s="230"/>
    </row>
    <row r="593" spans="4:4">
      <c r="D593" s="230"/>
    </row>
    <row r="594" spans="4:4">
      <c r="D594" s="230"/>
    </row>
    <row r="595" spans="4:4">
      <c r="D595" s="230"/>
    </row>
    <row r="596" spans="4:4">
      <c r="D596" s="230"/>
    </row>
    <row r="597" spans="4:4">
      <c r="D597" s="230"/>
    </row>
    <row r="598" spans="4:4">
      <c r="D598" s="230"/>
    </row>
    <row r="599" spans="4:4">
      <c r="D599" s="230"/>
    </row>
    <row r="600" spans="4:4">
      <c r="D600" s="230"/>
    </row>
    <row r="601" spans="4:4">
      <c r="D601" s="230"/>
    </row>
    <row r="602" spans="4:4">
      <c r="D602" s="230"/>
    </row>
    <row r="603" spans="4:4">
      <c r="D603" s="230"/>
    </row>
    <row r="604" spans="4:4">
      <c r="D604" s="230"/>
    </row>
    <row r="605" spans="4:4">
      <c r="D605" s="230"/>
    </row>
    <row r="606" spans="4:4">
      <c r="D606" s="230"/>
    </row>
    <row r="607" spans="4:4">
      <c r="D607" s="230"/>
    </row>
    <row r="608" spans="4:4">
      <c r="D608" s="230"/>
    </row>
    <row r="609" spans="4:4">
      <c r="D609" s="230"/>
    </row>
    <row r="610" spans="4:4">
      <c r="D610" s="230"/>
    </row>
    <row r="611" spans="4:4">
      <c r="D611" s="230"/>
    </row>
    <row r="612" spans="4:4">
      <c r="D612" s="230"/>
    </row>
    <row r="613" spans="4:4">
      <c r="D613" s="230"/>
    </row>
    <row r="614" spans="4:4">
      <c r="D614" s="230"/>
    </row>
    <row r="615" spans="4:4">
      <c r="D615" s="230"/>
    </row>
    <row r="616" spans="4:4">
      <c r="D616" s="230"/>
    </row>
    <row r="617" spans="4:4">
      <c r="D617" s="230"/>
    </row>
    <row r="618" spans="4:4">
      <c r="D618" s="230"/>
    </row>
    <row r="619" spans="4:4">
      <c r="D619" s="230"/>
    </row>
    <row r="620" spans="4:4">
      <c r="D620" s="230"/>
    </row>
    <row r="621" spans="4:4">
      <c r="D621" s="230"/>
    </row>
    <row r="622" spans="4:4">
      <c r="D622" s="230"/>
    </row>
    <row r="623" spans="4:4">
      <c r="D623" s="230"/>
    </row>
    <row r="624" spans="4:4">
      <c r="D624" s="230"/>
    </row>
    <row r="625" spans="4:4">
      <c r="D625" s="230"/>
    </row>
    <row r="626" spans="4:4">
      <c r="D626" s="230"/>
    </row>
    <row r="627" spans="4:4">
      <c r="D627" s="230"/>
    </row>
    <row r="628" spans="4:4">
      <c r="D628" s="230"/>
    </row>
    <row r="629" spans="4:4">
      <c r="D629" s="230"/>
    </row>
    <row r="630" spans="4:4">
      <c r="D630" s="230"/>
    </row>
    <row r="631" spans="4:4">
      <c r="D631" s="230"/>
    </row>
    <row r="632" spans="4:4">
      <c r="D632" s="230"/>
    </row>
    <row r="633" spans="4:4">
      <c r="D633" s="230"/>
    </row>
    <row r="634" spans="4:4">
      <c r="D634" s="230"/>
    </row>
    <row r="635" spans="4:4">
      <c r="D635" s="230"/>
    </row>
    <row r="636" spans="4:4">
      <c r="D636" s="230"/>
    </row>
    <row r="637" spans="4:4">
      <c r="D637" s="230"/>
    </row>
    <row r="638" spans="4:4">
      <c r="D638" s="230"/>
    </row>
    <row r="639" spans="4:4">
      <c r="D639" s="230"/>
    </row>
    <row r="640" spans="4:4">
      <c r="D640" s="230"/>
    </row>
    <row r="641" spans="4:4">
      <c r="D641" s="230"/>
    </row>
    <row r="642" spans="4:4">
      <c r="D642" s="230"/>
    </row>
    <row r="643" spans="4:4">
      <c r="D643" s="230"/>
    </row>
    <row r="644" spans="4:4">
      <c r="D644" s="230"/>
    </row>
    <row r="645" spans="4:4">
      <c r="D645" s="230"/>
    </row>
    <row r="646" spans="4:4">
      <c r="D646" s="230"/>
    </row>
    <row r="647" spans="4:4">
      <c r="D647" s="230"/>
    </row>
    <row r="648" spans="4:4">
      <c r="D648" s="230"/>
    </row>
    <row r="649" spans="4:4">
      <c r="D649" s="230"/>
    </row>
    <row r="650" spans="4:4">
      <c r="D650" s="230"/>
    </row>
    <row r="651" spans="4:4">
      <c r="D651" s="230"/>
    </row>
    <row r="652" spans="4:4">
      <c r="D652" s="230"/>
    </row>
    <row r="653" spans="4:4">
      <c r="D653" s="230"/>
    </row>
    <row r="654" spans="4:4">
      <c r="D654" s="230"/>
    </row>
    <row r="655" spans="4:4">
      <c r="D655" s="230"/>
    </row>
    <row r="656" spans="4:4">
      <c r="D656" s="230"/>
    </row>
    <row r="657" spans="4:4">
      <c r="D657" s="230"/>
    </row>
    <row r="658" spans="4:4">
      <c r="D658" s="230"/>
    </row>
    <row r="659" spans="4:4">
      <c r="D659" s="230"/>
    </row>
    <row r="660" spans="4:4">
      <c r="D660" s="230"/>
    </row>
    <row r="661" spans="4:4">
      <c r="D661" s="230"/>
    </row>
    <row r="662" spans="4:4">
      <c r="D662" s="230"/>
    </row>
    <row r="663" spans="4:4">
      <c r="D663" s="230"/>
    </row>
    <row r="664" spans="4:4">
      <c r="D664" s="230"/>
    </row>
    <row r="665" spans="4:4">
      <c r="D665" s="230"/>
    </row>
    <row r="666" spans="4:4">
      <c r="D666" s="230"/>
    </row>
    <row r="667" spans="4:4">
      <c r="D667" s="230"/>
    </row>
    <row r="668" spans="4:4">
      <c r="D668" s="230"/>
    </row>
    <row r="669" spans="4:4">
      <c r="D669" s="230"/>
    </row>
    <row r="670" spans="4:4">
      <c r="D670" s="230"/>
    </row>
    <row r="671" spans="4:4">
      <c r="D671" s="230"/>
    </row>
    <row r="672" spans="4:4">
      <c r="D672" s="230"/>
    </row>
    <row r="673" spans="4:4">
      <c r="D673" s="230"/>
    </row>
    <row r="674" spans="4:4">
      <c r="D674" s="230"/>
    </row>
    <row r="675" spans="4:4">
      <c r="D675" s="230"/>
    </row>
    <row r="676" spans="4:4">
      <c r="D676" s="230"/>
    </row>
    <row r="677" spans="4:4">
      <c r="D677" s="230"/>
    </row>
    <row r="678" spans="4:4">
      <c r="D678" s="230"/>
    </row>
    <row r="679" spans="4:4">
      <c r="D679" s="230"/>
    </row>
    <row r="680" spans="4:4">
      <c r="D680" s="230"/>
    </row>
    <row r="681" spans="4:4">
      <c r="D681" s="230"/>
    </row>
    <row r="682" spans="4:4">
      <c r="D682" s="230"/>
    </row>
    <row r="683" spans="4:4">
      <c r="D683" s="230"/>
    </row>
    <row r="684" spans="4:4">
      <c r="D684" s="230"/>
    </row>
    <row r="685" spans="4:4">
      <c r="D685" s="230"/>
    </row>
    <row r="686" spans="4:4">
      <c r="D686" s="230"/>
    </row>
    <row r="687" spans="4:4">
      <c r="D687" s="230"/>
    </row>
    <row r="688" spans="4:4">
      <c r="D688" s="230"/>
    </row>
    <row r="689" spans="4:4">
      <c r="D689" s="230"/>
    </row>
    <row r="690" spans="4:4">
      <c r="D690" s="230"/>
    </row>
    <row r="691" spans="4:4">
      <c r="D691" s="230"/>
    </row>
    <row r="692" spans="4:4">
      <c r="D692" s="230"/>
    </row>
    <row r="693" spans="4:4">
      <c r="D693" s="230"/>
    </row>
    <row r="694" spans="4:4">
      <c r="D694" s="230"/>
    </row>
    <row r="695" spans="4:4">
      <c r="D695" s="230"/>
    </row>
    <row r="696" spans="4:4">
      <c r="D696" s="230"/>
    </row>
    <row r="697" spans="4:4">
      <c r="D697" s="230"/>
    </row>
    <row r="698" spans="4:4">
      <c r="D698" s="230"/>
    </row>
    <row r="699" spans="4:4">
      <c r="D699" s="230"/>
    </row>
    <row r="700" spans="4:4">
      <c r="D700" s="230"/>
    </row>
    <row r="701" spans="4:4">
      <c r="D701" s="230"/>
    </row>
    <row r="702" spans="4:4">
      <c r="D702" s="230"/>
    </row>
    <row r="703" spans="4:4">
      <c r="D703" s="230"/>
    </row>
    <row r="704" spans="4:4">
      <c r="D704" s="230"/>
    </row>
    <row r="705" spans="4:4">
      <c r="D705" s="230"/>
    </row>
    <row r="706" spans="4:4">
      <c r="D706" s="230"/>
    </row>
    <row r="707" spans="4:4">
      <c r="D707" s="230"/>
    </row>
    <row r="708" spans="4:4">
      <c r="D708" s="230"/>
    </row>
    <row r="709" spans="4:4">
      <c r="D709" s="230"/>
    </row>
    <row r="710" spans="4:4">
      <c r="D710" s="230"/>
    </row>
    <row r="711" spans="4:4">
      <c r="D711" s="230"/>
    </row>
    <row r="712" spans="4:4">
      <c r="D712" s="230"/>
    </row>
    <row r="713" spans="4:4">
      <c r="D713" s="230"/>
    </row>
    <row r="714" spans="4:4">
      <c r="D714" s="230"/>
    </row>
    <row r="715" spans="4:4">
      <c r="D715" s="230"/>
    </row>
    <row r="716" spans="4:4">
      <c r="D716" s="230"/>
    </row>
    <row r="717" spans="4:4">
      <c r="D717" s="230"/>
    </row>
    <row r="718" spans="4:4">
      <c r="D718" s="230"/>
    </row>
    <row r="719" spans="4:4">
      <c r="D719" s="230"/>
    </row>
    <row r="720" spans="4:4">
      <c r="D720" s="230"/>
    </row>
    <row r="721" spans="4:4">
      <c r="D721" s="230"/>
    </row>
    <row r="722" spans="4:4">
      <c r="D722" s="230"/>
    </row>
    <row r="723" spans="4:4">
      <c r="D723" s="230"/>
    </row>
    <row r="724" spans="4:4">
      <c r="D724" s="230"/>
    </row>
    <row r="725" spans="4:4">
      <c r="D725" s="230"/>
    </row>
    <row r="726" spans="4:4">
      <c r="D726" s="230"/>
    </row>
    <row r="727" spans="4:4">
      <c r="D727" s="230"/>
    </row>
    <row r="728" spans="4:4">
      <c r="D728" s="230"/>
    </row>
    <row r="729" spans="4:4">
      <c r="D729" s="230"/>
    </row>
    <row r="730" spans="4:4">
      <c r="D730" s="230"/>
    </row>
    <row r="731" spans="4:4">
      <c r="D731" s="230"/>
    </row>
    <row r="732" spans="4:4">
      <c r="D732" s="230"/>
    </row>
    <row r="733" spans="4:4">
      <c r="D733" s="230"/>
    </row>
    <row r="734" spans="4:4">
      <c r="D734" s="230"/>
    </row>
    <row r="735" spans="4:4">
      <c r="D735" s="230"/>
    </row>
    <row r="736" spans="4:4">
      <c r="D736" s="230"/>
    </row>
    <row r="737" spans="4:4">
      <c r="D737" s="230"/>
    </row>
    <row r="738" spans="4:4">
      <c r="D738" s="230"/>
    </row>
    <row r="739" spans="4:4">
      <c r="D739" s="230"/>
    </row>
    <row r="740" spans="4:4">
      <c r="D740" s="230"/>
    </row>
    <row r="741" spans="4:4">
      <c r="D741" s="230"/>
    </row>
    <row r="742" spans="4:4">
      <c r="D742" s="230"/>
    </row>
    <row r="743" spans="4:4">
      <c r="D743" s="230"/>
    </row>
    <row r="744" spans="4:4">
      <c r="D744" s="230"/>
    </row>
    <row r="745" spans="4:4">
      <c r="D745" s="230"/>
    </row>
    <row r="746" spans="4:4">
      <c r="D746" s="230"/>
    </row>
    <row r="747" spans="4:4">
      <c r="D747" s="230"/>
    </row>
    <row r="748" spans="4:4">
      <c r="D748" s="230"/>
    </row>
    <row r="749" spans="4:4">
      <c r="D749" s="230"/>
    </row>
    <row r="750" spans="4:4">
      <c r="D750" s="230"/>
    </row>
    <row r="751" spans="4:4">
      <c r="D751" s="230"/>
    </row>
    <row r="752" spans="4:4">
      <c r="D752" s="230"/>
    </row>
    <row r="753" spans="4:4">
      <c r="D753" s="230"/>
    </row>
    <row r="754" spans="4:4">
      <c r="D754" s="230"/>
    </row>
    <row r="755" spans="4:4">
      <c r="D755" s="230"/>
    </row>
    <row r="756" spans="4:4">
      <c r="D756" s="230"/>
    </row>
    <row r="757" spans="4:4">
      <c r="D757" s="230"/>
    </row>
    <row r="758" spans="4:4">
      <c r="D758" s="230"/>
    </row>
    <row r="759" spans="4:4">
      <c r="D759" s="230"/>
    </row>
    <row r="760" spans="4:4">
      <c r="D760" s="230"/>
    </row>
    <row r="761" spans="4:4">
      <c r="D761" s="230"/>
    </row>
    <row r="762" spans="4:4">
      <c r="D762" s="230"/>
    </row>
    <row r="763" spans="4:4">
      <c r="D763" s="230"/>
    </row>
    <row r="764" spans="4:4">
      <c r="D764" s="230"/>
    </row>
    <row r="765" spans="4:4">
      <c r="D765" s="230"/>
    </row>
    <row r="766" spans="4:4">
      <c r="D766" s="230"/>
    </row>
    <row r="767" spans="4:4">
      <c r="D767" s="230"/>
    </row>
    <row r="768" spans="4:4">
      <c r="D768" s="230"/>
    </row>
    <row r="769" spans="4:4">
      <c r="D769" s="230"/>
    </row>
    <row r="770" spans="4:4">
      <c r="D770" s="230"/>
    </row>
    <row r="771" spans="4:4">
      <c r="D771" s="230"/>
    </row>
    <row r="772" spans="4:4">
      <c r="D772" s="230"/>
    </row>
    <row r="773" spans="4:4">
      <c r="D773" s="230"/>
    </row>
    <row r="774" spans="4:4">
      <c r="D774" s="230"/>
    </row>
    <row r="775" spans="4:4">
      <c r="D775" s="230"/>
    </row>
    <row r="776" spans="4:4">
      <c r="D776" s="230"/>
    </row>
    <row r="777" spans="4:4">
      <c r="D777" s="230"/>
    </row>
    <row r="778" spans="4:4">
      <c r="D778" s="230"/>
    </row>
    <row r="779" spans="4:4">
      <c r="D779" s="230"/>
    </row>
    <row r="780" spans="4:4">
      <c r="D780" s="230"/>
    </row>
    <row r="781" spans="4:4">
      <c r="D781" s="230"/>
    </row>
    <row r="782" spans="4:4">
      <c r="D782" s="230"/>
    </row>
    <row r="783" spans="4:4">
      <c r="D783" s="230"/>
    </row>
    <row r="784" spans="4:4">
      <c r="D784" s="230"/>
    </row>
    <row r="785" spans="4:4">
      <c r="D785" s="230"/>
    </row>
    <row r="786" spans="4:4">
      <c r="D786" s="230"/>
    </row>
    <row r="787" spans="4:4">
      <c r="D787" s="230"/>
    </row>
    <row r="788" spans="4:4">
      <c r="D788" s="230"/>
    </row>
    <row r="789" spans="4:4">
      <c r="D789" s="230"/>
    </row>
    <row r="790" spans="4:4">
      <c r="D790" s="230"/>
    </row>
    <row r="791" spans="4:4">
      <c r="D791" s="230"/>
    </row>
    <row r="792" spans="4:4">
      <c r="D792" s="230"/>
    </row>
    <row r="793" spans="4:4">
      <c r="D793" s="230"/>
    </row>
    <row r="794" spans="4:4">
      <c r="D794" s="230"/>
    </row>
    <row r="795" spans="4:4">
      <c r="D795" s="230"/>
    </row>
    <row r="796" spans="4:4">
      <c r="D796" s="230"/>
    </row>
    <row r="797" spans="4:4">
      <c r="D797" s="230"/>
    </row>
    <row r="798" spans="4:4">
      <c r="D798" s="230"/>
    </row>
    <row r="799" spans="4:4">
      <c r="D799" s="230"/>
    </row>
    <row r="800" spans="4:4">
      <c r="D800" s="230"/>
    </row>
    <row r="801" spans="4:4">
      <c r="D801" s="230"/>
    </row>
    <row r="802" spans="4:4">
      <c r="D802" s="230"/>
    </row>
    <row r="803" spans="4:4">
      <c r="D803" s="230"/>
    </row>
    <row r="804" spans="4:4">
      <c r="D804" s="230"/>
    </row>
    <row r="805" spans="4:4">
      <c r="D805" s="230"/>
    </row>
    <row r="806" spans="4:4">
      <c r="D806" s="230"/>
    </row>
    <row r="807" spans="4:4">
      <c r="D807" s="230"/>
    </row>
    <row r="808" spans="4:4">
      <c r="D808" s="230"/>
    </row>
    <row r="809" spans="4:4">
      <c r="D809" s="230"/>
    </row>
    <row r="810" spans="4:4">
      <c r="D810" s="230"/>
    </row>
    <row r="811" spans="4:4">
      <c r="D811" s="230"/>
    </row>
    <row r="812" spans="4:4">
      <c r="D812" s="230"/>
    </row>
    <row r="813" spans="4:4">
      <c r="D813" s="230"/>
    </row>
    <row r="814" spans="4:4">
      <c r="D814" s="230"/>
    </row>
    <row r="815" spans="4:4">
      <c r="D815" s="230"/>
    </row>
    <row r="816" spans="4:4">
      <c r="D816" s="230"/>
    </row>
    <row r="817" spans="4:4">
      <c r="D817" s="230"/>
    </row>
    <row r="818" spans="4:4">
      <c r="D818" s="230"/>
    </row>
    <row r="819" spans="4:4">
      <c r="D819" s="230"/>
    </row>
    <row r="820" spans="4:4">
      <c r="D820" s="230"/>
    </row>
    <row r="821" spans="4:4">
      <c r="D821" s="230"/>
    </row>
    <row r="822" spans="4:4">
      <c r="D822" s="230"/>
    </row>
    <row r="823" spans="4:4">
      <c r="D823" s="230"/>
    </row>
    <row r="824" spans="4:4">
      <c r="D824" s="230"/>
    </row>
    <row r="825" spans="4:4">
      <c r="D825" s="230"/>
    </row>
    <row r="826" spans="4:4">
      <c r="D826" s="230"/>
    </row>
    <row r="827" spans="4:4">
      <c r="D827" s="230"/>
    </row>
    <row r="828" spans="4:4">
      <c r="D828" s="230"/>
    </row>
    <row r="829" spans="4:4">
      <c r="D829" s="230"/>
    </row>
    <row r="830" spans="4:4">
      <c r="D830" s="230"/>
    </row>
    <row r="831" spans="4:4">
      <c r="D831" s="230"/>
    </row>
    <row r="832" spans="4:4">
      <c r="D832" s="230"/>
    </row>
    <row r="833" spans="4:4">
      <c r="D833" s="230"/>
    </row>
    <row r="834" spans="4:4">
      <c r="D834" s="230"/>
    </row>
    <row r="835" spans="4:4">
      <c r="D835" s="230"/>
    </row>
    <row r="836" spans="4:4">
      <c r="D836" s="230"/>
    </row>
    <row r="837" spans="4:4">
      <c r="D837" s="230"/>
    </row>
    <row r="838" spans="4:4">
      <c r="D838" s="230"/>
    </row>
    <row r="839" spans="4:4">
      <c r="D839" s="230"/>
    </row>
    <row r="840" spans="4:4">
      <c r="D840" s="230"/>
    </row>
    <row r="841" spans="4:4">
      <c r="D841" s="230"/>
    </row>
    <row r="842" spans="4:4">
      <c r="D842" s="230"/>
    </row>
    <row r="843" spans="4:4">
      <c r="D843" s="230"/>
    </row>
    <row r="844" spans="4:4">
      <c r="D844" s="230"/>
    </row>
    <row r="845" spans="4:4">
      <c r="D845" s="230"/>
    </row>
    <row r="846" spans="4:4">
      <c r="D846" s="230"/>
    </row>
    <row r="847" spans="4:4">
      <c r="D847" s="230"/>
    </row>
    <row r="848" spans="4:4">
      <c r="D848" s="230"/>
    </row>
    <row r="849" spans="4:4">
      <c r="D849" s="230"/>
    </row>
    <row r="850" spans="4:4">
      <c r="D850" s="230"/>
    </row>
    <row r="851" spans="4:4">
      <c r="D851" s="230"/>
    </row>
    <row r="852" spans="4:4">
      <c r="D852" s="230"/>
    </row>
    <row r="853" spans="4:4">
      <c r="D853" s="230"/>
    </row>
    <row r="854" spans="4:4">
      <c r="D854" s="230"/>
    </row>
    <row r="855" spans="4:4">
      <c r="D855" s="230"/>
    </row>
    <row r="856" spans="4:4">
      <c r="D856" s="230"/>
    </row>
    <row r="857" spans="4:4">
      <c r="D857" s="230"/>
    </row>
    <row r="858" spans="4:4">
      <c r="D858" s="230"/>
    </row>
    <row r="859" spans="4:4">
      <c r="D859" s="230"/>
    </row>
    <row r="860" spans="4:4">
      <c r="D860" s="230"/>
    </row>
    <row r="861" spans="4:4">
      <c r="D861" s="230"/>
    </row>
    <row r="862" spans="4:4">
      <c r="D862" s="230"/>
    </row>
    <row r="863" spans="4:4">
      <c r="D863" s="230"/>
    </row>
    <row r="864" spans="4:4">
      <c r="D864" s="230"/>
    </row>
    <row r="865" spans="4:4">
      <c r="D865" s="230"/>
    </row>
    <row r="866" spans="4:4">
      <c r="D866" s="230"/>
    </row>
    <row r="867" spans="4:4">
      <c r="D867" s="230"/>
    </row>
    <row r="868" spans="4:4">
      <c r="D868" s="230"/>
    </row>
    <row r="869" spans="4:4">
      <c r="D869" s="230"/>
    </row>
    <row r="870" spans="4:4">
      <c r="D870" s="230"/>
    </row>
    <row r="871" spans="4:4">
      <c r="D871" s="230"/>
    </row>
    <row r="872" spans="4:4">
      <c r="D872" s="230"/>
    </row>
    <row r="873" spans="4:4">
      <c r="D873" s="230"/>
    </row>
    <row r="874" spans="4:4">
      <c r="D874" s="230"/>
    </row>
    <row r="875" spans="4:4">
      <c r="D875" s="230"/>
    </row>
    <row r="876" spans="4:4">
      <c r="D876" s="230"/>
    </row>
    <row r="877" spans="4:4">
      <c r="D877" s="230"/>
    </row>
    <row r="878" spans="4:4">
      <c r="D878" s="230"/>
    </row>
    <row r="879" spans="4:4">
      <c r="D879" s="230"/>
    </row>
    <row r="880" spans="4:4">
      <c r="D880" s="230"/>
    </row>
    <row r="881" spans="4:4">
      <c r="D881" s="230"/>
    </row>
    <row r="882" spans="4:4">
      <c r="D882" s="230"/>
    </row>
    <row r="883" spans="4:4">
      <c r="D883" s="230"/>
    </row>
    <row r="884" spans="4:4">
      <c r="D884" s="230"/>
    </row>
    <row r="885" spans="4:4">
      <c r="D885" s="230"/>
    </row>
    <row r="886" spans="4:4">
      <c r="D886" s="230"/>
    </row>
    <row r="887" spans="4:4">
      <c r="D887" s="230"/>
    </row>
    <row r="888" spans="4:4">
      <c r="D888" s="230"/>
    </row>
    <row r="889" spans="4:4">
      <c r="D889" s="230"/>
    </row>
    <row r="890" spans="4:4">
      <c r="D890" s="230"/>
    </row>
    <row r="891" spans="4:4">
      <c r="D891" s="230"/>
    </row>
    <row r="892" spans="4:4">
      <c r="D892" s="230"/>
    </row>
    <row r="893" spans="4:4">
      <c r="D893" s="230"/>
    </row>
    <row r="894" spans="4:4">
      <c r="D894" s="230"/>
    </row>
    <row r="895" spans="4:4">
      <c r="D895" s="230"/>
    </row>
    <row r="896" spans="4:4">
      <c r="D896" s="230"/>
    </row>
    <row r="897" spans="4:4">
      <c r="D897" s="230"/>
    </row>
    <row r="898" spans="4:4">
      <c r="D898" s="230"/>
    </row>
    <row r="899" spans="4:4">
      <c r="D899" s="230"/>
    </row>
    <row r="900" spans="4:4">
      <c r="D900" s="230"/>
    </row>
    <row r="901" spans="4:4">
      <c r="D901" s="230"/>
    </row>
    <row r="902" spans="4:4">
      <c r="D902" s="230"/>
    </row>
    <row r="903" spans="4:4">
      <c r="D903" s="230"/>
    </row>
    <row r="904" spans="4:4">
      <c r="D904" s="230"/>
    </row>
    <row r="905" spans="4:4">
      <c r="D905" s="230"/>
    </row>
    <row r="906" spans="4:4">
      <c r="D906" s="230"/>
    </row>
    <row r="907" spans="4:4">
      <c r="D907" s="230"/>
    </row>
    <row r="908" spans="4:4">
      <c r="D908" s="230"/>
    </row>
    <row r="909" spans="4:4">
      <c r="D909" s="230"/>
    </row>
    <row r="910" spans="4:4">
      <c r="D910" s="230"/>
    </row>
    <row r="911" spans="4:4">
      <c r="D911" s="230"/>
    </row>
    <row r="912" spans="4:4">
      <c r="D912" s="230"/>
    </row>
    <row r="913" spans="4:4">
      <c r="D913" s="230"/>
    </row>
    <row r="914" spans="4:4">
      <c r="D914" s="230"/>
    </row>
    <row r="915" spans="4:4">
      <c r="D915" s="230"/>
    </row>
    <row r="916" spans="4:4">
      <c r="D916" s="230"/>
    </row>
    <row r="917" spans="4:4">
      <c r="D917" s="230"/>
    </row>
    <row r="918" spans="4:4">
      <c r="D918" s="230"/>
    </row>
    <row r="919" spans="4:4">
      <c r="D919" s="230"/>
    </row>
    <row r="920" spans="4:4">
      <c r="D920" s="230"/>
    </row>
    <row r="921" spans="4:4">
      <c r="D921" s="230"/>
    </row>
    <row r="922" spans="4:4">
      <c r="D922" s="230"/>
    </row>
    <row r="923" spans="4:4">
      <c r="D923" s="230"/>
    </row>
    <row r="924" spans="4:4">
      <c r="D924" s="230"/>
    </row>
    <row r="925" spans="4:4">
      <c r="D925" s="230"/>
    </row>
    <row r="926" spans="4:4">
      <c r="D926" s="230"/>
    </row>
    <row r="927" spans="4:4">
      <c r="D927" s="230"/>
    </row>
    <row r="928" spans="4:4">
      <c r="D928" s="230"/>
    </row>
    <row r="929" spans="4:4">
      <c r="D929" s="230"/>
    </row>
    <row r="930" spans="4:4">
      <c r="D930" s="230"/>
    </row>
    <row r="931" spans="4:4">
      <c r="D931" s="230"/>
    </row>
    <row r="932" spans="4:4">
      <c r="D932" s="230"/>
    </row>
    <row r="933" spans="4:4">
      <c r="D933" s="230"/>
    </row>
    <row r="934" spans="4:4">
      <c r="D934" s="230"/>
    </row>
    <row r="935" spans="4:4">
      <c r="D935" s="230"/>
    </row>
    <row r="936" spans="4:4">
      <c r="D936" s="230"/>
    </row>
    <row r="937" spans="4:4">
      <c r="D937" s="230"/>
    </row>
    <row r="938" spans="4:4">
      <c r="D938" s="230"/>
    </row>
    <row r="939" spans="4:4">
      <c r="D939" s="230"/>
    </row>
    <row r="940" spans="4:4">
      <c r="D940" s="230"/>
    </row>
    <row r="941" spans="4:4">
      <c r="D941" s="230"/>
    </row>
    <row r="942" spans="4:4">
      <c r="D942" s="230"/>
    </row>
    <row r="943" spans="4:4">
      <c r="D943" s="230"/>
    </row>
    <row r="944" spans="4:4">
      <c r="D944" s="230"/>
    </row>
    <row r="945" spans="4:4">
      <c r="D945" s="230"/>
    </row>
    <row r="946" spans="4:4">
      <c r="D946" s="230"/>
    </row>
    <row r="947" spans="4:4">
      <c r="D947" s="230"/>
    </row>
    <row r="948" spans="4:4">
      <c r="D948" s="230"/>
    </row>
    <row r="949" spans="4:4">
      <c r="D949" s="230"/>
    </row>
    <row r="950" spans="4:4">
      <c r="D950" s="230"/>
    </row>
    <row r="951" spans="4:4">
      <c r="D951" s="230"/>
    </row>
    <row r="952" spans="4:4">
      <c r="D952" s="230"/>
    </row>
    <row r="953" spans="4:4">
      <c r="D953" s="230"/>
    </row>
    <row r="954" spans="4:4">
      <c r="D954" s="230"/>
    </row>
    <row r="955" spans="4:4">
      <c r="D955" s="230"/>
    </row>
    <row r="956" spans="4:4">
      <c r="D956" s="230"/>
    </row>
    <row r="957" spans="4:4">
      <c r="D957" s="230"/>
    </row>
    <row r="958" spans="4:4">
      <c r="D958" s="230"/>
    </row>
    <row r="959" spans="4:4">
      <c r="D959" s="230"/>
    </row>
    <row r="960" spans="4:4">
      <c r="D960" s="230"/>
    </row>
    <row r="961" spans="4:4">
      <c r="D961" s="230"/>
    </row>
    <row r="962" spans="4:4">
      <c r="D962" s="230"/>
    </row>
    <row r="963" spans="4:4">
      <c r="D963" s="230"/>
    </row>
    <row r="964" spans="4:4">
      <c r="D964" s="230"/>
    </row>
    <row r="965" spans="4:4">
      <c r="D965" s="230"/>
    </row>
    <row r="966" spans="4:4">
      <c r="D966" s="230"/>
    </row>
    <row r="967" spans="4:4">
      <c r="D967" s="230"/>
    </row>
    <row r="968" spans="4:4">
      <c r="D968" s="230"/>
    </row>
    <row r="969" spans="4:4">
      <c r="D969" s="230"/>
    </row>
    <row r="970" spans="4:4">
      <c r="D970" s="230"/>
    </row>
    <row r="971" spans="4:4">
      <c r="D971" s="230"/>
    </row>
    <row r="972" spans="4:4">
      <c r="D972" s="230"/>
    </row>
    <row r="973" spans="4:4">
      <c r="D973" s="230"/>
    </row>
    <row r="974" spans="4:4">
      <c r="D974" s="230"/>
    </row>
    <row r="975" spans="4:4">
      <c r="D975" s="230"/>
    </row>
    <row r="976" spans="4:4">
      <c r="D976" s="230"/>
    </row>
    <row r="977" spans="4:4">
      <c r="D977" s="230"/>
    </row>
    <row r="978" spans="4:4">
      <c r="D978" s="230"/>
    </row>
    <row r="979" spans="4:4">
      <c r="D979" s="230"/>
    </row>
    <row r="980" spans="4:4">
      <c r="D980" s="230"/>
    </row>
    <row r="981" spans="4:4">
      <c r="D981" s="230"/>
    </row>
    <row r="982" spans="4:4">
      <c r="D982" s="230"/>
    </row>
    <row r="983" spans="4:4">
      <c r="D983" s="230"/>
    </row>
    <row r="984" spans="4:4">
      <c r="D984" s="230"/>
    </row>
    <row r="985" spans="4:4">
      <c r="D985" s="230"/>
    </row>
    <row r="986" spans="4:4">
      <c r="D986" s="230"/>
    </row>
    <row r="987" spans="4:4">
      <c r="D987" s="230"/>
    </row>
    <row r="988" spans="4:4">
      <c r="D988" s="230"/>
    </row>
    <row r="989" spans="4:4">
      <c r="D989" s="230"/>
    </row>
    <row r="990" spans="4:4">
      <c r="D990" s="230"/>
    </row>
    <row r="991" spans="4:4">
      <c r="D991" s="230"/>
    </row>
    <row r="992" spans="4:4">
      <c r="D992" s="230"/>
    </row>
    <row r="993" spans="4:4">
      <c r="D993" s="230"/>
    </row>
    <row r="994" spans="4:4">
      <c r="D994" s="230"/>
    </row>
    <row r="995" spans="4:4">
      <c r="D995" s="230"/>
    </row>
    <row r="996" spans="4:4">
      <c r="D996" s="230"/>
    </row>
    <row r="997" spans="4:4">
      <c r="D997" s="230"/>
    </row>
    <row r="998" spans="4:4">
      <c r="D998" s="230"/>
    </row>
    <row r="999" spans="4:4">
      <c r="D999" s="230"/>
    </row>
    <row r="1000" spans="4:4">
      <c r="D1000" s="230"/>
    </row>
    <row r="1001" spans="4:4">
      <c r="D1001" s="230"/>
    </row>
    <row r="1002" spans="4:4">
      <c r="D1002" s="230"/>
    </row>
    <row r="1003" spans="4:4">
      <c r="D1003" s="230"/>
    </row>
    <row r="1004" spans="4:4">
      <c r="D1004" s="230"/>
    </row>
    <row r="1005" spans="4:4">
      <c r="D1005" s="230"/>
    </row>
    <row r="1006" spans="4:4">
      <c r="D1006" s="230"/>
    </row>
    <row r="1007" spans="4:4">
      <c r="D1007" s="230"/>
    </row>
    <row r="1008" spans="4:4">
      <c r="D1008" s="230"/>
    </row>
    <row r="1009" spans="4:4">
      <c r="D1009" s="230"/>
    </row>
    <row r="1010" spans="4:4">
      <c r="D1010" s="230"/>
    </row>
    <row r="1011" spans="4:4">
      <c r="D1011" s="230"/>
    </row>
    <row r="1012" spans="4:4">
      <c r="D1012" s="230"/>
    </row>
    <row r="1013" spans="4:4">
      <c r="D1013" s="230"/>
    </row>
    <row r="1014" spans="4:4">
      <c r="D1014" s="230"/>
    </row>
    <row r="1015" spans="4:4">
      <c r="D1015" s="230"/>
    </row>
    <row r="1016" spans="4:4">
      <c r="D1016" s="230"/>
    </row>
    <row r="1017" spans="4:4">
      <c r="D1017" s="230"/>
    </row>
    <row r="1018" spans="4:4">
      <c r="D1018" s="230"/>
    </row>
    <row r="1019" spans="4:4">
      <c r="D1019" s="230"/>
    </row>
    <row r="1020" spans="4:4">
      <c r="D1020" s="230"/>
    </row>
    <row r="1021" spans="4:4">
      <c r="D1021" s="230"/>
    </row>
    <row r="1022" spans="4:4">
      <c r="D1022" s="230"/>
    </row>
    <row r="1023" spans="4:4">
      <c r="D1023" s="230"/>
    </row>
    <row r="1024" spans="4:4">
      <c r="D1024" s="230"/>
    </row>
    <row r="1025" spans="4:4">
      <c r="D1025" s="230"/>
    </row>
    <row r="1026" spans="4:4">
      <c r="D1026" s="230"/>
    </row>
    <row r="1027" spans="4:4">
      <c r="D1027" s="230"/>
    </row>
    <row r="1028" spans="4:4">
      <c r="D1028" s="230"/>
    </row>
    <row r="1029" spans="4:4">
      <c r="D1029" s="230"/>
    </row>
    <row r="1030" spans="4:4">
      <c r="D1030" s="230"/>
    </row>
    <row r="1031" spans="4:4">
      <c r="D1031" s="230"/>
    </row>
    <row r="1032" spans="4:4">
      <c r="D1032" s="230"/>
    </row>
    <row r="1033" spans="4:4">
      <c r="D1033" s="230"/>
    </row>
    <row r="1034" spans="4:4">
      <c r="D1034" s="230"/>
    </row>
    <row r="1035" spans="4:4">
      <c r="D1035" s="230"/>
    </row>
    <row r="1036" spans="4:4">
      <c r="D1036" s="230"/>
    </row>
    <row r="1037" spans="4:4">
      <c r="D1037" s="230"/>
    </row>
    <row r="1038" spans="4:4">
      <c r="D1038" s="230"/>
    </row>
    <row r="1039" spans="4:4">
      <c r="D1039" s="230"/>
    </row>
    <row r="1040" spans="4:4">
      <c r="D1040" s="230"/>
    </row>
    <row r="1041" spans="4:4">
      <c r="D1041" s="230"/>
    </row>
    <row r="1042" spans="4:4">
      <c r="D1042" s="230"/>
    </row>
    <row r="1043" spans="4:4">
      <c r="D1043" s="230"/>
    </row>
    <row r="1044" spans="4:4">
      <c r="D1044" s="230"/>
    </row>
    <row r="1045" spans="4:4">
      <c r="D1045" s="230"/>
    </row>
    <row r="1046" spans="4:4">
      <c r="D1046" s="230"/>
    </row>
    <row r="1047" spans="4:4">
      <c r="D1047" s="230"/>
    </row>
    <row r="1048" spans="4:4">
      <c r="D1048" s="230"/>
    </row>
    <row r="1049" spans="4:4">
      <c r="D1049" s="230"/>
    </row>
    <row r="1050" spans="4:4">
      <c r="D1050" s="230"/>
    </row>
    <row r="1051" spans="4:4">
      <c r="D1051" s="230"/>
    </row>
    <row r="1052" spans="4:4">
      <c r="D1052" s="230"/>
    </row>
    <row r="1053" spans="4:4">
      <c r="D1053" s="230"/>
    </row>
    <row r="1054" spans="4:4">
      <c r="D1054" s="230"/>
    </row>
    <row r="1055" spans="4:4">
      <c r="D1055" s="230"/>
    </row>
    <row r="1056" spans="4:4">
      <c r="D1056" s="230"/>
    </row>
    <row r="1057" spans="4:4">
      <c r="D1057" s="230"/>
    </row>
    <row r="1058" spans="4:4">
      <c r="D1058" s="230"/>
    </row>
    <row r="1059" spans="4:4">
      <c r="D1059" s="230"/>
    </row>
    <row r="1060" spans="4:4">
      <c r="D1060" s="230"/>
    </row>
    <row r="1061" spans="4:4">
      <c r="D1061" s="230"/>
    </row>
    <row r="1062" spans="4:4">
      <c r="D1062" s="230"/>
    </row>
    <row r="1063" spans="4:4">
      <c r="D1063" s="230"/>
    </row>
    <row r="1064" spans="4:4">
      <c r="D1064" s="230"/>
    </row>
    <row r="1065" spans="4:4">
      <c r="D1065" s="230"/>
    </row>
    <row r="1066" spans="4:4">
      <c r="D1066" s="230"/>
    </row>
    <row r="1067" spans="4:4">
      <c r="D1067" s="230"/>
    </row>
    <row r="1068" spans="4:4">
      <c r="D1068" s="230"/>
    </row>
    <row r="1069" spans="4:4">
      <c r="D1069" s="230"/>
    </row>
    <row r="1070" spans="4:4">
      <c r="D1070" s="230"/>
    </row>
    <row r="1071" spans="4:4">
      <c r="D1071" s="230"/>
    </row>
    <row r="1072" spans="4:4">
      <c r="D1072" s="230"/>
    </row>
    <row r="1073" spans="4:4">
      <c r="D1073" s="230"/>
    </row>
    <row r="1074" spans="4:4">
      <c r="D1074" s="230"/>
    </row>
    <row r="1075" spans="4:4">
      <c r="D1075" s="230"/>
    </row>
    <row r="1076" spans="4:4">
      <c r="D1076" s="230"/>
    </row>
    <row r="1077" spans="4:4">
      <c r="D1077" s="230"/>
    </row>
    <row r="1078" spans="4:4">
      <c r="D1078" s="230"/>
    </row>
    <row r="1079" spans="4:4">
      <c r="D1079" s="230"/>
    </row>
    <row r="1080" spans="4:4">
      <c r="D1080" s="230"/>
    </row>
    <row r="1081" spans="4:4">
      <c r="D1081" s="230"/>
    </row>
    <row r="1082" spans="4:4">
      <c r="D1082" s="230"/>
    </row>
    <row r="1083" spans="4:4">
      <c r="D1083" s="230"/>
    </row>
    <row r="1084" spans="4:4">
      <c r="D1084" s="230"/>
    </row>
    <row r="1085" spans="4:4">
      <c r="D1085" s="230"/>
    </row>
    <row r="1086" spans="4:4">
      <c r="D1086" s="230"/>
    </row>
    <row r="1087" spans="4:4">
      <c r="D1087" s="230"/>
    </row>
    <row r="1088" spans="4:4">
      <c r="D1088" s="230"/>
    </row>
    <row r="1089" spans="4:4">
      <c r="D1089" s="230"/>
    </row>
    <row r="1090" spans="4:4">
      <c r="D1090" s="230"/>
    </row>
    <row r="1091" spans="4:4">
      <c r="D1091" s="230"/>
    </row>
    <row r="1092" spans="4:4">
      <c r="D1092" s="230"/>
    </row>
    <row r="1093" spans="4:4">
      <c r="D1093" s="230"/>
    </row>
    <row r="1094" spans="4:4">
      <c r="D1094" s="230"/>
    </row>
    <row r="1095" spans="4:4">
      <c r="D1095" s="230"/>
    </row>
    <row r="1096" spans="4:4">
      <c r="D1096" s="230"/>
    </row>
    <row r="1097" spans="4:4">
      <c r="D1097" s="230"/>
    </row>
    <row r="1098" spans="4:4">
      <c r="D1098" s="230"/>
    </row>
    <row r="1099" spans="4:4">
      <c r="D1099" s="230"/>
    </row>
    <row r="1100" spans="4:4">
      <c r="D1100" s="230"/>
    </row>
    <row r="1101" spans="4:4">
      <c r="D1101" s="230"/>
    </row>
    <row r="1102" spans="4:4">
      <c r="D1102" s="230"/>
    </row>
    <row r="1103" spans="4:4">
      <c r="D1103" s="230"/>
    </row>
    <row r="1104" spans="4:4">
      <c r="D1104" s="230"/>
    </row>
    <row r="1105" spans="4:4">
      <c r="D1105" s="230"/>
    </row>
    <row r="1106" spans="4:4">
      <c r="D1106" s="230"/>
    </row>
    <row r="1107" spans="4:4">
      <c r="D1107" s="230"/>
    </row>
    <row r="1108" spans="4:4">
      <c r="D1108" s="230"/>
    </row>
    <row r="1109" spans="4:4">
      <c r="D1109" s="230"/>
    </row>
    <row r="1110" spans="4:4">
      <c r="D1110" s="230"/>
    </row>
    <row r="1111" spans="4:4">
      <c r="D1111" s="230"/>
    </row>
    <row r="1112" spans="4:4">
      <c r="D1112" s="230"/>
    </row>
    <row r="1113" spans="4:4">
      <c r="D1113" s="230"/>
    </row>
    <row r="1114" spans="4:4">
      <c r="D1114" s="230"/>
    </row>
    <row r="1115" spans="4:4">
      <c r="D1115" s="230"/>
    </row>
    <row r="1116" spans="4:4">
      <c r="D1116" s="230"/>
    </row>
    <row r="1117" spans="4:4">
      <c r="D1117" s="230"/>
    </row>
    <row r="1118" spans="4:4">
      <c r="D1118" s="230"/>
    </row>
    <row r="1119" spans="4:4">
      <c r="D1119" s="230"/>
    </row>
    <row r="1120" spans="4:4">
      <c r="D1120" s="230"/>
    </row>
    <row r="1121" spans="4:4">
      <c r="D1121" s="230"/>
    </row>
    <row r="1122" spans="4:4">
      <c r="D1122" s="230"/>
    </row>
    <row r="1123" spans="4:4">
      <c r="D1123" s="230"/>
    </row>
    <row r="1124" spans="4:4">
      <c r="D1124" s="230"/>
    </row>
    <row r="1125" spans="4:4">
      <c r="D1125" s="230"/>
    </row>
    <row r="1126" spans="4:4">
      <c r="D1126" s="230"/>
    </row>
    <row r="1127" spans="4:4">
      <c r="D1127" s="230"/>
    </row>
    <row r="1128" spans="4:4">
      <c r="D1128" s="230"/>
    </row>
    <row r="1129" spans="4:4">
      <c r="D1129" s="230"/>
    </row>
    <row r="1130" spans="4:4">
      <c r="D1130" s="230"/>
    </row>
    <row r="1131" spans="4:4">
      <c r="D1131" s="230"/>
    </row>
    <row r="1132" spans="4:4">
      <c r="D1132" s="230"/>
    </row>
    <row r="1133" spans="4:4">
      <c r="D1133" s="230"/>
    </row>
    <row r="1134" spans="4:4">
      <c r="D1134" s="230"/>
    </row>
    <row r="1135" spans="4:4">
      <c r="D1135" s="230"/>
    </row>
    <row r="1136" spans="4:4">
      <c r="D1136" s="230"/>
    </row>
    <row r="1137" spans="4:4">
      <c r="D1137" s="230"/>
    </row>
    <row r="1138" spans="4:4">
      <c r="D1138" s="230"/>
    </row>
    <row r="1139" spans="4:4">
      <c r="D1139" s="230"/>
    </row>
    <row r="1140" spans="4:4">
      <c r="D1140" s="230"/>
    </row>
    <row r="1141" spans="4:4">
      <c r="D1141" s="230"/>
    </row>
    <row r="1142" spans="4:4">
      <c r="D1142" s="230"/>
    </row>
    <row r="1143" spans="4:4">
      <c r="D1143" s="230"/>
    </row>
    <row r="1144" spans="4:4">
      <c r="D1144" s="230"/>
    </row>
    <row r="1145" spans="4:4">
      <c r="D1145" s="230"/>
    </row>
    <row r="1146" spans="4:4">
      <c r="D1146" s="230"/>
    </row>
    <row r="1147" spans="4:4">
      <c r="D1147" s="230"/>
    </row>
    <row r="1148" spans="4:4">
      <c r="D1148" s="230"/>
    </row>
    <row r="1149" spans="4:4">
      <c r="D1149" s="230"/>
    </row>
    <row r="1150" spans="4:4">
      <c r="D1150" s="230"/>
    </row>
    <row r="1151" spans="4:4">
      <c r="D1151" s="230"/>
    </row>
    <row r="1152" spans="4:4">
      <c r="D1152" s="230"/>
    </row>
    <row r="1153" spans="4:4">
      <c r="D1153" s="230"/>
    </row>
    <row r="1154" spans="4:4">
      <c r="D1154" s="230"/>
    </row>
    <row r="1155" spans="4:4">
      <c r="D1155" s="230"/>
    </row>
    <row r="1156" spans="4:4">
      <c r="D1156" s="230"/>
    </row>
    <row r="1157" spans="4:4">
      <c r="D1157" s="230"/>
    </row>
    <row r="1158" spans="4:4">
      <c r="D1158" s="230"/>
    </row>
    <row r="1159" spans="4:4">
      <c r="D1159" s="230"/>
    </row>
    <row r="1160" spans="4:4">
      <c r="D1160" s="230"/>
    </row>
    <row r="1161" spans="4:4">
      <c r="D1161" s="230"/>
    </row>
    <row r="1162" spans="4:4">
      <c r="D1162" s="230"/>
    </row>
    <row r="1163" spans="4:4">
      <c r="D1163" s="230"/>
    </row>
    <row r="1164" spans="4:4">
      <c r="D1164" s="230"/>
    </row>
    <row r="1165" spans="4:4">
      <c r="D1165" s="230"/>
    </row>
    <row r="1166" spans="4:4">
      <c r="D1166" s="230"/>
    </row>
    <row r="1167" spans="4:4">
      <c r="D1167" s="230"/>
    </row>
    <row r="1168" spans="4:4">
      <c r="D1168" s="230"/>
    </row>
    <row r="1169" spans="4:4">
      <c r="D1169" s="230"/>
    </row>
    <row r="1170" spans="4:4">
      <c r="D1170" s="230"/>
    </row>
    <row r="1171" spans="4:4">
      <c r="D1171" s="230"/>
    </row>
    <row r="1172" spans="4:4">
      <c r="D1172" s="230"/>
    </row>
    <row r="1173" spans="4:4">
      <c r="D1173" s="230"/>
    </row>
    <row r="1174" spans="4:4">
      <c r="D1174" s="230"/>
    </row>
    <row r="1175" spans="4:4">
      <c r="D1175" s="230"/>
    </row>
    <row r="1176" spans="4:4">
      <c r="D1176" s="230"/>
    </row>
    <row r="1177" spans="4:4">
      <c r="D1177" s="230"/>
    </row>
    <row r="1178" spans="4:4">
      <c r="D1178" s="230"/>
    </row>
    <row r="1179" spans="4:4">
      <c r="D1179" s="230"/>
    </row>
    <row r="1180" spans="4:4">
      <c r="D1180" s="230"/>
    </row>
    <row r="1181" spans="4:4">
      <c r="D1181" s="230"/>
    </row>
    <row r="1182" spans="4:4">
      <c r="D1182" s="230"/>
    </row>
    <row r="1183" spans="4:4">
      <c r="D1183" s="230"/>
    </row>
    <row r="1184" spans="4:4">
      <c r="D1184" s="230"/>
    </row>
    <row r="1185" spans="4:4">
      <c r="D1185" s="230"/>
    </row>
    <row r="1186" spans="4:4">
      <c r="D1186" s="230"/>
    </row>
    <row r="1187" spans="4:4">
      <c r="D1187" s="230"/>
    </row>
    <row r="1188" spans="4:4">
      <c r="D1188" s="230"/>
    </row>
    <row r="1189" spans="4:4">
      <c r="D1189" s="230"/>
    </row>
    <row r="1190" spans="4:4">
      <c r="D1190" s="230"/>
    </row>
    <row r="1191" spans="4:4">
      <c r="D1191" s="230"/>
    </row>
    <row r="1192" spans="4:4">
      <c r="D1192" s="230"/>
    </row>
    <row r="1193" spans="4:4">
      <c r="D1193" s="230"/>
    </row>
    <row r="1194" spans="4:4">
      <c r="D1194" s="230"/>
    </row>
    <row r="1195" spans="4:4">
      <c r="D1195" s="230"/>
    </row>
    <row r="1196" spans="4:4">
      <c r="D1196" s="230"/>
    </row>
    <row r="1197" spans="4:4">
      <c r="D1197" s="230"/>
    </row>
    <row r="1198" spans="4:4">
      <c r="D1198" s="230"/>
    </row>
    <row r="1199" spans="4:4">
      <c r="D1199" s="230"/>
    </row>
    <row r="1200" spans="4:4">
      <c r="D1200" s="230"/>
    </row>
    <row r="1201" spans="4:4">
      <c r="D1201" s="230"/>
    </row>
    <row r="1202" spans="4:4">
      <c r="D1202" s="230"/>
    </row>
    <row r="1203" spans="4:4">
      <c r="D1203" s="230"/>
    </row>
    <row r="1204" spans="4:4">
      <c r="D1204" s="230"/>
    </row>
    <row r="1205" spans="4:4">
      <c r="D1205" s="230"/>
    </row>
    <row r="1206" spans="4:4">
      <c r="D1206" s="230"/>
    </row>
    <row r="1207" spans="4:4">
      <c r="D1207" s="230"/>
    </row>
    <row r="1208" spans="4:4">
      <c r="D1208" s="230"/>
    </row>
    <row r="1209" spans="4:4">
      <c r="D1209" s="230"/>
    </row>
    <row r="1210" spans="4:4">
      <c r="D1210" s="230"/>
    </row>
    <row r="1211" spans="4:4">
      <c r="D1211" s="230"/>
    </row>
    <row r="1212" spans="4:4">
      <c r="D1212" s="230"/>
    </row>
    <row r="1213" spans="4:4">
      <c r="D1213" s="230"/>
    </row>
    <row r="1214" spans="4:4">
      <c r="D1214" s="230"/>
    </row>
    <row r="1215" spans="4:4">
      <c r="D1215" s="230"/>
    </row>
    <row r="1216" spans="4:4">
      <c r="D1216" s="230"/>
    </row>
    <row r="1217" spans="4:4">
      <c r="D1217" s="230"/>
    </row>
    <row r="1218" spans="4:4">
      <c r="D1218" s="230"/>
    </row>
    <row r="1219" spans="4:4">
      <c r="D1219" s="230"/>
    </row>
    <row r="1220" spans="4:4">
      <c r="D1220" s="230"/>
    </row>
    <row r="1221" spans="4:4">
      <c r="D1221" s="230"/>
    </row>
    <row r="1222" spans="4:4">
      <c r="D1222" s="230"/>
    </row>
    <row r="1223" spans="4:4">
      <c r="D1223" s="230"/>
    </row>
    <row r="1224" spans="4:4">
      <c r="D1224" s="230"/>
    </row>
    <row r="1225" spans="4:4">
      <c r="D1225" s="230"/>
    </row>
    <row r="1226" spans="4:4">
      <c r="D1226" s="230"/>
    </row>
    <row r="1227" spans="4:4">
      <c r="D1227" s="230"/>
    </row>
    <row r="1228" spans="4:4">
      <c r="D1228" s="230"/>
    </row>
    <row r="1229" spans="4:4">
      <c r="D1229" s="230"/>
    </row>
    <row r="1230" spans="4:4">
      <c r="D1230" s="230"/>
    </row>
    <row r="1231" spans="4:4">
      <c r="D1231" s="230"/>
    </row>
    <row r="1232" spans="4:4">
      <c r="D1232" s="230"/>
    </row>
    <row r="1233" spans="4:4">
      <c r="D1233" s="230"/>
    </row>
    <row r="1234" spans="4:4">
      <c r="D1234" s="230"/>
    </row>
    <row r="1235" spans="4:4">
      <c r="D1235" s="230"/>
    </row>
    <row r="1236" spans="4:4">
      <c r="D1236" s="230"/>
    </row>
    <row r="1237" spans="4:4">
      <c r="D1237" s="230"/>
    </row>
    <row r="1238" spans="4:4">
      <c r="D1238" s="230"/>
    </row>
    <row r="1239" spans="4:4">
      <c r="D1239" s="230"/>
    </row>
    <row r="1240" spans="4:4">
      <c r="D1240" s="230"/>
    </row>
    <row r="1241" spans="4:4">
      <c r="D1241" s="230"/>
    </row>
    <row r="1242" spans="4:4">
      <c r="D1242" s="230"/>
    </row>
    <row r="1243" spans="4:4">
      <c r="D1243" s="230"/>
    </row>
    <row r="1244" spans="4:4">
      <c r="D1244" s="230"/>
    </row>
    <row r="1245" spans="4:4">
      <c r="D1245" s="230"/>
    </row>
    <row r="1246" spans="4:4">
      <c r="D1246" s="230"/>
    </row>
    <row r="1247" spans="4:4">
      <c r="D1247" s="230"/>
    </row>
    <row r="1248" spans="4:4">
      <c r="D1248" s="230"/>
    </row>
    <row r="1249" spans="4:4">
      <c r="D1249" s="230"/>
    </row>
    <row r="1250" spans="4:4">
      <c r="D1250" s="230"/>
    </row>
    <row r="1251" spans="4:4">
      <c r="D1251" s="230"/>
    </row>
    <row r="1252" spans="4:4">
      <c r="D1252" s="230"/>
    </row>
    <row r="1253" spans="4:4">
      <c r="D1253" s="230"/>
    </row>
    <row r="1254" spans="4:4">
      <c r="D1254" s="230"/>
    </row>
    <row r="1255" spans="4:4">
      <c r="D1255" s="230"/>
    </row>
    <row r="1256" spans="4:4">
      <c r="D1256" s="230"/>
    </row>
    <row r="1257" spans="4:4">
      <c r="D1257" s="230"/>
    </row>
    <row r="1258" spans="4:4">
      <c r="D1258" s="230"/>
    </row>
    <row r="1259" spans="4:4">
      <c r="D1259" s="230"/>
    </row>
    <row r="1260" spans="4:4">
      <c r="D1260" s="230"/>
    </row>
    <row r="1261" spans="4:4">
      <c r="D1261" s="230"/>
    </row>
    <row r="1262" spans="4:4">
      <c r="D1262" s="230"/>
    </row>
    <row r="1263" spans="4:4">
      <c r="D1263" s="230"/>
    </row>
    <row r="1264" spans="4:4">
      <c r="D1264" s="230"/>
    </row>
    <row r="1265" spans="4:4">
      <c r="D1265" s="230"/>
    </row>
    <row r="1266" spans="4:4">
      <c r="D1266" s="230"/>
    </row>
    <row r="1267" spans="4:4">
      <c r="D1267" s="230"/>
    </row>
    <row r="1268" spans="4:4">
      <c r="D1268" s="230"/>
    </row>
    <row r="1269" spans="4:4">
      <c r="D1269" s="230"/>
    </row>
    <row r="1270" spans="4:4">
      <c r="D1270" s="230"/>
    </row>
    <row r="1271" spans="4:4">
      <c r="D1271" s="230"/>
    </row>
    <row r="1272" spans="4:4">
      <c r="D1272" s="230"/>
    </row>
    <row r="1273" spans="4:4">
      <c r="D1273" s="230"/>
    </row>
    <row r="1274" spans="4:4">
      <c r="D1274" s="230"/>
    </row>
    <row r="1275" spans="4:4">
      <c r="D1275" s="230"/>
    </row>
    <row r="1276" spans="4:4">
      <c r="D1276" s="230"/>
    </row>
    <row r="1277" spans="4:4">
      <c r="D1277" s="230"/>
    </row>
    <row r="1278" spans="4:4">
      <c r="D1278" s="230"/>
    </row>
    <row r="1279" spans="4:4">
      <c r="D1279" s="230"/>
    </row>
    <row r="1280" spans="4:4">
      <c r="D1280" s="230"/>
    </row>
    <row r="1281" spans="4:4">
      <c r="D1281" s="230"/>
    </row>
    <row r="1282" spans="4:4">
      <c r="D1282" s="230"/>
    </row>
    <row r="1283" spans="4:4">
      <c r="D1283" s="230"/>
    </row>
    <row r="1284" spans="4:4">
      <c r="D1284" s="230"/>
    </row>
    <row r="1285" spans="4:4">
      <c r="D1285" s="230"/>
    </row>
    <row r="1286" spans="4:4">
      <c r="D1286" s="230"/>
    </row>
    <row r="1287" spans="4:4">
      <c r="D1287" s="230"/>
    </row>
    <row r="1288" spans="4:4">
      <c r="D1288" s="230"/>
    </row>
    <row r="1289" spans="4:4">
      <c r="D1289" s="230"/>
    </row>
    <row r="1290" spans="4:4">
      <c r="D1290" s="230"/>
    </row>
    <row r="1291" spans="4:4">
      <c r="D1291" s="230"/>
    </row>
    <row r="1292" spans="4:4">
      <c r="D1292" s="230"/>
    </row>
    <row r="1293" spans="4:4">
      <c r="D1293" s="230"/>
    </row>
    <row r="1294" spans="4:4">
      <c r="D1294" s="230"/>
    </row>
    <row r="1295" spans="4:4">
      <c r="D1295" s="230"/>
    </row>
    <row r="1296" spans="4:4">
      <c r="D1296" s="230"/>
    </row>
    <row r="1297" spans="4:4">
      <c r="D1297" s="230"/>
    </row>
    <row r="1298" spans="4:4">
      <c r="D1298" s="230"/>
    </row>
    <row r="1299" spans="4:4">
      <c r="D1299" s="230"/>
    </row>
    <row r="1300" spans="4:4">
      <c r="D1300" s="230"/>
    </row>
    <row r="1301" spans="4:4">
      <c r="D1301" s="230"/>
    </row>
    <row r="1302" spans="4:4">
      <c r="D1302" s="230"/>
    </row>
    <row r="1303" spans="4:4">
      <c r="D1303" s="230"/>
    </row>
    <row r="1304" spans="4:4">
      <c r="D1304" s="230"/>
    </row>
    <row r="1305" spans="4:4">
      <c r="D1305" s="230"/>
    </row>
    <row r="1306" spans="4:4">
      <c r="D1306" s="230"/>
    </row>
    <row r="1307" spans="4:4">
      <c r="D1307" s="230"/>
    </row>
    <row r="1308" spans="4:4">
      <c r="D1308" s="230"/>
    </row>
    <row r="1309" spans="4:4">
      <c r="D1309" s="230"/>
    </row>
    <row r="1310" spans="4:4">
      <c r="D1310" s="230"/>
    </row>
    <row r="1311" spans="4:4">
      <c r="D1311" s="230"/>
    </row>
    <row r="1312" spans="4:4">
      <c r="D1312" s="230"/>
    </row>
    <row r="1313" spans="4:4">
      <c r="D1313" s="230"/>
    </row>
    <row r="1314" spans="4:4">
      <c r="D1314" s="230"/>
    </row>
    <row r="1315" spans="4:4">
      <c r="D1315" s="230"/>
    </row>
    <row r="1316" spans="4:4">
      <c r="D1316" s="230"/>
    </row>
    <row r="1317" spans="4:4">
      <c r="D1317" s="230"/>
    </row>
    <row r="1318" spans="4:4">
      <c r="D1318" s="230"/>
    </row>
    <row r="1319" spans="4:4">
      <c r="D1319" s="230"/>
    </row>
    <row r="1320" spans="4:4">
      <c r="D1320" s="230"/>
    </row>
    <row r="1321" spans="4:4">
      <c r="D1321" s="230"/>
    </row>
    <row r="1322" spans="4:4">
      <c r="D1322" s="230"/>
    </row>
    <row r="1323" spans="4:4">
      <c r="D1323" s="230"/>
    </row>
    <row r="1324" spans="4:4">
      <c r="D1324" s="230"/>
    </row>
    <row r="1325" spans="4:4">
      <c r="D1325" s="230"/>
    </row>
    <row r="1326" spans="4:4">
      <c r="D1326" s="230"/>
    </row>
    <row r="1327" spans="4:4">
      <c r="D1327" s="230"/>
    </row>
    <row r="1328" spans="4:4">
      <c r="D1328" s="230"/>
    </row>
    <row r="1329" spans="4:4">
      <c r="D1329" s="230"/>
    </row>
    <row r="1330" spans="4:4">
      <c r="D1330" s="230"/>
    </row>
    <row r="1331" spans="4:4">
      <c r="D1331" s="230"/>
    </row>
    <row r="1332" spans="4:4">
      <c r="D1332" s="230"/>
    </row>
    <row r="1333" spans="4:4">
      <c r="D1333" s="230"/>
    </row>
    <row r="1334" spans="4:4">
      <c r="D1334" s="230"/>
    </row>
    <row r="1335" spans="4:4">
      <c r="D1335" s="230"/>
    </row>
    <row r="1336" spans="4:4">
      <c r="D1336" s="230"/>
    </row>
    <row r="1337" spans="4:4">
      <c r="D1337" s="230"/>
    </row>
    <row r="1338" spans="4:4">
      <c r="D1338" s="230"/>
    </row>
    <row r="1339" spans="4:4">
      <c r="D1339" s="230"/>
    </row>
    <row r="1340" spans="4:4">
      <c r="D1340" s="230"/>
    </row>
    <row r="1341" spans="4:4">
      <c r="D1341" s="230"/>
    </row>
    <row r="1342" spans="4:4">
      <c r="D1342" s="230"/>
    </row>
    <row r="1343" spans="4:4">
      <c r="D1343" s="230"/>
    </row>
    <row r="1344" spans="4:4">
      <c r="D1344" s="230"/>
    </row>
    <row r="1345" spans="4:4">
      <c r="D1345" s="230"/>
    </row>
    <row r="1346" spans="4:4">
      <c r="D1346" s="230"/>
    </row>
    <row r="1347" spans="4:4">
      <c r="D1347" s="230"/>
    </row>
    <row r="1348" spans="4:4">
      <c r="D1348" s="230"/>
    </row>
    <row r="1349" spans="4:4">
      <c r="D1349" s="230"/>
    </row>
    <row r="1350" spans="4:4">
      <c r="D1350" s="230"/>
    </row>
    <row r="1351" spans="4:4">
      <c r="D1351" s="230"/>
    </row>
    <row r="1352" spans="4:4">
      <c r="D1352" s="230"/>
    </row>
    <row r="1353" spans="4:4">
      <c r="D1353" s="230"/>
    </row>
    <row r="1354" spans="4:4">
      <c r="D1354" s="230"/>
    </row>
    <row r="1355" spans="4:4">
      <c r="D1355" s="230"/>
    </row>
    <row r="1356" spans="4:4">
      <c r="D1356" s="230"/>
    </row>
    <row r="1357" spans="4:4">
      <c r="D1357" s="230"/>
    </row>
    <row r="1358" spans="4:4">
      <c r="D1358" s="230"/>
    </row>
    <row r="1359" spans="4:4">
      <c r="D1359" s="230"/>
    </row>
    <row r="1360" spans="4:4">
      <c r="D1360" s="230"/>
    </row>
    <row r="1361" spans="4:4">
      <c r="D1361" s="230"/>
    </row>
    <row r="1362" spans="4:4">
      <c r="D1362" s="230"/>
    </row>
    <row r="1363" spans="4:4">
      <c r="D1363" s="230"/>
    </row>
    <row r="1364" spans="4:4">
      <c r="D1364" s="230"/>
    </row>
    <row r="1365" spans="4:4">
      <c r="D1365" s="230"/>
    </row>
    <row r="1366" spans="4:4">
      <c r="D1366" s="230"/>
    </row>
    <row r="1367" spans="4:4">
      <c r="D1367" s="230"/>
    </row>
    <row r="1368" spans="4:4">
      <c r="D1368" s="230"/>
    </row>
    <row r="1369" spans="4:4">
      <c r="D1369" s="230"/>
    </row>
    <row r="1370" spans="4:4">
      <c r="D1370" s="230"/>
    </row>
    <row r="1371" spans="4:4">
      <c r="D1371" s="230"/>
    </row>
    <row r="1372" spans="4:4">
      <c r="D1372" s="230"/>
    </row>
    <row r="1373" spans="4:4">
      <c r="D1373" s="230"/>
    </row>
    <row r="1374" spans="4:4">
      <c r="D1374" s="230"/>
    </row>
    <row r="1375" spans="4:4">
      <c r="D1375" s="230"/>
    </row>
    <row r="1376" spans="4:4">
      <c r="D1376" s="230"/>
    </row>
    <row r="1377" spans="4:4">
      <c r="D1377" s="230"/>
    </row>
    <row r="1378" spans="4:4">
      <c r="D1378" s="230"/>
    </row>
    <row r="1379" spans="4:4">
      <c r="D1379" s="230"/>
    </row>
    <row r="1380" spans="4:4">
      <c r="D1380" s="230"/>
    </row>
    <row r="1381" spans="4:4">
      <c r="D1381" s="230"/>
    </row>
    <row r="1382" spans="4:4">
      <c r="D1382" s="230"/>
    </row>
    <row r="1383" spans="4:4">
      <c r="D1383" s="230"/>
    </row>
    <row r="1384" spans="4:4">
      <c r="D1384" s="230"/>
    </row>
    <row r="1385" spans="4:4">
      <c r="D1385" s="230"/>
    </row>
    <row r="1386" spans="4:4">
      <c r="D1386" s="230"/>
    </row>
    <row r="1387" spans="4:4">
      <c r="D1387" s="230"/>
    </row>
    <row r="1388" spans="4:4">
      <c r="D1388" s="230"/>
    </row>
    <row r="1389" spans="4:4">
      <c r="D1389" s="230"/>
    </row>
    <row r="1390" spans="4:4">
      <c r="D1390" s="230"/>
    </row>
    <row r="1391" spans="4:4">
      <c r="D1391" s="230"/>
    </row>
    <row r="1392" spans="4:4">
      <c r="D1392" s="230"/>
    </row>
    <row r="1393" spans="4:4">
      <c r="D1393" s="230"/>
    </row>
    <row r="1394" spans="4:4">
      <c r="D1394" s="230"/>
    </row>
    <row r="1395" spans="4:4">
      <c r="D1395" s="230"/>
    </row>
    <row r="1396" spans="4:4">
      <c r="D1396" s="230"/>
    </row>
    <row r="1397" spans="4:4">
      <c r="D1397" s="230"/>
    </row>
    <row r="1398" spans="4:4">
      <c r="D1398" s="230"/>
    </row>
    <row r="1399" spans="4:4">
      <c r="D1399" s="230"/>
    </row>
    <row r="1400" spans="4:4">
      <c r="D1400" s="230"/>
    </row>
    <row r="1401" spans="4:4">
      <c r="D1401" s="230"/>
    </row>
    <row r="1402" spans="4:4">
      <c r="D1402" s="230"/>
    </row>
    <row r="1403" spans="4:4">
      <c r="D1403" s="230"/>
    </row>
    <row r="1404" spans="4:4">
      <c r="D1404" s="230"/>
    </row>
    <row r="1405" spans="4:4">
      <c r="D1405" s="230"/>
    </row>
    <row r="1406" spans="4:4">
      <c r="D1406" s="230"/>
    </row>
    <row r="1407" spans="4:4">
      <c r="D1407" s="230"/>
    </row>
    <row r="1408" spans="4:4">
      <c r="D1408" s="230"/>
    </row>
    <row r="1409" spans="4:4">
      <c r="D1409" s="230"/>
    </row>
    <row r="1410" spans="4:4">
      <c r="D1410" s="230"/>
    </row>
    <row r="1411" spans="4:4">
      <c r="D1411" s="230"/>
    </row>
    <row r="1412" spans="4:4">
      <c r="D1412" s="230"/>
    </row>
    <row r="1413" spans="4:4">
      <c r="D1413" s="230"/>
    </row>
    <row r="1414" spans="4:4">
      <c r="D1414" s="230"/>
    </row>
    <row r="1415" spans="4:4">
      <c r="D1415" s="230"/>
    </row>
    <row r="1416" spans="4:4">
      <c r="D1416" s="230"/>
    </row>
    <row r="1417" spans="4:4">
      <c r="D1417" s="230"/>
    </row>
    <row r="1418" spans="4:4">
      <c r="D1418" s="230"/>
    </row>
    <row r="1419" spans="4:4">
      <c r="D1419" s="230"/>
    </row>
    <row r="1420" spans="4:4">
      <c r="D1420" s="230"/>
    </row>
    <row r="1421" spans="4:4">
      <c r="D1421" s="230"/>
    </row>
    <row r="1422" spans="4:4">
      <c r="D1422" s="230"/>
    </row>
    <row r="1423" spans="4:4">
      <c r="D1423" s="230"/>
    </row>
    <row r="1424" spans="4:4">
      <c r="D1424" s="230"/>
    </row>
    <row r="1425" spans="4:4">
      <c r="D1425" s="230"/>
    </row>
    <row r="1426" spans="4:4">
      <c r="D1426" s="230"/>
    </row>
    <row r="1427" spans="4:4">
      <c r="D1427" s="230"/>
    </row>
    <row r="1428" spans="4:4">
      <c r="D1428" s="230"/>
    </row>
    <row r="1429" spans="4:4">
      <c r="D1429" s="230"/>
    </row>
    <row r="1430" spans="4:4">
      <c r="D1430" s="230"/>
    </row>
    <row r="1431" spans="4:4">
      <c r="D1431" s="230"/>
    </row>
    <row r="1432" spans="4:4">
      <c r="D1432" s="230"/>
    </row>
    <row r="1433" spans="4:4">
      <c r="D1433" s="230"/>
    </row>
    <row r="1434" spans="4:4">
      <c r="D1434" s="230"/>
    </row>
    <row r="1435" spans="4:4">
      <c r="D1435" s="230"/>
    </row>
    <row r="1436" spans="4:4">
      <c r="D1436" s="230"/>
    </row>
    <row r="1437" spans="4:4">
      <c r="D1437" s="230"/>
    </row>
    <row r="1438" spans="4:4">
      <c r="D1438" s="230"/>
    </row>
    <row r="1439" spans="4:4">
      <c r="D1439" s="230"/>
    </row>
    <row r="1440" spans="4:4">
      <c r="D1440" s="230"/>
    </row>
    <row r="1441" spans="4:4">
      <c r="D1441" s="230"/>
    </row>
    <row r="1442" spans="4:4">
      <c r="D1442" s="230"/>
    </row>
    <row r="1443" spans="4:4">
      <c r="D1443" s="230"/>
    </row>
    <row r="1444" spans="4:4">
      <c r="D1444" s="230"/>
    </row>
    <row r="1445" spans="4:4">
      <c r="D1445" s="230"/>
    </row>
    <row r="1446" spans="4:4">
      <c r="D1446" s="230"/>
    </row>
    <row r="1447" spans="4:4">
      <c r="D1447" s="230"/>
    </row>
    <row r="1448" spans="4:4">
      <c r="D1448" s="230"/>
    </row>
    <row r="1449" spans="4:4">
      <c r="D1449" s="230"/>
    </row>
    <row r="1450" spans="4:4">
      <c r="D1450" s="230"/>
    </row>
    <row r="1451" spans="4:4">
      <c r="D1451" s="230"/>
    </row>
    <row r="1452" spans="4:4">
      <c r="D1452" s="230"/>
    </row>
    <row r="1453" spans="4:4">
      <c r="D1453" s="230"/>
    </row>
    <row r="1454" spans="4:4">
      <c r="D1454" s="230"/>
    </row>
    <row r="1455" spans="4:4">
      <c r="D1455" s="230"/>
    </row>
    <row r="1456" spans="4:4">
      <c r="D1456" s="230"/>
    </row>
    <row r="1457" spans="4:4">
      <c r="D1457" s="230"/>
    </row>
    <row r="1458" spans="4:4">
      <c r="D1458" s="230"/>
    </row>
    <row r="1459" spans="4:4">
      <c r="D1459" s="230"/>
    </row>
    <row r="1460" spans="4:4">
      <c r="D1460" s="230"/>
    </row>
    <row r="1461" spans="4:4">
      <c r="D1461" s="230"/>
    </row>
    <row r="1462" spans="4:4">
      <c r="D1462" s="230"/>
    </row>
    <row r="1463" spans="4:4">
      <c r="D1463" s="230"/>
    </row>
    <row r="1464" spans="4:4">
      <c r="D1464" s="230"/>
    </row>
    <row r="1465" spans="4:4">
      <c r="D1465" s="230"/>
    </row>
    <row r="1466" spans="4:4">
      <c r="D1466" s="230"/>
    </row>
    <row r="1467" spans="4:4">
      <c r="D1467" s="230"/>
    </row>
    <row r="1468" spans="4:4">
      <c r="D1468" s="230"/>
    </row>
    <row r="1469" spans="4:4">
      <c r="D1469" s="230"/>
    </row>
    <row r="1470" spans="4:4">
      <c r="D1470" s="230"/>
    </row>
    <row r="1471" spans="4:4">
      <c r="D1471" s="230"/>
    </row>
    <row r="1472" spans="4:4">
      <c r="D1472" s="230"/>
    </row>
    <row r="1473" spans="4:4">
      <c r="D1473" s="230"/>
    </row>
    <row r="1474" spans="4:4">
      <c r="D1474" s="230"/>
    </row>
    <row r="1475" spans="4:4">
      <c r="D1475" s="230"/>
    </row>
    <row r="1476" spans="4:4">
      <c r="D1476" s="230"/>
    </row>
    <row r="1477" spans="4:4">
      <c r="D1477" s="230"/>
    </row>
    <row r="1478" spans="4:4">
      <c r="D1478" s="230"/>
    </row>
    <row r="1479" spans="4:4">
      <c r="D1479" s="230"/>
    </row>
    <row r="1480" spans="4:4">
      <c r="D1480" s="230"/>
    </row>
    <row r="1481" spans="4:4">
      <c r="D1481" s="230"/>
    </row>
    <row r="1482" spans="4:4">
      <c r="D1482" s="230"/>
    </row>
    <row r="1483" spans="4:4">
      <c r="D1483" s="230"/>
    </row>
    <row r="1484" spans="4:4">
      <c r="D1484" s="230"/>
    </row>
    <row r="1485" spans="4:4">
      <c r="D1485" s="230"/>
    </row>
    <row r="1486" spans="4:4">
      <c r="D1486" s="230"/>
    </row>
    <row r="1487" spans="4:4">
      <c r="D1487" s="230"/>
    </row>
    <row r="1488" spans="4:4">
      <c r="D1488" s="230"/>
    </row>
    <row r="1489" spans="4:4">
      <c r="D1489" s="230"/>
    </row>
    <row r="1490" spans="4:4">
      <c r="D1490" s="230"/>
    </row>
    <row r="1491" spans="4:4">
      <c r="D1491" s="230"/>
    </row>
    <row r="1492" spans="4:4">
      <c r="D1492" s="230"/>
    </row>
    <row r="1493" spans="4:4">
      <c r="D1493" s="230"/>
    </row>
    <row r="1494" spans="4:4">
      <c r="D1494" s="230"/>
    </row>
    <row r="1495" spans="4:4">
      <c r="D1495" s="230"/>
    </row>
    <row r="1496" spans="4:4">
      <c r="D1496" s="230"/>
    </row>
    <row r="1497" spans="4:4">
      <c r="D1497" s="230"/>
    </row>
    <row r="1498" spans="4:4">
      <c r="D1498" s="230"/>
    </row>
    <row r="1499" spans="4:4">
      <c r="D1499" s="230"/>
    </row>
    <row r="1500" spans="4:4">
      <c r="D1500" s="230"/>
    </row>
    <row r="1501" spans="4:4">
      <c r="D1501" s="230"/>
    </row>
    <row r="1502" spans="4:4">
      <c r="D1502" s="230"/>
    </row>
    <row r="1503" spans="4:4">
      <c r="D1503" s="230"/>
    </row>
    <row r="1504" spans="4:4">
      <c r="D1504" s="230"/>
    </row>
    <row r="1505" spans="4:4">
      <c r="D1505" s="230"/>
    </row>
    <row r="1506" spans="4:4">
      <c r="D1506" s="230"/>
    </row>
    <row r="1507" spans="4:4">
      <c r="D1507" s="230"/>
    </row>
    <row r="1508" spans="4:4">
      <c r="D1508" s="230"/>
    </row>
    <row r="1509" spans="4:4">
      <c r="D1509" s="230"/>
    </row>
    <row r="1510" spans="4:4">
      <c r="D1510" s="230"/>
    </row>
    <row r="1511" spans="4:4">
      <c r="D1511" s="230"/>
    </row>
    <row r="1512" spans="4:4">
      <c r="D1512" s="230"/>
    </row>
    <row r="1513" spans="4:4">
      <c r="D1513" s="230"/>
    </row>
    <row r="1514" spans="4:4">
      <c r="D1514" s="230"/>
    </row>
    <row r="1515" spans="4:4">
      <c r="D1515" s="230"/>
    </row>
    <row r="1516" spans="4:4">
      <c r="D1516" s="230"/>
    </row>
    <row r="1517" spans="4:4">
      <c r="D1517" s="230"/>
    </row>
    <row r="1518" spans="4:4">
      <c r="D1518" s="230"/>
    </row>
    <row r="1519" spans="4:4">
      <c r="D1519" s="230"/>
    </row>
    <row r="1520" spans="4:4">
      <c r="D1520" s="230"/>
    </row>
    <row r="1521" spans="4:4">
      <c r="D1521" s="230"/>
    </row>
    <row r="1522" spans="4:4">
      <c r="D1522" s="230"/>
    </row>
    <row r="1523" spans="4:4">
      <c r="D1523" s="230"/>
    </row>
    <row r="1524" spans="4:4">
      <c r="D1524" s="230"/>
    </row>
    <row r="1525" spans="4:4">
      <c r="D1525" s="230"/>
    </row>
    <row r="1526" spans="4:4">
      <c r="D1526" s="230"/>
    </row>
    <row r="1527" spans="4:4">
      <c r="D1527" s="230"/>
    </row>
    <row r="1528" spans="4:4">
      <c r="D1528" s="230"/>
    </row>
    <row r="1529" spans="4:4">
      <c r="D1529" s="230"/>
    </row>
    <row r="1530" spans="4:4">
      <c r="D1530" s="230"/>
    </row>
    <row r="1531" spans="4:4">
      <c r="D1531" s="230"/>
    </row>
    <row r="1532" spans="4:4">
      <c r="D1532" s="230"/>
    </row>
    <row r="1533" spans="4:4">
      <c r="D1533" s="230"/>
    </row>
    <row r="1534" spans="4:4">
      <c r="D1534" s="230"/>
    </row>
    <row r="1535" spans="4:4">
      <c r="D1535" s="230"/>
    </row>
    <row r="1536" spans="4:4">
      <c r="D1536" s="230"/>
    </row>
    <row r="1537" spans="4:4">
      <c r="D1537" s="230"/>
    </row>
    <row r="1538" spans="4:4">
      <c r="D1538" s="230"/>
    </row>
    <row r="1539" spans="4:4">
      <c r="D1539" s="230"/>
    </row>
    <row r="1540" spans="4:4">
      <c r="D1540" s="230"/>
    </row>
    <row r="1541" spans="4:4">
      <c r="D1541" s="230"/>
    </row>
    <row r="1542" spans="4:4">
      <c r="D1542" s="230"/>
    </row>
    <row r="1543" spans="4:4">
      <c r="D1543" s="230"/>
    </row>
    <row r="1544" spans="4:4">
      <c r="D1544" s="230"/>
    </row>
    <row r="1545" spans="4:4">
      <c r="D1545" s="230"/>
    </row>
    <row r="1546" spans="4:4">
      <c r="D1546" s="230"/>
    </row>
    <row r="1547" spans="4:4">
      <c r="D1547" s="230"/>
    </row>
    <row r="1548" spans="4:4">
      <c r="D1548" s="230"/>
    </row>
    <row r="1549" spans="4:4">
      <c r="D1549" s="230"/>
    </row>
    <row r="1550" spans="4:4">
      <c r="D1550" s="230"/>
    </row>
    <row r="1551" spans="4:4">
      <c r="D1551" s="230"/>
    </row>
    <row r="1552" spans="4:4">
      <c r="D1552" s="230"/>
    </row>
    <row r="1553" spans="4:4">
      <c r="D1553" s="230"/>
    </row>
    <row r="1554" spans="4:4">
      <c r="D1554" s="230"/>
    </row>
    <row r="1555" spans="4:4">
      <c r="D1555" s="230"/>
    </row>
    <row r="1556" spans="4:4">
      <c r="D1556" s="230"/>
    </row>
    <row r="1557" spans="4:4">
      <c r="D1557" s="230"/>
    </row>
    <row r="1558" spans="4:4">
      <c r="D1558" s="230"/>
    </row>
    <row r="1559" spans="4:4">
      <c r="D1559" s="230"/>
    </row>
    <row r="1560" spans="4:4">
      <c r="D1560" s="230"/>
    </row>
    <row r="1561" spans="4:4">
      <c r="D1561" s="230"/>
    </row>
    <row r="1562" spans="4:4">
      <c r="D1562" s="230"/>
    </row>
    <row r="1563" spans="4:4">
      <c r="D1563" s="230"/>
    </row>
    <row r="1564" spans="4:4">
      <c r="D1564" s="230"/>
    </row>
    <row r="1565" spans="4:4">
      <c r="D1565" s="230"/>
    </row>
    <row r="1566" spans="4:4">
      <c r="D1566" s="230"/>
    </row>
    <row r="1567" spans="4:4">
      <c r="D1567" s="230"/>
    </row>
    <row r="1568" spans="4:4">
      <c r="D1568" s="230"/>
    </row>
    <row r="1569" spans="4:4">
      <c r="D1569" s="230"/>
    </row>
    <row r="1570" spans="4:4">
      <c r="D1570" s="230"/>
    </row>
    <row r="1571" spans="4:4">
      <c r="D1571" s="230"/>
    </row>
    <row r="1572" spans="4:4">
      <c r="D1572" s="230"/>
    </row>
    <row r="1573" spans="4:4">
      <c r="D1573" s="230"/>
    </row>
    <row r="1574" spans="4:4">
      <c r="D1574" s="230"/>
    </row>
    <row r="1575" spans="4:4">
      <c r="D1575" s="230"/>
    </row>
    <row r="1576" spans="4:4">
      <c r="D1576" s="230"/>
    </row>
    <row r="1577" spans="4:4">
      <c r="D1577" s="230"/>
    </row>
    <row r="1578" spans="4:4">
      <c r="D1578" s="230"/>
    </row>
    <row r="1579" spans="4:4">
      <c r="D1579" s="230"/>
    </row>
    <row r="1580" spans="4:4">
      <c r="D1580" s="230"/>
    </row>
    <row r="1581" spans="4:4">
      <c r="D1581" s="230"/>
    </row>
    <row r="1582" spans="4:4">
      <c r="D1582" s="230"/>
    </row>
    <row r="1583" spans="4:4">
      <c r="D1583" s="230"/>
    </row>
    <row r="1584" spans="4:4">
      <c r="D1584" s="230"/>
    </row>
    <row r="1585" spans="4:4">
      <c r="D1585" s="230"/>
    </row>
    <row r="1586" spans="4:4">
      <c r="D1586" s="230"/>
    </row>
    <row r="1587" spans="4:4">
      <c r="D1587" s="230"/>
    </row>
    <row r="1588" spans="4:4">
      <c r="D1588" s="230"/>
    </row>
    <row r="1589" spans="4:4">
      <c r="D1589" s="230"/>
    </row>
    <row r="1590" spans="4:4">
      <c r="D1590" s="230"/>
    </row>
    <row r="1591" spans="4:4">
      <c r="D1591" s="230"/>
    </row>
    <row r="1592" spans="4:4">
      <c r="D1592" s="230"/>
    </row>
    <row r="1593" spans="4:4">
      <c r="D1593" s="230"/>
    </row>
    <row r="1594" spans="4:4">
      <c r="D1594" s="230"/>
    </row>
    <row r="1595" spans="4:4">
      <c r="D1595" s="230"/>
    </row>
    <row r="1596" spans="4:4">
      <c r="D1596" s="230"/>
    </row>
    <row r="1597" spans="4:4">
      <c r="D1597" s="230"/>
    </row>
    <row r="1598" spans="4:4">
      <c r="D1598" s="230"/>
    </row>
    <row r="1599" spans="4:4">
      <c r="D1599" s="230"/>
    </row>
    <row r="1600" spans="4:4">
      <c r="D1600" s="230"/>
    </row>
    <row r="1601" spans="4:4">
      <c r="D1601" s="230"/>
    </row>
    <row r="1602" spans="4:4">
      <c r="D1602" s="230"/>
    </row>
    <row r="1603" spans="4:4">
      <c r="D1603" s="230"/>
    </row>
    <row r="1604" spans="4:4">
      <c r="D1604" s="230"/>
    </row>
    <row r="1605" spans="4:4">
      <c r="D1605" s="230"/>
    </row>
    <row r="1606" spans="4:4">
      <c r="D1606" s="230"/>
    </row>
    <row r="1607" spans="4:4">
      <c r="D1607" s="230"/>
    </row>
    <row r="1608" spans="4:4">
      <c r="D1608" s="230"/>
    </row>
    <row r="1609" spans="4:4">
      <c r="D1609" s="230"/>
    </row>
    <row r="1610" spans="4:4">
      <c r="D1610" s="230"/>
    </row>
    <row r="1611" spans="4:4">
      <c r="D1611" s="230"/>
    </row>
    <row r="1612" spans="4:4">
      <c r="D1612" s="230"/>
    </row>
    <row r="1613" spans="4:4">
      <c r="D1613" s="230"/>
    </row>
    <row r="1614" spans="4:4">
      <c r="D1614" s="230"/>
    </row>
    <row r="1615" spans="4:4">
      <c r="D1615" s="230"/>
    </row>
    <row r="1616" spans="4:4">
      <c r="D1616" s="230"/>
    </row>
    <row r="1617" spans="4:4">
      <c r="D1617" s="230"/>
    </row>
    <row r="1618" spans="4:4">
      <c r="D1618" s="230"/>
    </row>
    <row r="1619" spans="4:4">
      <c r="D1619" s="230"/>
    </row>
    <row r="1620" spans="4:4">
      <c r="D1620" s="230"/>
    </row>
    <row r="1621" spans="4:4">
      <c r="D1621" s="230"/>
    </row>
    <row r="1622" spans="4:4">
      <c r="D1622" s="230"/>
    </row>
    <row r="1623" spans="4:4">
      <c r="D1623" s="230"/>
    </row>
    <row r="1624" spans="4:4">
      <c r="D1624" s="230"/>
    </row>
    <row r="1625" spans="4:4">
      <c r="D1625" s="230"/>
    </row>
    <row r="1626" spans="4:4">
      <c r="D1626" s="230"/>
    </row>
    <row r="1627" spans="4:4">
      <c r="D1627" s="230"/>
    </row>
    <row r="1628" spans="4:4">
      <c r="D1628" s="230"/>
    </row>
    <row r="1629" spans="4:4">
      <c r="D1629" s="230"/>
    </row>
    <row r="1630" spans="4:4">
      <c r="D1630" s="230"/>
    </row>
    <row r="1631" spans="4:4">
      <c r="D1631" s="230"/>
    </row>
    <row r="1632" spans="4:4">
      <c r="D1632" s="230"/>
    </row>
    <row r="1633" spans="4:4">
      <c r="D1633" s="230"/>
    </row>
    <row r="1634" spans="4:4">
      <c r="D1634" s="230"/>
    </row>
    <row r="1635" spans="4:4">
      <c r="D1635" s="230"/>
    </row>
    <row r="1636" spans="4:4">
      <c r="D1636" s="230"/>
    </row>
    <row r="1637" spans="4:4">
      <c r="D1637" s="230"/>
    </row>
    <row r="1638" spans="4:4">
      <c r="D1638" s="230"/>
    </row>
    <row r="1639" spans="4:4">
      <c r="D1639" s="230"/>
    </row>
    <row r="1640" spans="4:4">
      <c r="D1640" s="230"/>
    </row>
    <row r="1641" spans="4:4">
      <c r="D1641" s="230"/>
    </row>
    <row r="1642" spans="4:4">
      <c r="D1642" s="230"/>
    </row>
    <row r="1643" spans="4:4">
      <c r="D1643" s="230"/>
    </row>
    <row r="1644" spans="4:4">
      <c r="D1644" s="230"/>
    </row>
    <row r="1645" spans="4:4">
      <c r="D1645" s="230"/>
    </row>
    <row r="1646" spans="4:4">
      <c r="D1646" s="230"/>
    </row>
    <row r="1647" spans="4:4">
      <c r="D1647" s="230"/>
    </row>
    <row r="1648" spans="4:4">
      <c r="D1648" s="230"/>
    </row>
    <row r="1649" spans="4:4">
      <c r="D1649" s="230"/>
    </row>
    <row r="1650" spans="4:4">
      <c r="D1650" s="230"/>
    </row>
    <row r="1651" spans="4:4">
      <c r="D1651" s="230"/>
    </row>
    <row r="1652" spans="4:4">
      <c r="D1652" s="230"/>
    </row>
    <row r="1653" spans="4:4">
      <c r="D1653" s="230"/>
    </row>
    <row r="1654" spans="4:4">
      <c r="D1654" s="230"/>
    </row>
    <row r="1655" spans="4:4">
      <c r="D1655" s="230"/>
    </row>
    <row r="1656" spans="4:4">
      <c r="D1656" s="230"/>
    </row>
    <row r="1657" spans="4:4">
      <c r="D1657" s="230"/>
    </row>
    <row r="1658" spans="4:4">
      <c r="D1658" s="230"/>
    </row>
    <row r="1659" spans="4:4">
      <c r="D1659" s="230"/>
    </row>
    <row r="1660" spans="4:4">
      <c r="D1660" s="230"/>
    </row>
    <row r="1661" spans="4:4">
      <c r="D1661" s="230"/>
    </row>
    <row r="1662" spans="4:4">
      <c r="D1662" s="230"/>
    </row>
    <row r="1663" spans="4:4">
      <c r="D1663" s="230"/>
    </row>
    <row r="1664" spans="4:4">
      <c r="D1664" s="230"/>
    </row>
    <row r="1665" spans="4:4">
      <c r="D1665" s="230"/>
    </row>
    <row r="1666" spans="4:4">
      <c r="D1666" s="230"/>
    </row>
    <row r="1667" spans="4:4">
      <c r="D1667" s="230"/>
    </row>
    <row r="1668" spans="4:4">
      <c r="D1668" s="230"/>
    </row>
    <row r="1669" spans="4:4">
      <c r="D1669" s="230"/>
    </row>
    <row r="1670" spans="4:4">
      <c r="D1670" s="230"/>
    </row>
    <row r="1671" spans="4:4">
      <c r="D1671" s="230"/>
    </row>
    <row r="1672" spans="4:4">
      <c r="D1672" s="230"/>
    </row>
    <row r="1673" spans="4:4">
      <c r="D1673" s="230"/>
    </row>
    <row r="1674" spans="4:4">
      <c r="D1674" s="230"/>
    </row>
    <row r="1675" spans="4:4">
      <c r="D1675" s="230"/>
    </row>
    <row r="1676" spans="4:4">
      <c r="D1676" s="230"/>
    </row>
    <row r="1677" spans="4:4">
      <c r="D1677" s="230"/>
    </row>
    <row r="1678" spans="4:4">
      <c r="D1678" s="230"/>
    </row>
    <row r="1679" spans="4:4">
      <c r="D1679" s="230"/>
    </row>
    <row r="1680" spans="4:4">
      <c r="D1680" s="230"/>
    </row>
    <row r="1681" spans="4:4">
      <c r="D1681" s="230"/>
    </row>
    <row r="1682" spans="4:4">
      <c r="D1682" s="230"/>
    </row>
    <row r="1683" spans="4:4">
      <c r="D1683" s="230"/>
    </row>
    <row r="1684" spans="4:4">
      <c r="D1684" s="230"/>
    </row>
    <row r="1685" spans="4:4">
      <c r="D1685" s="230"/>
    </row>
    <row r="1686" spans="4:4">
      <c r="D1686" s="230"/>
    </row>
    <row r="1687" spans="4:4">
      <c r="D1687" s="230"/>
    </row>
    <row r="1688" spans="4:4">
      <c r="D1688" s="230"/>
    </row>
    <row r="1689" spans="4:4">
      <c r="D1689" s="230"/>
    </row>
    <row r="1690" spans="4:4">
      <c r="D1690" s="230"/>
    </row>
    <row r="1691" spans="4:4">
      <c r="D1691" s="230"/>
    </row>
    <row r="1692" spans="4:4">
      <c r="D1692" s="230"/>
    </row>
    <row r="1693" spans="4:4">
      <c r="D1693" s="230"/>
    </row>
    <row r="1694" spans="4:4">
      <c r="D1694" s="230"/>
    </row>
    <row r="1695" spans="4:4">
      <c r="D1695" s="230"/>
    </row>
    <row r="1696" spans="4:4">
      <c r="D1696" s="230"/>
    </row>
    <row r="1697" spans="4:4">
      <c r="D1697" s="230"/>
    </row>
    <row r="1698" spans="4:4">
      <c r="D1698" s="230"/>
    </row>
    <row r="1699" spans="4:4">
      <c r="D1699" s="230"/>
    </row>
    <row r="1700" spans="4:4">
      <c r="D1700" s="230"/>
    </row>
    <row r="1701" spans="4:4">
      <c r="D1701" s="230"/>
    </row>
    <row r="1702" spans="4:4">
      <c r="D1702" s="230"/>
    </row>
    <row r="1703" spans="4:4">
      <c r="D1703" s="230"/>
    </row>
    <row r="1704" spans="4:4">
      <c r="D1704" s="230"/>
    </row>
    <row r="1705" spans="4:4">
      <c r="D1705" s="230"/>
    </row>
    <row r="1706" spans="4:4">
      <c r="D1706" s="230"/>
    </row>
    <row r="1707" spans="4:4">
      <c r="D1707" s="230"/>
    </row>
    <row r="1708" spans="4:4">
      <c r="D1708" s="230"/>
    </row>
    <row r="1709" spans="4:4">
      <c r="D1709" s="230"/>
    </row>
    <row r="1710" spans="4:4">
      <c r="D1710" s="230"/>
    </row>
    <row r="1711" spans="4:4">
      <c r="D1711" s="230"/>
    </row>
    <row r="1712" spans="4:4">
      <c r="D1712" s="230"/>
    </row>
    <row r="1713" spans="4:4">
      <c r="D1713" s="230"/>
    </row>
    <row r="1714" spans="4:4">
      <c r="D1714" s="230"/>
    </row>
    <row r="1715" spans="4:4">
      <c r="D1715" s="230"/>
    </row>
    <row r="1716" spans="4:4">
      <c r="D1716" s="230"/>
    </row>
    <row r="1717" spans="4:4">
      <c r="D1717" s="230"/>
    </row>
    <row r="1718" spans="4:4">
      <c r="D1718" s="230"/>
    </row>
    <row r="1719" spans="4:4">
      <c r="D1719" s="230"/>
    </row>
    <row r="1720" spans="4:4">
      <c r="D1720" s="230"/>
    </row>
    <row r="1721" spans="4:4">
      <c r="D1721" s="230"/>
    </row>
    <row r="1722" spans="4:4">
      <c r="D1722" s="230"/>
    </row>
    <row r="1723" spans="4:4">
      <c r="D1723" s="230"/>
    </row>
    <row r="1724" spans="4:4">
      <c r="D1724" s="230"/>
    </row>
    <row r="1725" spans="4:4">
      <c r="D1725" s="230"/>
    </row>
    <row r="1726" spans="4:4">
      <c r="D1726" s="230"/>
    </row>
    <row r="1727" spans="4:4">
      <c r="D1727" s="230"/>
    </row>
    <row r="1728" spans="4:4">
      <c r="D1728" s="230"/>
    </row>
    <row r="1729" spans="4:4">
      <c r="D1729" s="230"/>
    </row>
    <row r="1730" spans="4:4">
      <c r="D1730" s="230"/>
    </row>
    <row r="1731" spans="4:4">
      <c r="D1731" s="230"/>
    </row>
    <row r="1732" spans="4:4">
      <c r="D1732" s="230"/>
    </row>
    <row r="1733" spans="4:4">
      <c r="D1733" s="230"/>
    </row>
    <row r="1734" spans="4:4">
      <c r="D1734" s="230"/>
    </row>
    <row r="1735" spans="4:4">
      <c r="D1735" s="230"/>
    </row>
    <row r="1736" spans="4:4">
      <c r="D1736" s="230"/>
    </row>
    <row r="1737" spans="4:4">
      <c r="D1737" s="230"/>
    </row>
    <row r="1738" spans="4:4">
      <c r="D1738" s="230"/>
    </row>
    <row r="1739" spans="4:4">
      <c r="D1739" s="230"/>
    </row>
    <row r="1740" spans="4:4">
      <c r="D1740" s="230"/>
    </row>
    <row r="1741" spans="4:4">
      <c r="D1741" s="230"/>
    </row>
    <row r="1742" spans="4:4">
      <c r="D1742" s="230"/>
    </row>
    <row r="1743" spans="4:4">
      <c r="D1743" s="230"/>
    </row>
    <row r="1744" spans="4:4">
      <c r="D1744" s="230"/>
    </row>
    <row r="1745" spans="4:4">
      <c r="D1745" s="230"/>
    </row>
    <row r="1746" spans="4:4">
      <c r="D1746" s="230"/>
    </row>
    <row r="1747" spans="4:4">
      <c r="D1747" s="230"/>
    </row>
    <row r="1748" spans="4:4">
      <c r="D1748" s="230"/>
    </row>
    <row r="1749" spans="4:4">
      <c r="D1749" s="230"/>
    </row>
    <row r="1750" spans="4:4">
      <c r="D1750" s="230"/>
    </row>
    <row r="1751" spans="4:4">
      <c r="D1751" s="230"/>
    </row>
    <row r="1752" spans="4:4">
      <c r="D1752" s="230"/>
    </row>
    <row r="1753" spans="4:4">
      <c r="D1753" s="230"/>
    </row>
    <row r="1754" spans="4:4">
      <c r="D1754" s="230"/>
    </row>
    <row r="1755" spans="4:4">
      <c r="D1755" s="230"/>
    </row>
    <row r="1756" spans="4:4">
      <c r="D1756" s="230"/>
    </row>
    <row r="1757" spans="4:4">
      <c r="D1757" s="230"/>
    </row>
    <row r="1758" spans="4:4">
      <c r="D1758" s="230"/>
    </row>
    <row r="1759" spans="4:4">
      <c r="D1759" s="230"/>
    </row>
    <row r="1760" spans="4:4">
      <c r="D1760" s="230"/>
    </row>
    <row r="1761" spans="4:4">
      <c r="D1761" s="230"/>
    </row>
    <row r="1762" spans="4:4">
      <c r="D1762" s="230"/>
    </row>
    <row r="1763" spans="4:4">
      <c r="D1763" s="230"/>
    </row>
    <row r="1764" spans="4:4">
      <c r="D1764" s="230"/>
    </row>
    <row r="1765" spans="4:4">
      <c r="D1765" s="230"/>
    </row>
    <row r="1766" spans="4:4">
      <c r="D1766" s="230"/>
    </row>
    <row r="1767" spans="4:4">
      <c r="D1767" s="230"/>
    </row>
    <row r="1768" spans="4:4">
      <c r="D1768" s="230"/>
    </row>
    <row r="1769" spans="4:4">
      <c r="D1769" s="230"/>
    </row>
    <row r="1770" spans="4:4">
      <c r="D1770" s="230"/>
    </row>
    <row r="1771" spans="4:4">
      <c r="D1771" s="230"/>
    </row>
    <row r="1772" spans="4:4">
      <c r="D1772" s="230"/>
    </row>
    <row r="1773" spans="4:4">
      <c r="D1773" s="230"/>
    </row>
    <row r="1774" spans="4:4">
      <c r="D1774" s="230"/>
    </row>
    <row r="1775" spans="4:4">
      <c r="D1775" s="230"/>
    </row>
    <row r="1776" spans="4:4">
      <c r="D1776" s="230"/>
    </row>
    <row r="1777" spans="4:4">
      <c r="D1777" s="230"/>
    </row>
    <row r="1778" spans="4:4">
      <c r="D1778" s="230"/>
    </row>
    <row r="1779" spans="4:4">
      <c r="D1779" s="230"/>
    </row>
    <row r="1780" spans="4:4">
      <c r="D1780" s="230"/>
    </row>
    <row r="1781" spans="4:4">
      <c r="D1781" s="230"/>
    </row>
    <row r="1782" spans="4:4">
      <c r="D1782" s="230"/>
    </row>
    <row r="1783" spans="4:4">
      <c r="D1783" s="230"/>
    </row>
    <row r="1784" spans="4:4">
      <c r="D1784" s="230"/>
    </row>
    <row r="1785" spans="4:4">
      <c r="D1785" s="230"/>
    </row>
    <row r="1786" spans="4:4">
      <c r="D1786" s="230"/>
    </row>
    <row r="1787" spans="4:4">
      <c r="D1787" s="230"/>
    </row>
    <row r="1788" spans="4:4">
      <c r="D1788" s="230"/>
    </row>
    <row r="1789" spans="4:4">
      <c r="D1789" s="230"/>
    </row>
    <row r="1790" spans="4:4">
      <c r="D1790" s="230"/>
    </row>
    <row r="1791" spans="4:4">
      <c r="D1791" s="230"/>
    </row>
    <row r="1792" spans="4:4">
      <c r="D1792" s="230"/>
    </row>
    <row r="1793" spans="4:4">
      <c r="D1793" s="230"/>
    </row>
    <row r="1794" spans="4:4">
      <c r="D1794" s="230"/>
    </row>
    <row r="1795" spans="4:4">
      <c r="D1795" s="230"/>
    </row>
    <row r="1796" spans="4:4">
      <c r="D1796" s="230"/>
    </row>
    <row r="1797" spans="4:4">
      <c r="D1797" s="230"/>
    </row>
    <row r="1798" spans="4:4">
      <c r="D1798" s="230"/>
    </row>
    <row r="1799" spans="4:4">
      <c r="D1799" s="230"/>
    </row>
    <row r="1800" spans="4:4">
      <c r="D1800" s="230"/>
    </row>
    <row r="1801" spans="4:4">
      <c r="D1801" s="230"/>
    </row>
    <row r="1802" spans="4:4">
      <c r="D1802" s="230"/>
    </row>
    <row r="1803" spans="4:4">
      <c r="D1803" s="230"/>
    </row>
    <row r="1804" spans="4:4">
      <c r="D1804" s="230"/>
    </row>
    <row r="1805" spans="4:4">
      <c r="D1805" s="230"/>
    </row>
    <row r="1806" spans="4:4">
      <c r="D1806" s="230"/>
    </row>
    <row r="1807" spans="4:4">
      <c r="D1807" s="230"/>
    </row>
    <row r="1808" spans="4:4">
      <c r="D1808" s="230"/>
    </row>
    <row r="1809" spans="4:4">
      <c r="D1809" s="230"/>
    </row>
    <row r="1810" spans="4:4">
      <c r="D1810" s="230"/>
    </row>
    <row r="1811" spans="4:4">
      <c r="D1811" s="230"/>
    </row>
    <row r="1812" spans="4:4">
      <c r="D1812" s="230"/>
    </row>
    <row r="1813" spans="4:4">
      <c r="D1813" s="230"/>
    </row>
    <row r="1814" spans="4:4">
      <c r="D1814" s="230"/>
    </row>
    <row r="1815" spans="4:4">
      <c r="D1815" s="230"/>
    </row>
    <row r="1816" spans="4:4">
      <c r="D1816" s="230"/>
    </row>
    <row r="1817" spans="4:4">
      <c r="D1817" s="230"/>
    </row>
    <row r="1818" spans="4:4">
      <c r="D1818" s="230"/>
    </row>
    <row r="1819" spans="4:4">
      <c r="D1819" s="230"/>
    </row>
    <row r="1820" spans="4:4">
      <c r="D1820" s="230"/>
    </row>
    <row r="1821" spans="4:4">
      <c r="D1821" s="230"/>
    </row>
    <row r="1822" spans="4:4">
      <c r="D1822" s="230"/>
    </row>
    <row r="1823" spans="4:4">
      <c r="D1823" s="230"/>
    </row>
    <row r="1824" spans="4:4">
      <c r="D1824" s="230"/>
    </row>
    <row r="1825" spans="4:4">
      <c r="D1825" s="230"/>
    </row>
    <row r="1826" spans="4:4">
      <c r="D1826" s="230"/>
    </row>
    <row r="1827" spans="4:4">
      <c r="D1827" s="230"/>
    </row>
    <row r="1828" spans="4:4">
      <c r="D1828" s="230"/>
    </row>
    <row r="1829" spans="4:4">
      <c r="D1829" s="230"/>
    </row>
    <row r="1830" spans="4:4">
      <c r="D1830" s="230"/>
    </row>
    <row r="1831" spans="4:4">
      <c r="D1831" s="230"/>
    </row>
    <row r="1832" spans="4:4">
      <c r="D1832" s="230"/>
    </row>
    <row r="1833" spans="4:4">
      <c r="D1833" s="230"/>
    </row>
    <row r="1834" spans="4:4">
      <c r="D1834" s="230"/>
    </row>
    <row r="1835" spans="4:4">
      <c r="D1835" s="230"/>
    </row>
    <row r="1836" spans="4:4">
      <c r="D1836" s="230"/>
    </row>
    <row r="1837" spans="4:4">
      <c r="D1837" s="230"/>
    </row>
    <row r="1838" spans="4:4">
      <c r="D1838" s="230"/>
    </row>
    <row r="1839" spans="4:4">
      <c r="D1839" s="230"/>
    </row>
    <row r="1840" spans="4:4">
      <c r="D1840" s="230"/>
    </row>
    <row r="1841" spans="4:4">
      <c r="D1841" s="230"/>
    </row>
    <row r="1842" spans="4:4">
      <c r="D1842" s="230"/>
    </row>
    <row r="1843" spans="4:4">
      <c r="D1843" s="230"/>
    </row>
    <row r="1844" spans="4:4">
      <c r="D1844" s="230"/>
    </row>
    <row r="1845" spans="4:4">
      <c r="D1845" s="230"/>
    </row>
    <row r="1846" spans="4:4">
      <c r="D1846" s="230"/>
    </row>
    <row r="1847" spans="4:4">
      <c r="D1847" s="230"/>
    </row>
    <row r="1848" spans="4:4">
      <c r="D1848" s="230"/>
    </row>
    <row r="1849" spans="4:4">
      <c r="D1849" s="230"/>
    </row>
    <row r="1850" spans="4:4">
      <c r="D1850" s="230"/>
    </row>
    <row r="1851" spans="4:4">
      <c r="D1851" s="230"/>
    </row>
    <row r="1852" spans="4:4">
      <c r="D1852" s="230"/>
    </row>
    <row r="1853" spans="4:4">
      <c r="D1853" s="230"/>
    </row>
    <row r="1854" spans="4:4">
      <c r="D1854" s="230"/>
    </row>
    <row r="1855" spans="4:4">
      <c r="D1855" s="230"/>
    </row>
    <row r="1856" spans="4:4">
      <c r="D1856" s="230"/>
    </row>
    <row r="1857" spans="4:4">
      <c r="D1857" s="230"/>
    </row>
    <row r="1858" spans="4:4">
      <c r="D1858" s="230"/>
    </row>
    <row r="1859" spans="4:4">
      <c r="D1859" s="230"/>
    </row>
    <row r="1860" spans="4:4">
      <c r="D1860" s="230"/>
    </row>
    <row r="1861" spans="4:4">
      <c r="D1861" s="230"/>
    </row>
    <row r="1862" spans="4:4">
      <c r="D1862" s="230"/>
    </row>
    <row r="1863" spans="4:4">
      <c r="D1863" s="230"/>
    </row>
    <row r="1864" spans="4:4">
      <c r="D1864" s="230"/>
    </row>
    <row r="1865" spans="4:4">
      <c r="D1865" s="230"/>
    </row>
    <row r="1866" spans="4:4">
      <c r="D1866" s="230"/>
    </row>
    <row r="1867" spans="4:4">
      <c r="D1867" s="230"/>
    </row>
    <row r="1868" spans="4:4">
      <c r="D1868" s="230"/>
    </row>
    <row r="1869" spans="4:4">
      <c r="D1869" s="230"/>
    </row>
    <row r="1870" spans="4:4">
      <c r="D1870" s="230"/>
    </row>
    <row r="1871" spans="4:4">
      <c r="D1871" s="230"/>
    </row>
    <row r="1872" spans="4:4">
      <c r="D1872" s="230"/>
    </row>
    <row r="1873" spans="4:4">
      <c r="D1873" s="230"/>
    </row>
    <row r="1874" spans="4:4">
      <c r="D1874" s="230"/>
    </row>
    <row r="1875" spans="4:4">
      <c r="D1875" s="230"/>
    </row>
    <row r="1876" spans="4:4">
      <c r="D1876" s="230"/>
    </row>
    <row r="1877" spans="4:4">
      <c r="D1877" s="230"/>
    </row>
    <row r="1878" spans="4:4">
      <c r="D1878" s="230"/>
    </row>
    <row r="1879" spans="4:4">
      <c r="D1879" s="230"/>
    </row>
    <row r="1880" spans="4:4">
      <c r="D1880" s="230"/>
    </row>
    <row r="1881" spans="4:4">
      <c r="D1881" s="230"/>
    </row>
    <row r="1882" spans="4:4">
      <c r="D1882" s="230"/>
    </row>
    <row r="1883" spans="4:4">
      <c r="D1883" s="230"/>
    </row>
    <row r="1884" spans="4:4">
      <c r="D1884" s="230"/>
    </row>
    <row r="1885" spans="4:4">
      <c r="D1885" s="230"/>
    </row>
    <row r="1886" spans="4:4">
      <c r="D1886" s="230"/>
    </row>
    <row r="1887" spans="4:4">
      <c r="D1887" s="230"/>
    </row>
    <row r="1888" spans="4:4">
      <c r="D1888" s="230"/>
    </row>
    <row r="1889" spans="4:4">
      <c r="D1889" s="230"/>
    </row>
    <row r="1890" spans="4:4">
      <c r="D1890" s="230"/>
    </row>
    <row r="1891" spans="4:4">
      <c r="D1891" s="230"/>
    </row>
    <row r="1892" spans="4:4">
      <c r="D1892" s="230"/>
    </row>
    <row r="1893" spans="4:4">
      <c r="D1893" s="230"/>
    </row>
    <row r="1894" spans="4:4">
      <c r="D1894" s="230"/>
    </row>
    <row r="1895" spans="4:4">
      <c r="D1895" s="230"/>
    </row>
    <row r="1896" spans="4:4">
      <c r="D1896" s="230"/>
    </row>
    <row r="1897" spans="4:4">
      <c r="D1897" s="230"/>
    </row>
    <row r="1898" spans="4:4">
      <c r="D1898" s="230"/>
    </row>
    <row r="1899" spans="4:4">
      <c r="D1899" s="230"/>
    </row>
    <row r="1900" spans="4:4">
      <c r="D1900" s="230"/>
    </row>
    <row r="1901" spans="4:4">
      <c r="D1901" s="230"/>
    </row>
    <row r="1902" spans="4:4">
      <c r="D1902" s="230"/>
    </row>
    <row r="1903" spans="4:4">
      <c r="D1903" s="230"/>
    </row>
    <row r="1904" spans="4:4">
      <c r="D1904" s="230"/>
    </row>
    <row r="1905" spans="4:4">
      <c r="D1905" s="230"/>
    </row>
    <row r="1906" spans="4:4">
      <c r="D1906" s="230"/>
    </row>
    <row r="1907" spans="4:4">
      <c r="D1907" s="230"/>
    </row>
    <row r="1908" spans="4:4">
      <c r="D1908" s="230"/>
    </row>
    <row r="1909" spans="4:4">
      <c r="D1909" s="230"/>
    </row>
    <row r="1910" spans="4:4">
      <c r="D1910" s="230"/>
    </row>
    <row r="1911" spans="4:4">
      <c r="D1911" s="230"/>
    </row>
    <row r="1912" spans="4:4">
      <c r="D1912" s="230"/>
    </row>
    <row r="1913" spans="4:4">
      <c r="D1913" s="230"/>
    </row>
    <row r="1914" spans="4:4">
      <c r="D1914" s="230"/>
    </row>
    <row r="1915" spans="4:4">
      <c r="D1915" s="230"/>
    </row>
    <row r="1916" spans="4:4">
      <c r="D1916" s="230"/>
    </row>
    <row r="1917" spans="4:4">
      <c r="D1917" s="230"/>
    </row>
    <row r="1918" spans="4:4">
      <c r="D1918" s="230"/>
    </row>
    <row r="1919" spans="4:4">
      <c r="D1919" s="230"/>
    </row>
    <row r="1920" spans="4:4">
      <c r="D1920" s="230"/>
    </row>
    <row r="1921" spans="4:4">
      <c r="D1921" s="230"/>
    </row>
    <row r="1922" spans="4:4">
      <c r="D1922" s="230"/>
    </row>
    <row r="1923" spans="4:4">
      <c r="D1923" s="230"/>
    </row>
    <row r="1924" spans="4:4">
      <c r="D1924" s="230"/>
    </row>
    <row r="1925" spans="4:4">
      <c r="D1925" s="230"/>
    </row>
    <row r="1926" spans="4:4">
      <c r="D1926" s="230"/>
    </row>
    <row r="1927" spans="4:4">
      <c r="D1927" s="230"/>
    </row>
    <row r="1928" spans="4:4">
      <c r="D1928" s="230"/>
    </row>
    <row r="1929" spans="4:4">
      <c r="D1929" s="230"/>
    </row>
    <row r="1930" spans="4:4">
      <c r="D1930" s="230"/>
    </row>
    <row r="1931" spans="4:4">
      <c r="D1931" s="230"/>
    </row>
    <row r="1932" spans="4:4">
      <c r="D1932" s="230"/>
    </row>
    <row r="1933" spans="4:4">
      <c r="D1933" s="230"/>
    </row>
    <row r="1934" spans="4:4">
      <c r="D1934" s="230"/>
    </row>
    <row r="1935" spans="4:4">
      <c r="D1935" s="230"/>
    </row>
    <row r="1936" spans="4:4">
      <c r="D1936" s="230"/>
    </row>
    <row r="1937" spans="4:4">
      <c r="D1937" s="230"/>
    </row>
    <row r="1938" spans="4:4">
      <c r="D1938" s="230"/>
    </row>
    <row r="1939" spans="4:4">
      <c r="D1939" s="230"/>
    </row>
    <row r="1940" spans="4:4">
      <c r="D1940" s="230"/>
    </row>
    <row r="1941" spans="4:4">
      <c r="D1941" s="230"/>
    </row>
    <row r="1942" spans="4:4">
      <c r="D1942" s="230"/>
    </row>
    <row r="1943" spans="4:4">
      <c r="D1943" s="230"/>
    </row>
    <row r="1944" spans="4:4">
      <c r="D1944" s="230"/>
    </row>
    <row r="1945" spans="4:4">
      <c r="D1945" s="230"/>
    </row>
    <row r="1946" spans="4:4">
      <c r="D1946" s="230"/>
    </row>
    <row r="1947" spans="4:4">
      <c r="D1947" s="230"/>
    </row>
    <row r="1948" spans="4:4">
      <c r="D1948" s="230"/>
    </row>
    <row r="1949" spans="4:4">
      <c r="D1949" s="230"/>
    </row>
    <row r="1950" spans="4:4">
      <c r="D1950" s="230"/>
    </row>
    <row r="1951" spans="4:4">
      <c r="D1951" s="230"/>
    </row>
    <row r="1952" spans="4:4">
      <c r="D1952" s="230"/>
    </row>
    <row r="1953" spans="4:4">
      <c r="D1953" s="230"/>
    </row>
    <row r="1954" spans="4:4">
      <c r="D1954" s="230"/>
    </row>
    <row r="1955" spans="4:4">
      <c r="D1955" s="230"/>
    </row>
    <row r="1956" spans="4:4">
      <c r="D1956" s="230"/>
    </row>
    <row r="1957" spans="4:4">
      <c r="D1957" s="230"/>
    </row>
    <row r="1958" spans="4:4">
      <c r="D1958" s="230"/>
    </row>
    <row r="1959" spans="4:4">
      <c r="D1959" s="230"/>
    </row>
    <row r="1960" spans="4:4">
      <c r="D1960" s="230"/>
    </row>
    <row r="1961" spans="4:4">
      <c r="D1961" s="230"/>
    </row>
    <row r="1962" spans="4:4">
      <c r="D1962" s="230"/>
    </row>
    <row r="1963" spans="4:4">
      <c r="D1963" s="230"/>
    </row>
    <row r="1964" spans="4:4">
      <c r="D1964" s="230"/>
    </row>
    <row r="1965" spans="4:4">
      <c r="D1965" s="230"/>
    </row>
    <row r="1966" spans="4:4">
      <c r="D1966" s="230"/>
    </row>
    <row r="1967" spans="4:4">
      <c r="D1967" s="230"/>
    </row>
    <row r="1968" spans="4:4">
      <c r="D1968" s="230"/>
    </row>
    <row r="1969" spans="4:4">
      <c r="D1969" s="230"/>
    </row>
    <row r="1970" spans="4:4">
      <c r="D1970" s="230"/>
    </row>
    <row r="1971" spans="4:4">
      <c r="D1971" s="230"/>
    </row>
    <row r="1972" spans="4:4">
      <c r="D1972" s="230"/>
    </row>
    <row r="1973" spans="4:4">
      <c r="D1973" s="230"/>
    </row>
    <row r="1974" spans="4:4">
      <c r="D1974" s="230"/>
    </row>
    <row r="1975" spans="4:4">
      <c r="D1975" s="230"/>
    </row>
    <row r="1976" spans="4:4">
      <c r="D1976" s="230"/>
    </row>
    <row r="1977" spans="4:4">
      <c r="D1977" s="230"/>
    </row>
    <row r="1978" spans="4:4">
      <c r="D1978" s="230"/>
    </row>
    <row r="1979" spans="4:4">
      <c r="D1979" s="230"/>
    </row>
    <row r="1980" spans="4:4">
      <c r="D1980" s="230"/>
    </row>
    <row r="1981" spans="4:4">
      <c r="D1981" s="230"/>
    </row>
    <row r="1982" spans="4:4">
      <c r="D1982" s="230"/>
    </row>
    <row r="1983" spans="4:4">
      <c r="D1983" s="230"/>
    </row>
    <row r="1984" spans="4:4">
      <c r="D1984" s="230"/>
    </row>
    <row r="1985" spans="4:4">
      <c r="D1985" s="230"/>
    </row>
    <row r="1986" spans="4:4">
      <c r="D1986" s="230"/>
    </row>
    <row r="1987" spans="4:4">
      <c r="D1987" s="230"/>
    </row>
    <row r="1988" spans="4:4">
      <c r="D1988" s="230"/>
    </row>
    <row r="1989" spans="4:4">
      <c r="D1989" s="230"/>
    </row>
    <row r="1990" spans="4:4">
      <c r="D1990" s="230"/>
    </row>
    <row r="1991" spans="4:4">
      <c r="D1991" s="230"/>
    </row>
    <row r="1992" spans="4:4">
      <c r="D1992" s="230"/>
    </row>
    <row r="1993" spans="4:4">
      <c r="D1993" s="230"/>
    </row>
    <row r="1994" spans="4:4">
      <c r="D1994" s="230"/>
    </row>
    <row r="1995" spans="4:4">
      <c r="D1995" s="230"/>
    </row>
    <row r="1996" spans="4:4">
      <c r="D1996" s="230"/>
    </row>
    <row r="1997" spans="4:4">
      <c r="D1997" s="230"/>
    </row>
    <row r="1998" spans="4:4">
      <c r="D1998" s="230"/>
    </row>
    <row r="1999" spans="4:4">
      <c r="D1999" s="230"/>
    </row>
    <row r="2000" spans="4:4">
      <c r="D2000" s="230"/>
    </row>
    <row r="2001" spans="4:4">
      <c r="D2001" s="230"/>
    </row>
    <row r="2002" spans="4:4">
      <c r="D2002" s="230"/>
    </row>
    <row r="2003" spans="4:4">
      <c r="D2003" s="230"/>
    </row>
    <row r="2004" spans="4:4">
      <c r="D2004" s="230"/>
    </row>
    <row r="2005" spans="4:4">
      <c r="D2005" s="230"/>
    </row>
    <row r="2006" spans="4:4">
      <c r="D2006" s="230"/>
    </row>
    <row r="2007" spans="4:4">
      <c r="D2007" s="230"/>
    </row>
    <row r="2008" spans="4:4">
      <c r="D2008" s="230"/>
    </row>
    <row r="2009" spans="4:4">
      <c r="D2009" s="230"/>
    </row>
    <row r="2010" spans="4:4">
      <c r="D2010" s="230"/>
    </row>
    <row r="2011" spans="4:4">
      <c r="D2011" s="230"/>
    </row>
    <row r="2012" spans="4:4">
      <c r="D2012" s="230"/>
    </row>
    <row r="2013" spans="4:4">
      <c r="D2013" s="230"/>
    </row>
    <row r="2014" spans="4:4">
      <c r="D2014" s="230"/>
    </row>
    <row r="2015" spans="4:4">
      <c r="D2015" s="230"/>
    </row>
  </sheetData>
  <mergeCells count="13">
    <mergeCell ref="B1:I1"/>
    <mergeCell ref="B2:I2"/>
    <mergeCell ref="D3:G3"/>
    <mergeCell ref="B4:I4"/>
    <mergeCell ref="P4:U4"/>
    <mergeCell ref="A5:A8"/>
    <mergeCell ref="B5:B8"/>
    <mergeCell ref="C5:C8"/>
    <mergeCell ref="I5:I6"/>
    <mergeCell ref="J5:O6"/>
    <mergeCell ref="P5:U6"/>
    <mergeCell ref="D5:E6"/>
    <mergeCell ref="F5:G6"/>
  </mergeCells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U2011"/>
  <sheetViews>
    <sheetView zoomScale="85" zoomScaleNormal="85" topLeftCell="I124" workbookViewId="0">
      <selection activeCell="N139" sqref="N139"/>
    </sheetView>
  </sheetViews>
  <sheetFormatPr defaultColWidth="17.1428571428571" defaultRowHeight="15.75"/>
  <cols>
    <col min="1" max="1" width="7.71428571428571" style="64" customWidth="1"/>
    <col min="2" max="2" width="32.4285714285714" style="65" customWidth="1"/>
    <col min="3" max="3" width="14.2857142857143" style="231" customWidth="1"/>
    <col min="4" max="4" width="10.1428571428571" style="64" customWidth="1"/>
    <col min="5" max="5" width="11.1428571428571" style="64" customWidth="1"/>
    <col min="6" max="6" width="12.2857142857143" style="231" customWidth="1"/>
    <col min="7" max="7" width="12" style="64" customWidth="1"/>
    <col min="8" max="10" width="13.1428571428571" style="231" customWidth="1"/>
    <col min="11" max="16" width="17.1428571428571" style="64" customWidth="1"/>
    <col min="17" max="21" width="17.1428571428571" style="65" customWidth="1"/>
    <col min="22" max="16384" width="17.1428571428571" style="65"/>
  </cols>
  <sheetData>
    <row r="1" ht="20.25" spans="2:20">
      <c r="B1" s="68"/>
      <c r="C1" s="68"/>
      <c r="D1" s="266"/>
      <c r="E1" s="266"/>
      <c r="F1" s="266"/>
      <c r="G1" s="266"/>
      <c r="H1" s="266"/>
      <c r="I1" s="266"/>
      <c r="J1" s="266"/>
      <c r="P1" s="273" t="s">
        <v>292</v>
      </c>
      <c r="Q1" s="273"/>
      <c r="R1" s="273"/>
      <c r="S1" s="273"/>
      <c r="T1" s="273"/>
    </row>
    <row r="2" customHeight="1" spans="1:20">
      <c r="A2" s="69" t="s">
        <v>34</v>
      </c>
      <c r="B2" s="69" t="s">
        <v>35</v>
      </c>
      <c r="C2" s="267" t="s">
        <v>36</v>
      </c>
      <c r="D2" s="268" t="s">
        <v>293</v>
      </c>
      <c r="E2" s="268"/>
      <c r="F2" s="268"/>
      <c r="G2" s="268"/>
      <c r="H2" s="268"/>
      <c r="I2" s="268"/>
      <c r="J2" s="274" t="s">
        <v>294</v>
      </c>
      <c r="K2" s="274"/>
      <c r="L2" s="274"/>
      <c r="M2" s="274"/>
      <c r="N2" s="274"/>
      <c r="O2" s="275"/>
      <c r="P2" s="276" t="s">
        <v>275</v>
      </c>
      <c r="Q2" s="276"/>
      <c r="R2" s="276"/>
      <c r="S2" s="276"/>
      <c r="T2" s="276"/>
    </row>
    <row r="3" customHeight="1" spans="1:20">
      <c r="A3" s="73"/>
      <c r="B3" s="73"/>
      <c r="C3" s="269"/>
      <c r="D3" s="268"/>
      <c r="E3" s="268"/>
      <c r="F3" s="268"/>
      <c r="G3" s="268"/>
      <c r="H3" s="268"/>
      <c r="I3" s="268"/>
      <c r="J3" s="274"/>
      <c r="K3" s="274"/>
      <c r="L3" s="274"/>
      <c r="M3" s="274"/>
      <c r="N3" s="274"/>
      <c r="O3" s="275"/>
      <c r="P3" s="276"/>
      <c r="Q3" s="276"/>
      <c r="R3" s="276"/>
      <c r="S3" s="276"/>
      <c r="T3" s="276"/>
    </row>
    <row r="4" customHeight="1" spans="1:21">
      <c r="A4" s="73"/>
      <c r="B4" s="73"/>
      <c r="C4" s="269"/>
      <c r="D4" s="270"/>
      <c r="E4" s="270"/>
      <c r="F4" s="270"/>
      <c r="G4" s="270"/>
      <c r="H4" s="270"/>
      <c r="I4" s="270"/>
      <c r="J4" s="270"/>
      <c r="K4" s="270"/>
      <c r="L4" s="270"/>
      <c r="M4" s="270"/>
      <c r="N4" s="270"/>
      <c r="O4" s="270"/>
      <c r="P4" s="270"/>
      <c r="Q4" s="270"/>
      <c r="R4" s="270"/>
      <c r="S4" s="270"/>
      <c r="T4" s="270"/>
      <c r="U4" s="270"/>
    </row>
    <row r="5" spans="1:21">
      <c r="A5" s="79"/>
      <c r="B5" s="79"/>
      <c r="C5" s="271"/>
      <c r="D5" s="225" t="s">
        <v>44</v>
      </c>
      <c r="E5" s="226" t="s">
        <v>45</v>
      </c>
      <c r="F5" s="227" t="s">
        <v>48</v>
      </c>
      <c r="G5" s="228" t="s">
        <v>49</v>
      </c>
      <c r="H5" s="242" t="s">
        <v>47</v>
      </c>
      <c r="I5" s="243" t="s">
        <v>46</v>
      </c>
      <c r="J5" s="225" t="s">
        <v>44</v>
      </c>
      <c r="K5" s="226" t="s">
        <v>45</v>
      </c>
      <c r="L5" s="227" t="s">
        <v>48</v>
      </c>
      <c r="M5" s="228" t="s">
        <v>49</v>
      </c>
      <c r="N5" s="242" t="s">
        <v>47</v>
      </c>
      <c r="O5" s="243" t="s">
        <v>46</v>
      </c>
      <c r="P5" s="225" t="s">
        <v>44</v>
      </c>
      <c r="Q5" s="226" t="s">
        <v>45</v>
      </c>
      <c r="R5" s="227" t="s">
        <v>48</v>
      </c>
      <c r="S5" s="228" t="s">
        <v>49</v>
      </c>
      <c r="T5" s="242" t="s">
        <v>47</v>
      </c>
      <c r="U5" s="243" t="s">
        <v>46</v>
      </c>
    </row>
    <row r="6" spans="1:21">
      <c r="A6" s="272">
        <f>'TEST MARKS '!A10</f>
        <v>1</v>
      </c>
      <c r="B6" s="272" t="str">
        <f>'TEST MARKS '!B10</f>
        <v>AFTAB AHMED WALA</v>
      </c>
      <c r="C6" s="272" t="str">
        <f>'TEST MARKS '!C10</f>
        <v>1SG15ME004</v>
      </c>
      <c r="D6" s="272">
        <f>'TEST MARKS '!P10</f>
        <v>3</v>
      </c>
      <c r="E6" s="272">
        <f>D6</f>
        <v>3</v>
      </c>
      <c r="F6" s="272">
        <f>E6</f>
        <v>3</v>
      </c>
      <c r="G6" s="272">
        <f>F6</f>
        <v>3</v>
      </c>
      <c r="H6" s="272">
        <f>G6</f>
        <v>3</v>
      </c>
      <c r="I6" s="272">
        <f>H6</f>
        <v>3</v>
      </c>
      <c r="J6" s="277" t="e">
        <f>D6/'TEST MARKS '!#REF!*100</f>
        <v>#REF!</v>
      </c>
      <c r="K6" s="277" t="e">
        <f>E6/'TEST MARKS '!#REF!*100</f>
        <v>#REF!</v>
      </c>
      <c r="L6" s="277" t="e">
        <f>F6/'TEST MARKS '!#REF!*100</f>
        <v>#REF!</v>
      </c>
      <c r="M6" s="277" t="e">
        <f>G6/'TEST MARKS '!#REF!*100</f>
        <v>#REF!</v>
      </c>
      <c r="N6" s="277" t="e">
        <f>H6/'TEST MARKS '!#REF!*100</f>
        <v>#REF!</v>
      </c>
      <c r="O6" s="277" t="e">
        <f>I6/'TEST MARKS '!#REF!*100</f>
        <v>#REF!</v>
      </c>
      <c r="P6" s="278" t="e">
        <f>IF(J6&lt;'TEST MARKS '!#REF!,"N","Y")</f>
        <v>#REF!</v>
      </c>
      <c r="Q6" s="278" t="e">
        <f>IF(K6&lt;'TEST MARKS '!#REF!,"N","Y")</f>
        <v>#REF!</v>
      </c>
      <c r="R6" s="278" t="e">
        <f>IF(L6&lt;'TEST MARKS '!#REF!,"N","Y")</f>
        <v>#REF!</v>
      </c>
      <c r="S6" s="278" t="e">
        <f>IF(M6&lt;'TEST MARKS '!#REF!,"N","Y")</f>
        <v>#REF!</v>
      </c>
      <c r="T6" s="278" t="e">
        <f>IF(N6&lt;'TEST MARKS '!#REF!,"N","Y")</f>
        <v>#REF!</v>
      </c>
      <c r="U6" s="278" t="e">
        <f>IF(O6&lt;'TEST MARKS '!#REF!,"N","Y")</f>
        <v>#REF!</v>
      </c>
    </row>
    <row r="7" spans="1:21">
      <c r="A7" s="272">
        <f>'TEST MARKS '!A11</f>
        <v>2</v>
      </c>
      <c r="B7" s="272" t="str">
        <f>'TEST MARKS '!B11</f>
        <v>AJEYA.V</v>
      </c>
      <c r="C7" s="272" t="str">
        <f>'TEST MARKS '!C11</f>
        <v>1SG15ME006</v>
      </c>
      <c r="D7" s="272">
        <f>'TEST MARKS '!P11</f>
        <v>3</v>
      </c>
      <c r="E7" s="272">
        <f t="shared" ref="E7:F70" si="0">D7</f>
        <v>3</v>
      </c>
      <c r="F7" s="272">
        <f t="shared" si="0"/>
        <v>3</v>
      </c>
      <c r="G7" s="272">
        <f t="shared" ref="G7:I26" si="1">F7</f>
        <v>3</v>
      </c>
      <c r="H7" s="272">
        <f t="shared" si="1"/>
        <v>3</v>
      </c>
      <c r="I7" s="272">
        <f t="shared" si="1"/>
        <v>3</v>
      </c>
      <c r="J7" s="277" t="e">
        <f>D7/'TEST MARKS '!#REF!*100</f>
        <v>#REF!</v>
      </c>
      <c r="K7" s="277" t="e">
        <f>E7/'TEST MARKS '!#REF!*100</f>
        <v>#REF!</v>
      </c>
      <c r="L7" s="277" t="e">
        <f>F7/'TEST MARKS '!#REF!*100</f>
        <v>#REF!</v>
      </c>
      <c r="M7" s="277" t="e">
        <f>G7/'TEST MARKS '!#REF!*100</f>
        <v>#REF!</v>
      </c>
      <c r="N7" s="277" t="e">
        <f>H7/'TEST MARKS '!#REF!*100</f>
        <v>#REF!</v>
      </c>
      <c r="O7" s="277" t="e">
        <f>I7/'TEST MARKS '!#REF!*100</f>
        <v>#REF!</v>
      </c>
      <c r="P7" s="278" t="e">
        <f>IF(J7&lt;'TEST MARKS '!#REF!,"N","Y")</f>
        <v>#REF!</v>
      </c>
      <c r="Q7" s="278" t="e">
        <f>IF(K7&lt;'TEST MARKS '!#REF!,"N","Y")</f>
        <v>#REF!</v>
      </c>
      <c r="R7" s="278" t="e">
        <f>IF(L7&lt;'TEST MARKS '!#REF!,"N","Y")</f>
        <v>#REF!</v>
      </c>
      <c r="S7" s="278" t="e">
        <f>IF(M7&lt;'TEST MARKS '!#REF!,"N","Y")</f>
        <v>#REF!</v>
      </c>
      <c r="T7" s="278" t="e">
        <f>IF(N7&lt;'TEST MARKS '!#REF!,"N","Y")</f>
        <v>#REF!</v>
      </c>
      <c r="U7" s="278" t="e">
        <f>IF(O7&lt;'TEST MARKS '!#REF!,"N","Y")</f>
        <v>#REF!</v>
      </c>
    </row>
    <row r="8" spans="1:21">
      <c r="A8" s="272">
        <f>'TEST MARKS '!A12</f>
        <v>3</v>
      </c>
      <c r="B8" s="272" t="str">
        <f>'TEST MARKS '!B12</f>
        <v>AJITH S P</v>
      </c>
      <c r="C8" s="272" t="str">
        <f>'TEST MARKS '!C12</f>
        <v>1SG15ME007</v>
      </c>
      <c r="D8" s="272">
        <f>'TEST MARKS '!P12</f>
        <v>0</v>
      </c>
      <c r="E8" s="272">
        <f t="shared" si="0"/>
        <v>0</v>
      </c>
      <c r="F8" s="272">
        <f t="shared" si="0"/>
        <v>0</v>
      </c>
      <c r="G8" s="272">
        <f t="shared" si="1"/>
        <v>0</v>
      </c>
      <c r="H8" s="272">
        <f t="shared" si="1"/>
        <v>0</v>
      </c>
      <c r="I8" s="272">
        <f t="shared" si="1"/>
        <v>0</v>
      </c>
      <c r="J8" s="277" t="e">
        <f>D8/'TEST MARKS '!#REF!*100</f>
        <v>#REF!</v>
      </c>
      <c r="K8" s="277" t="e">
        <f>E8/'TEST MARKS '!#REF!*100</f>
        <v>#REF!</v>
      </c>
      <c r="L8" s="277" t="e">
        <f>F8/'TEST MARKS '!#REF!*100</f>
        <v>#REF!</v>
      </c>
      <c r="M8" s="277" t="e">
        <f>G8/'TEST MARKS '!#REF!*100</f>
        <v>#REF!</v>
      </c>
      <c r="N8" s="277" t="e">
        <f>H8/'TEST MARKS '!#REF!*100</f>
        <v>#REF!</v>
      </c>
      <c r="O8" s="277" t="e">
        <f>I8/'TEST MARKS '!#REF!*100</f>
        <v>#REF!</v>
      </c>
      <c r="P8" s="278" t="e">
        <f>IF(J8&lt;'TEST MARKS '!#REF!,"N","Y")</f>
        <v>#REF!</v>
      </c>
      <c r="Q8" s="278" t="e">
        <f>IF(K8&lt;'TEST MARKS '!#REF!,"N","Y")</f>
        <v>#REF!</v>
      </c>
      <c r="R8" s="278" t="e">
        <f>IF(L8&lt;'TEST MARKS '!#REF!,"N","Y")</f>
        <v>#REF!</v>
      </c>
      <c r="S8" s="278" t="e">
        <f>IF(M8&lt;'TEST MARKS '!#REF!,"N","Y")</f>
        <v>#REF!</v>
      </c>
      <c r="T8" s="278" t="e">
        <f>IF(N8&lt;'TEST MARKS '!#REF!,"N","Y")</f>
        <v>#REF!</v>
      </c>
      <c r="U8" s="278" t="e">
        <f>IF(O8&lt;'TEST MARKS '!#REF!,"N","Y")</f>
        <v>#REF!</v>
      </c>
    </row>
    <row r="9" spans="1:21">
      <c r="A9" s="272">
        <f>'TEST MARKS '!A13</f>
        <v>4</v>
      </c>
      <c r="B9" s="272" t="str">
        <f>'TEST MARKS '!B13</f>
        <v>AKSHAY S</v>
      </c>
      <c r="C9" s="272" t="str">
        <f>'TEST MARKS '!C13</f>
        <v>1SG15ME008</v>
      </c>
      <c r="D9" s="272">
        <f>'TEST MARKS '!P13</f>
        <v>0</v>
      </c>
      <c r="E9" s="272">
        <f t="shared" si="0"/>
        <v>0</v>
      </c>
      <c r="F9" s="272">
        <f t="shared" si="0"/>
        <v>0</v>
      </c>
      <c r="G9" s="272">
        <f t="shared" si="1"/>
        <v>0</v>
      </c>
      <c r="H9" s="272">
        <f t="shared" si="1"/>
        <v>0</v>
      </c>
      <c r="I9" s="272">
        <f t="shared" si="1"/>
        <v>0</v>
      </c>
      <c r="J9" s="277" t="e">
        <f>D9/'TEST MARKS '!#REF!*100</f>
        <v>#REF!</v>
      </c>
      <c r="K9" s="277" t="e">
        <f>E9/'TEST MARKS '!#REF!*100</f>
        <v>#REF!</v>
      </c>
      <c r="L9" s="277" t="e">
        <f>F9/'TEST MARKS '!#REF!*100</f>
        <v>#REF!</v>
      </c>
      <c r="M9" s="277" t="e">
        <f>G9/'TEST MARKS '!#REF!*100</f>
        <v>#REF!</v>
      </c>
      <c r="N9" s="277" t="e">
        <f>H9/'TEST MARKS '!#REF!*100</f>
        <v>#REF!</v>
      </c>
      <c r="O9" s="277" t="e">
        <f>I9/'TEST MARKS '!#REF!*100</f>
        <v>#REF!</v>
      </c>
      <c r="P9" s="278" t="e">
        <f>IF(J9&lt;'TEST MARKS '!#REF!,"N","Y")</f>
        <v>#REF!</v>
      </c>
      <c r="Q9" s="278" t="e">
        <f>IF(K9&lt;'TEST MARKS '!#REF!,"N","Y")</f>
        <v>#REF!</v>
      </c>
      <c r="R9" s="278" t="e">
        <f>IF(L9&lt;'TEST MARKS '!#REF!,"N","Y")</f>
        <v>#REF!</v>
      </c>
      <c r="S9" s="278" t="e">
        <f>IF(M9&lt;'TEST MARKS '!#REF!,"N","Y")</f>
        <v>#REF!</v>
      </c>
      <c r="T9" s="278" t="e">
        <f>IF(N9&lt;'TEST MARKS '!#REF!,"N","Y")</f>
        <v>#REF!</v>
      </c>
      <c r="U9" s="278" t="e">
        <f>IF(O9&lt;'TEST MARKS '!#REF!,"N","Y")</f>
        <v>#REF!</v>
      </c>
    </row>
    <row r="10" spans="1:21">
      <c r="A10" s="272">
        <f>'TEST MARKS '!A14</f>
        <v>5</v>
      </c>
      <c r="B10" s="272" t="str">
        <f>'TEST MARKS '!B14</f>
        <v>AMAN NAIN</v>
      </c>
      <c r="C10" s="272" t="str">
        <f>'TEST MARKS '!C14</f>
        <v>1SG15ME009</v>
      </c>
      <c r="D10" s="272">
        <f>'TEST MARKS '!P14</f>
        <v>0</v>
      </c>
      <c r="E10" s="272">
        <f t="shared" si="0"/>
        <v>0</v>
      </c>
      <c r="F10" s="272">
        <f t="shared" si="0"/>
        <v>0</v>
      </c>
      <c r="G10" s="272">
        <f t="shared" si="1"/>
        <v>0</v>
      </c>
      <c r="H10" s="272">
        <f t="shared" si="1"/>
        <v>0</v>
      </c>
      <c r="I10" s="272">
        <f t="shared" si="1"/>
        <v>0</v>
      </c>
      <c r="J10" s="277" t="e">
        <f>D10/'TEST MARKS '!#REF!*100</f>
        <v>#REF!</v>
      </c>
      <c r="K10" s="277" t="e">
        <f>E10/'TEST MARKS '!#REF!*100</f>
        <v>#REF!</v>
      </c>
      <c r="L10" s="277" t="e">
        <f>F10/'TEST MARKS '!#REF!*100</f>
        <v>#REF!</v>
      </c>
      <c r="M10" s="277" t="e">
        <f>G10/'TEST MARKS '!#REF!*100</f>
        <v>#REF!</v>
      </c>
      <c r="N10" s="277" t="e">
        <f>H10/'TEST MARKS '!#REF!*100</f>
        <v>#REF!</v>
      </c>
      <c r="O10" s="277" t="e">
        <f>I10/'TEST MARKS '!#REF!*100</f>
        <v>#REF!</v>
      </c>
      <c r="P10" s="278" t="e">
        <f>IF(J10&lt;'TEST MARKS '!#REF!,"N","Y")</f>
        <v>#REF!</v>
      </c>
      <c r="Q10" s="278" t="e">
        <f>IF(K10&lt;'TEST MARKS '!#REF!,"N","Y")</f>
        <v>#REF!</v>
      </c>
      <c r="R10" s="278" t="e">
        <f>IF(L10&lt;'TEST MARKS '!#REF!,"N","Y")</f>
        <v>#REF!</v>
      </c>
      <c r="S10" s="278" t="e">
        <f>IF(M10&lt;'TEST MARKS '!#REF!,"N","Y")</f>
        <v>#REF!</v>
      </c>
      <c r="T10" s="278" t="e">
        <f>IF(N10&lt;'TEST MARKS '!#REF!,"N","Y")</f>
        <v>#REF!</v>
      </c>
      <c r="U10" s="278" t="e">
        <f>IF(O10&lt;'TEST MARKS '!#REF!,"N","Y")</f>
        <v>#REF!</v>
      </c>
    </row>
    <row r="11" spans="1:21">
      <c r="A11" s="272">
        <f>'TEST MARKS '!A15</f>
        <v>6</v>
      </c>
      <c r="B11" s="272" t="str">
        <f>'TEST MARKS '!B15</f>
        <v>AMITH.R</v>
      </c>
      <c r="C11" s="272" t="str">
        <f>'TEST MARKS '!C15</f>
        <v>1SG15ME010</v>
      </c>
      <c r="D11" s="272">
        <f>'TEST MARKS '!P15</f>
        <v>4</v>
      </c>
      <c r="E11" s="272">
        <f t="shared" si="0"/>
        <v>4</v>
      </c>
      <c r="F11" s="272">
        <f t="shared" si="0"/>
        <v>4</v>
      </c>
      <c r="G11" s="272">
        <f t="shared" si="1"/>
        <v>4</v>
      </c>
      <c r="H11" s="272">
        <f t="shared" si="1"/>
        <v>4</v>
      </c>
      <c r="I11" s="272">
        <f t="shared" si="1"/>
        <v>4</v>
      </c>
      <c r="J11" s="277" t="e">
        <f>D11/'TEST MARKS '!#REF!*100</f>
        <v>#REF!</v>
      </c>
      <c r="K11" s="277" t="e">
        <f>E11/'TEST MARKS '!#REF!*100</f>
        <v>#REF!</v>
      </c>
      <c r="L11" s="277" t="e">
        <f>F11/'TEST MARKS '!#REF!*100</f>
        <v>#REF!</v>
      </c>
      <c r="M11" s="277" t="e">
        <f>G11/'TEST MARKS '!#REF!*100</f>
        <v>#REF!</v>
      </c>
      <c r="N11" s="277" t="e">
        <f>H11/'TEST MARKS '!#REF!*100</f>
        <v>#REF!</v>
      </c>
      <c r="O11" s="277" t="e">
        <f>I11/'TEST MARKS '!#REF!*100</f>
        <v>#REF!</v>
      </c>
      <c r="P11" s="278" t="e">
        <f>IF(J11&lt;'TEST MARKS '!#REF!,"N","Y")</f>
        <v>#REF!</v>
      </c>
      <c r="Q11" s="278" t="e">
        <f>IF(K11&lt;'TEST MARKS '!#REF!,"N","Y")</f>
        <v>#REF!</v>
      </c>
      <c r="R11" s="278" t="e">
        <f>IF(L11&lt;'TEST MARKS '!#REF!,"N","Y")</f>
        <v>#REF!</v>
      </c>
      <c r="S11" s="278" t="e">
        <f>IF(M11&lt;'TEST MARKS '!#REF!,"N","Y")</f>
        <v>#REF!</v>
      </c>
      <c r="T11" s="278" t="e">
        <f>IF(N11&lt;'TEST MARKS '!#REF!,"N","Y")</f>
        <v>#REF!</v>
      </c>
      <c r="U11" s="278" t="e">
        <f>IF(O11&lt;'TEST MARKS '!#REF!,"N","Y")</f>
        <v>#REF!</v>
      </c>
    </row>
    <row r="12" spans="1:21">
      <c r="A12" s="272">
        <f>'TEST MARKS '!A16</f>
        <v>7</v>
      </c>
      <c r="B12" s="272" t="str">
        <f>'TEST MARKS '!B16</f>
        <v>ANIL KUMAR C</v>
      </c>
      <c r="C12" s="272" t="str">
        <f>'TEST MARKS '!C16</f>
        <v>1SG15ME011</v>
      </c>
      <c r="D12" s="272">
        <f>'TEST MARKS '!P16</f>
        <v>0</v>
      </c>
      <c r="E12" s="272">
        <f t="shared" si="0"/>
        <v>0</v>
      </c>
      <c r="F12" s="272">
        <f t="shared" si="0"/>
        <v>0</v>
      </c>
      <c r="G12" s="272">
        <f t="shared" si="1"/>
        <v>0</v>
      </c>
      <c r="H12" s="272">
        <f t="shared" si="1"/>
        <v>0</v>
      </c>
      <c r="I12" s="272">
        <f t="shared" si="1"/>
        <v>0</v>
      </c>
      <c r="J12" s="277" t="e">
        <f>D12/'TEST MARKS '!#REF!*100</f>
        <v>#REF!</v>
      </c>
      <c r="K12" s="277" t="e">
        <f>E12/'TEST MARKS '!#REF!*100</f>
        <v>#REF!</v>
      </c>
      <c r="L12" s="277" t="e">
        <f>F12/'TEST MARKS '!#REF!*100</f>
        <v>#REF!</v>
      </c>
      <c r="M12" s="277" t="e">
        <f>G12/'TEST MARKS '!#REF!*100</f>
        <v>#REF!</v>
      </c>
      <c r="N12" s="277" t="e">
        <f>H12/'TEST MARKS '!#REF!*100</f>
        <v>#REF!</v>
      </c>
      <c r="O12" s="277" t="e">
        <f>I12/'TEST MARKS '!#REF!*100</f>
        <v>#REF!</v>
      </c>
      <c r="P12" s="278" t="e">
        <f>IF(J12&lt;'TEST MARKS '!#REF!,"N","Y")</f>
        <v>#REF!</v>
      </c>
      <c r="Q12" s="278" t="e">
        <f>IF(K12&lt;'TEST MARKS '!#REF!,"N","Y")</f>
        <v>#REF!</v>
      </c>
      <c r="R12" s="278" t="e">
        <f>IF(L12&lt;'TEST MARKS '!#REF!,"N","Y")</f>
        <v>#REF!</v>
      </c>
      <c r="S12" s="278" t="e">
        <f>IF(M12&lt;'TEST MARKS '!#REF!,"N","Y")</f>
        <v>#REF!</v>
      </c>
      <c r="T12" s="278" t="e">
        <f>IF(N12&lt;'TEST MARKS '!#REF!,"N","Y")</f>
        <v>#REF!</v>
      </c>
      <c r="U12" s="278" t="e">
        <f>IF(O12&lt;'TEST MARKS '!#REF!,"N","Y")</f>
        <v>#REF!</v>
      </c>
    </row>
    <row r="13" spans="1:21">
      <c r="A13" s="272">
        <f>'TEST MARKS '!A17</f>
        <v>8</v>
      </c>
      <c r="B13" s="272" t="str">
        <f>'TEST MARKS '!B17</f>
        <v>ANIRUDH R K</v>
      </c>
      <c r="C13" s="272" t="str">
        <f>'TEST MARKS '!C17</f>
        <v>1SG15ME012</v>
      </c>
      <c r="D13" s="272">
        <f>'TEST MARKS '!P17</f>
        <v>4</v>
      </c>
      <c r="E13" s="272">
        <f t="shared" si="0"/>
        <v>4</v>
      </c>
      <c r="F13" s="272">
        <f t="shared" si="0"/>
        <v>4</v>
      </c>
      <c r="G13" s="272">
        <f t="shared" si="1"/>
        <v>4</v>
      </c>
      <c r="H13" s="272">
        <f t="shared" si="1"/>
        <v>4</v>
      </c>
      <c r="I13" s="272">
        <f t="shared" si="1"/>
        <v>4</v>
      </c>
      <c r="J13" s="277" t="e">
        <f>D13/'TEST MARKS '!#REF!*100</f>
        <v>#REF!</v>
      </c>
      <c r="K13" s="277" t="e">
        <f>E13/'TEST MARKS '!#REF!*100</f>
        <v>#REF!</v>
      </c>
      <c r="L13" s="277" t="e">
        <f>F13/'TEST MARKS '!#REF!*100</f>
        <v>#REF!</v>
      </c>
      <c r="M13" s="277" t="e">
        <f>G13/'TEST MARKS '!#REF!*100</f>
        <v>#REF!</v>
      </c>
      <c r="N13" s="277" t="e">
        <f>H13/'TEST MARKS '!#REF!*100</f>
        <v>#REF!</v>
      </c>
      <c r="O13" s="277" t="e">
        <f>I13/'TEST MARKS '!#REF!*100</f>
        <v>#REF!</v>
      </c>
      <c r="P13" s="278" t="e">
        <f>IF(J13&lt;'TEST MARKS '!#REF!,"N","Y")</f>
        <v>#REF!</v>
      </c>
      <c r="Q13" s="278" t="e">
        <f>IF(K13&lt;'TEST MARKS '!#REF!,"N","Y")</f>
        <v>#REF!</v>
      </c>
      <c r="R13" s="278" t="e">
        <f>IF(L13&lt;'TEST MARKS '!#REF!,"N","Y")</f>
        <v>#REF!</v>
      </c>
      <c r="S13" s="278" t="e">
        <f>IF(M13&lt;'TEST MARKS '!#REF!,"N","Y")</f>
        <v>#REF!</v>
      </c>
      <c r="T13" s="278" t="e">
        <f>IF(N13&lt;'TEST MARKS '!#REF!,"N","Y")</f>
        <v>#REF!</v>
      </c>
      <c r="U13" s="278" t="e">
        <f>IF(O13&lt;'TEST MARKS '!#REF!,"N","Y")</f>
        <v>#REF!</v>
      </c>
    </row>
    <row r="14" spans="1:21">
      <c r="A14" s="272">
        <f>'TEST MARKS '!A18</f>
        <v>9</v>
      </c>
      <c r="B14" s="272" t="str">
        <f>'TEST MARKS '!B18</f>
        <v>ARJUN S</v>
      </c>
      <c r="C14" s="272" t="str">
        <f>'TEST MARKS '!C18</f>
        <v>1SG15ME013</v>
      </c>
      <c r="D14" s="272">
        <f>'TEST MARKS '!P18</f>
        <v>0</v>
      </c>
      <c r="E14" s="272">
        <f t="shared" si="0"/>
        <v>0</v>
      </c>
      <c r="F14" s="272">
        <f t="shared" si="0"/>
        <v>0</v>
      </c>
      <c r="G14" s="272">
        <f t="shared" si="1"/>
        <v>0</v>
      </c>
      <c r="H14" s="272">
        <f t="shared" si="1"/>
        <v>0</v>
      </c>
      <c r="I14" s="272">
        <f t="shared" si="1"/>
        <v>0</v>
      </c>
      <c r="J14" s="277" t="e">
        <f>D14/'TEST MARKS '!#REF!*100</f>
        <v>#REF!</v>
      </c>
      <c r="K14" s="277" t="e">
        <f>E14/'TEST MARKS '!#REF!*100</f>
        <v>#REF!</v>
      </c>
      <c r="L14" s="277" t="e">
        <f>F14/'TEST MARKS '!#REF!*100</f>
        <v>#REF!</v>
      </c>
      <c r="M14" s="277" t="e">
        <f>G14/'TEST MARKS '!#REF!*100</f>
        <v>#REF!</v>
      </c>
      <c r="N14" s="277" t="e">
        <f>H14/'TEST MARKS '!#REF!*100</f>
        <v>#REF!</v>
      </c>
      <c r="O14" s="277" t="e">
        <f>I14/'TEST MARKS '!#REF!*100</f>
        <v>#REF!</v>
      </c>
      <c r="P14" s="278" t="e">
        <f>IF(J14&lt;'TEST MARKS '!#REF!,"N","Y")</f>
        <v>#REF!</v>
      </c>
      <c r="Q14" s="278" t="e">
        <f>IF(K14&lt;'TEST MARKS '!#REF!,"N","Y")</f>
        <v>#REF!</v>
      </c>
      <c r="R14" s="278" t="e">
        <f>IF(L14&lt;'TEST MARKS '!#REF!,"N","Y")</f>
        <v>#REF!</v>
      </c>
      <c r="S14" s="278" t="e">
        <f>IF(M14&lt;'TEST MARKS '!#REF!,"N","Y")</f>
        <v>#REF!</v>
      </c>
      <c r="T14" s="278" t="e">
        <f>IF(N14&lt;'TEST MARKS '!#REF!,"N","Y")</f>
        <v>#REF!</v>
      </c>
      <c r="U14" s="278" t="e">
        <f>IF(O14&lt;'TEST MARKS '!#REF!,"N","Y")</f>
        <v>#REF!</v>
      </c>
    </row>
    <row r="15" spans="1:21">
      <c r="A15" s="272">
        <f>'TEST MARKS '!A19</f>
        <v>10</v>
      </c>
      <c r="B15" s="272" t="str">
        <f>'TEST MARKS '!B19</f>
        <v>ASHISH SHARMA</v>
      </c>
      <c r="C15" s="272" t="str">
        <f>'TEST MARKS '!C19</f>
        <v>1SG15ME014</v>
      </c>
      <c r="D15" s="272">
        <f>'TEST MARKS '!P19</f>
        <v>8</v>
      </c>
      <c r="E15" s="272">
        <f t="shared" si="0"/>
        <v>8</v>
      </c>
      <c r="F15" s="272">
        <f t="shared" si="0"/>
        <v>8</v>
      </c>
      <c r="G15" s="272">
        <f t="shared" si="1"/>
        <v>8</v>
      </c>
      <c r="H15" s="272">
        <f t="shared" si="1"/>
        <v>8</v>
      </c>
      <c r="I15" s="272">
        <f t="shared" si="1"/>
        <v>8</v>
      </c>
      <c r="J15" s="277" t="e">
        <f>D15/'TEST MARKS '!#REF!*100</f>
        <v>#REF!</v>
      </c>
      <c r="K15" s="277" t="e">
        <f>E15/'TEST MARKS '!#REF!*100</f>
        <v>#REF!</v>
      </c>
      <c r="L15" s="277" t="e">
        <f>F15/'TEST MARKS '!#REF!*100</f>
        <v>#REF!</v>
      </c>
      <c r="M15" s="277" t="e">
        <f>G15/'TEST MARKS '!#REF!*100</f>
        <v>#REF!</v>
      </c>
      <c r="N15" s="277" t="e">
        <f>H15/'TEST MARKS '!#REF!*100</f>
        <v>#REF!</v>
      </c>
      <c r="O15" s="277" t="e">
        <f>I15/'TEST MARKS '!#REF!*100</f>
        <v>#REF!</v>
      </c>
      <c r="P15" s="278" t="e">
        <f>IF(J15&lt;'TEST MARKS '!#REF!,"N","Y")</f>
        <v>#REF!</v>
      </c>
      <c r="Q15" s="278" t="e">
        <f>IF(K15&lt;'TEST MARKS '!#REF!,"N","Y")</f>
        <v>#REF!</v>
      </c>
      <c r="R15" s="278" t="e">
        <f>IF(L15&lt;'TEST MARKS '!#REF!,"N","Y")</f>
        <v>#REF!</v>
      </c>
      <c r="S15" s="278" t="e">
        <f>IF(M15&lt;'TEST MARKS '!#REF!,"N","Y")</f>
        <v>#REF!</v>
      </c>
      <c r="T15" s="278" t="e">
        <f>IF(N15&lt;'TEST MARKS '!#REF!,"N","Y")</f>
        <v>#REF!</v>
      </c>
      <c r="U15" s="278" t="e">
        <f>IF(O15&lt;'TEST MARKS '!#REF!,"N","Y")</f>
        <v>#REF!</v>
      </c>
    </row>
    <row r="16" spans="1:21">
      <c r="A16" s="272">
        <f>'TEST MARKS '!A20</f>
        <v>11</v>
      </c>
      <c r="B16" s="272" t="str">
        <f>'TEST MARKS '!B20</f>
        <v>AYAN GUHA RAOY</v>
      </c>
      <c r="C16" s="272" t="str">
        <f>'TEST MARKS '!C20</f>
        <v>1SG15ME015</v>
      </c>
      <c r="D16" s="272">
        <f>'TEST MARKS '!P20</f>
        <v>8</v>
      </c>
      <c r="E16" s="272">
        <f t="shared" si="0"/>
        <v>8</v>
      </c>
      <c r="F16" s="272">
        <f t="shared" si="0"/>
        <v>8</v>
      </c>
      <c r="G16" s="272">
        <f t="shared" si="1"/>
        <v>8</v>
      </c>
      <c r="H16" s="272">
        <f t="shared" si="1"/>
        <v>8</v>
      </c>
      <c r="I16" s="272">
        <f t="shared" si="1"/>
        <v>8</v>
      </c>
      <c r="J16" s="277" t="e">
        <f>D16/'TEST MARKS '!#REF!*100</f>
        <v>#REF!</v>
      </c>
      <c r="K16" s="277" t="e">
        <f>E16/'TEST MARKS '!#REF!*100</f>
        <v>#REF!</v>
      </c>
      <c r="L16" s="277" t="e">
        <f>F16/'TEST MARKS '!#REF!*100</f>
        <v>#REF!</v>
      </c>
      <c r="M16" s="277" t="e">
        <f>G16/'TEST MARKS '!#REF!*100</f>
        <v>#REF!</v>
      </c>
      <c r="N16" s="277" t="e">
        <f>H16/'TEST MARKS '!#REF!*100</f>
        <v>#REF!</v>
      </c>
      <c r="O16" s="277" t="e">
        <f>I16/'TEST MARKS '!#REF!*100</f>
        <v>#REF!</v>
      </c>
      <c r="P16" s="278" t="e">
        <f>IF(J16&lt;'TEST MARKS '!#REF!,"N","Y")</f>
        <v>#REF!</v>
      </c>
      <c r="Q16" s="278" t="e">
        <f>IF(K16&lt;'TEST MARKS '!#REF!,"N","Y")</f>
        <v>#REF!</v>
      </c>
      <c r="R16" s="278" t="e">
        <f>IF(L16&lt;'TEST MARKS '!#REF!,"N","Y")</f>
        <v>#REF!</v>
      </c>
      <c r="S16" s="278" t="e">
        <f>IF(M16&lt;'TEST MARKS '!#REF!,"N","Y")</f>
        <v>#REF!</v>
      </c>
      <c r="T16" s="278" t="e">
        <f>IF(N16&lt;'TEST MARKS '!#REF!,"N","Y")</f>
        <v>#REF!</v>
      </c>
      <c r="U16" s="278" t="e">
        <f>IF(O16&lt;'TEST MARKS '!#REF!,"N","Y")</f>
        <v>#REF!</v>
      </c>
    </row>
    <row r="17" spans="1:21">
      <c r="A17" s="272">
        <f>'TEST MARKS '!A21</f>
        <v>12</v>
      </c>
      <c r="B17" s="272" t="str">
        <f>'TEST MARKS '!B21</f>
        <v>BHARATH .V</v>
      </c>
      <c r="C17" s="272" t="str">
        <f>'TEST MARKS '!C21</f>
        <v>1SG15ME017</v>
      </c>
      <c r="D17" s="272">
        <f>'TEST MARKS '!P21</f>
        <v>6</v>
      </c>
      <c r="E17" s="272">
        <f t="shared" si="0"/>
        <v>6</v>
      </c>
      <c r="F17" s="272">
        <f t="shared" si="0"/>
        <v>6</v>
      </c>
      <c r="G17" s="272">
        <f t="shared" si="1"/>
        <v>6</v>
      </c>
      <c r="H17" s="272">
        <f t="shared" si="1"/>
        <v>6</v>
      </c>
      <c r="I17" s="272">
        <f t="shared" si="1"/>
        <v>6</v>
      </c>
      <c r="J17" s="277" t="e">
        <f>D17/'TEST MARKS '!#REF!*100</f>
        <v>#REF!</v>
      </c>
      <c r="K17" s="277" t="e">
        <f>E17/'TEST MARKS '!#REF!*100</f>
        <v>#REF!</v>
      </c>
      <c r="L17" s="277" t="e">
        <f>F17/'TEST MARKS '!#REF!*100</f>
        <v>#REF!</v>
      </c>
      <c r="M17" s="277" t="e">
        <f>G17/'TEST MARKS '!#REF!*100</f>
        <v>#REF!</v>
      </c>
      <c r="N17" s="277" t="e">
        <f>H17/'TEST MARKS '!#REF!*100</f>
        <v>#REF!</v>
      </c>
      <c r="O17" s="277" t="e">
        <f>I17/'TEST MARKS '!#REF!*100</f>
        <v>#REF!</v>
      </c>
      <c r="P17" s="278" t="e">
        <f>IF(J17&lt;'TEST MARKS '!#REF!,"N","Y")</f>
        <v>#REF!</v>
      </c>
      <c r="Q17" s="278" t="e">
        <f>IF(K17&lt;'TEST MARKS '!#REF!,"N","Y")</f>
        <v>#REF!</v>
      </c>
      <c r="R17" s="278" t="e">
        <f>IF(L17&lt;'TEST MARKS '!#REF!,"N","Y")</f>
        <v>#REF!</v>
      </c>
      <c r="S17" s="278" t="e">
        <f>IF(M17&lt;'TEST MARKS '!#REF!,"N","Y")</f>
        <v>#REF!</v>
      </c>
      <c r="T17" s="278" t="e">
        <f>IF(N17&lt;'TEST MARKS '!#REF!,"N","Y")</f>
        <v>#REF!</v>
      </c>
      <c r="U17" s="278" t="e">
        <f>IF(O17&lt;'TEST MARKS '!#REF!,"N","Y")</f>
        <v>#REF!</v>
      </c>
    </row>
    <row r="18" spans="1:21">
      <c r="A18" s="272">
        <f>'TEST MARKS '!A22</f>
        <v>13</v>
      </c>
      <c r="B18" s="272" t="str">
        <f>'TEST MARKS '!B22</f>
        <v>C KARTHIK</v>
      </c>
      <c r="C18" s="272" t="str">
        <f>'TEST MARKS '!C22</f>
        <v>1SG15ME018</v>
      </c>
      <c r="D18" s="272">
        <f>'TEST MARKS '!P22</f>
        <v>5</v>
      </c>
      <c r="E18" s="272">
        <f t="shared" si="0"/>
        <v>5</v>
      </c>
      <c r="F18" s="272">
        <f t="shared" si="0"/>
        <v>5</v>
      </c>
      <c r="G18" s="272">
        <f t="shared" si="1"/>
        <v>5</v>
      </c>
      <c r="H18" s="272">
        <f t="shared" si="1"/>
        <v>5</v>
      </c>
      <c r="I18" s="272">
        <f t="shared" si="1"/>
        <v>5</v>
      </c>
      <c r="J18" s="277" t="e">
        <f>D18/'TEST MARKS '!#REF!*100</f>
        <v>#REF!</v>
      </c>
      <c r="K18" s="277" t="e">
        <f>E18/'TEST MARKS '!#REF!*100</f>
        <v>#REF!</v>
      </c>
      <c r="L18" s="277" t="e">
        <f>F18/'TEST MARKS '!#REF!*100</f>
        <v>#REF!</v>
      </c>
      <c r="M18" s="277" t="e">
        <f>G18/'TEST MARKS '!#REF!*100</f>
        <v>#REF!</v>
      </c>
      <c r="N18" s="277" t="e">
        <f>H18/'TEST MARKS '!#REF!*100</f>
        <v>#REF!</v>
      </c>
      <c r="O18" s="277" t="e">
        <f>I18/'TEST MARKS '!#REF!*100</f>
        <v>#REF!</v>
      </c>
      <c r="P18" s="278" t="e">
        <f>IF(J18&lt;'TEST MARKS '!#REF!,"N","Y")</f>
        <v>#REF!</v>
      </c>
      <c r="Q18" s="278" t="e">
        <f>IF(K18&lt;'TEST MARKS '!#REF!,"N","Y")</f>
        <v>#REF!</v>
      </c>
      <c r="R18" s="278" t="e">
        <f>IF(L18&lt;'TEST MARKS '!#REF!,"N","Y")</f>
        <v>#REF!</v>
      </c>
      <c r="S18" s="278" t="e">
        <f>IF(M18&lt;'TEST MARKS '!#REF!,"N","Y")</f>
        <v>#REF!</v>
      </c>
      <c r="T18" s="278" t="e">
        <f>IF(N18&lt;'TEST MARKS '!#REF!,"N","Y")</f>
        <v>#REF!</v>
      </c>
      <c r="U18" s="278" t="e">
        <f>IF(O18&lt;'TEST MARKS '!#REF!,"N","Y")</f>
        <v>#REF!</v>
      </c>
    </row>
    <row r="19" spans="1:21">
      <c r="A19" s="272">
        <f>'TEST MARKS '!A23</f>
        <v>14</v>
      </c>
      <c r="B19" s="272" t="str">
        <f>'TEST MARKS '!B23</f>
        <v>CHETHAN I P</v>
      </c>
      <c r="C19" s="272" t="str">
        <f>'TEST MARKS '!C23</f>
        <v>1SG15ME020</v>
      </c>
      <c r="D19" s="272">
        <f>'TEST MARKS '!P23</f>
        <v>4</v>
      </c>
      <c r="E19" s="272">
        <f t="shared" si="0"/>
        <v>4</v>
      </c>
      <c r="F19" s="272">
        <f t="shared" si="0"/>
        <v>4</v>
      </c>
      <c r="G19" s="272">
        <f t="shared" si="1"/>
        <v>4</v>
      </c>
      <c r="H19" s="272">
        <f t="shared" si="1"/>
        <v>4</v>
      </c>
      <c r="I19" s="272">
        <f t="shared" si="1"/>
        <v>4</v>
      </c>
      <c r="J19" s="277" t="e">
        <f>D19/'TEST MARKS '!#REF!*100</f>
        <v>#REF!</v>
      </c>
      <c r="K19" s="277" t="e">
        <f>E19/'TEST MARKS '!#REF!*100</f>
        <v>#REF!</v>
      </c>
      <c r="L19" s="277" t="e">
        <f>F19/'TEST MARKS '!#REF!*100</f>
        <v>#REF!</v>
      </c>
      <c r="M19" s="277" t="e">
        <f>G19/'TEST MARKS '!#REF!*100</f>
        <v>#REF!</v>
      </c>
      <c r="N19" s="277" t="e">
        <f>H19/'TEST MARKS '!#REF!*100</f>
        <v>#REF!</v>
      </c>
      <c r="O19" s="277" t="e">
        <f>I19/'TEST MARKS '!#REF!*100</f>
        <v>#REF!</v>
      </c>
      <c r="P19" s="278" t="e">
        <f>IF(J19&lt;'TEST MARKS '!#REF!,"N","Y")</f>
        <v>#REF!</v>
      </c>
      <c r="Q19" s="278" t="e">
        <f>IF(K19&lt;'TEST MARKS '!#REF!,"N","Y")</f>
        <v>#REF!</v>
      </c>
      <c r="R19" s="278" t="e">
        <f>IF(L19&lt;'TEST MARKS '!#REF!,"N","Y")</f>
        <v>#REF!</v>
      </c>
      <c r="S19" s="278" t="e">
        <f>IF(M19&lt;'TEST MARKS '!#REF!,"N","Y")</f>
        <v>#REF!</v>
      </c>
      <c r="T19" s="278" t="e">
        <f>IF(N19&lt;'TEST MARKS '!#REF!,"N","Y")</f>
        <v>#REF!</v>
      </c>
      <c r="U19" s="278" t="e">
        <f>IF(O19&lt;'TEST MARKS '!#REF!,"N","Y")</f>
        <v>#REF!</v>
      </c>
    </row>
    <row r="20" spans="1:21">
      <c r="A20" s="272">
        <f>'TEST MARKS '!A24</f>
        <v>15</v>
      </c>
      <c r="B20" s="272" t="str">
        <f>'TEST MARKS '!B24</f>
        <v>DAYANANDA M</v>
      </c>
      <c r="C20" s="272" t="str">
        <f>'TEST MARKS '!C24</f>
        <v>1SG15ME021</v>
      </c>
      <c r="D20" s="272">
        <f>'TEST MARKS '!P24</f>
        <v>7</v>
      </c>
      <c r="E20" s="272">
        <f t="shared" si="0"/>
        <v>7</v>
      </c>
      <c r="F20" s="272">
        <f t="shared" si="0"/>
        <v>7</v>
      </c>
      <c r="G20" s="272">
        <f t="shared" si="1"/>
        <v>7</v>
      </c>
      <c r="H20" s="272">
        <f t="shared" si="1"/>
        <v>7</v>
      </c>
      <c r="I20" s="272">
        <f t="shared" si="1"/>
        <v>7</v>
      </c>
      <c r="J20" s="277" t="e">
        <f>D20/'TEST MARKS '!#REF!*100</f>
        <v>#REF!</v>
      </c>
      <c r="K20" s="277" t="e">
        <f>E20/'TEST MARKS '!#REF!*100</f>
        <v>#REF!</v>
      </c>
      <c r="L20" s="277" t="e">
        <f>F20/'TEST MARKS '!#REF!*100</f>
        <v>#REF!</v>
      </c>
      <c r="M20" s="277" t="e">
        <f>G20/'TEST MARKS '!#REF!*100</f>
        <v>#REF!</v>
      </c>
      <c r="N20" s="277" t="e">
        <f>H20/'TEST MARKS '!#REF!*100</f>
        <v>#REF!</v>
      </c>
      <c r="O20" s="277" t="e">
        <f>I20/'TEST MARKS '!#REF!*100</f>
        <v>#REF!</v>
      </c>
      <c r="P20" s="278" t="e">
        <f>IF(J20&lt;'TEST MARKS '!#REF!,"N","Y")</f>
        <v>#REF!</v>
      </c>
      <c r="Q20" s="278" t="e">
        <f>IF(K20&lt;'TEST MARKS '!#REF!,"N","Y")</f>
        <v>#REF!</v>
      </c>
      <c r="R20" s="278" t="e">
        <f>IF(L20&lt;'TEST MARKS '!#REF!,"N","Y")</f>
        <v>#REF!</v>
      </c>
      <c r="S20" s="278" t="e">
        <f>IF(M20&lt;'TEST MARKS '!#REF!,"N","Y")</f>
        <v>#REF!</v>
      </c>
      <c r="T20" s="278" t="e">
        <f>IF(N20&lt;'TEST MARKS '!#REF!,"N","Y")</f>
        <v>#REF!</v>
      </c>
      <c r="U20" s="278" t="e">
        <f>IF(O20&lt;'TEST MARKS '!#REF!,"N","Y")</f>
        <v>#REF!</v>
      </c>
    </row>
    <row r="21" spans="1:21">
      <c r="A21" s="272">
        <f>'TEST MARKS '!A25</f>
        <v>16</v>
      </c>
      <c r="B21" s="272" t="str">
        <f>'TEST MARKS '!B25</f>
        <v>DEEPU H S</v>
      </c>
      <c r="C21" s="272" t="str">
        <f>'TEST MARKS '!C25</f>
        <v>1SG15ME022</v>
      </c>
      <c r="D21" s="272">
        <f>'TEST MARKS '!P25</f>
        <v>0</v>
      </c>
      <c r="E21" s="272">
        <f t="shared" si="0"/>
        <v>0</v>
      </c>
      <c r="F21" s="272">
        <f t="shared" si="0"/>
        <v>0</v>
      </c>
      <c r="G21" s="272">
        <f t="shared" si="1"/>
        <v>0</v>
      </c>
      <c r="H21" s="272">
        <f t="shared" si="1"/>
        <v>0</v>
      </c>
      <c r="I21" s="272">
        <f t="shared" si="1"/>
        <v>0</v>
      </c>
      <c r="J21" s="277" t="e">
        <f>D21/'TEST MARKS '!#REF!*100</f>
        <v>#REF!</v>
      </c>
      <c r="K21" s="277" t="e">
        <f>E21/'TEST MARKS '!#REF!*100</f>
        <v>#REF!</v>
      </c>
      <c r="L21" s="277" t="e">
        <f>F21/'TEST MARKS '!#REF!*100</f>
        <v>#REF!</v>
      </c>
      <c r="M21" s="277" t="e">
        <f>G21/'TEST MARKS '!#REF!*100</f>
        <v>#REF!</v>
      </c>
      <c r="N21" s="277" t="e">
        <f>H21/'TEST MARKS '!#REF!*100</f>
        <v>#REF!</v>
      </c>
      <c r="O21" s="277" t="e">
        <f>I21/'TEST MARKS '!#REF!*100</f>
        <v>#REF!</v>
      </c>
      <c r="P21" s="278" t="e">
        <f>IF(J21&lt;'TEST MARKS '!#REF!,"N","Y")</f>
        <v>#REF!</v>
      </c>
      <c r="Q21" s="278" t="e">
        <f>IF(K21&lt;'TEST MARKS '!#REF!,"N","Y")</f>
        <v>#REF!</v>
      </c>
      <c r="R21" s="278" t="e">
        <f>IF(L21&lt;'TEST MARKS '!#REF!,"N","Y")</f>
        <v>#REF!</v>
      </c>
      <c r="S21" s="278" t="e">
        <f>IF(M21&lt;'TEST MARKS '!#REF!,"N","Y")</f>
        <v>#REF!</v>
      </c>
      <c r="T21" s="278" t="e">
        <f>IF(N21&lt;'TEST MARKS '!#REF!,"N","Y")</f>
        <v>#REF!</v>
      </c>
      <c r="U21" s="278" t="e">
        <f>IF(O21&lt;'TEST MARKS '!#REF!,"N","Y")</f>
        <v>#REF!</v>
      </c>
    </row>
    <row r="22" spans="1:21">
      <c r="A22" s="272">
        <f>'TEST MARKS '!A26</f>
        <v>17</v>
      </c>
      <c r="B22" s="272" t="str">
        <f>'TEST MARKS '!B26</f>
        <v>DEVARAJ HIREMATH</v>
      </c>
      <c r="C22" s="272" t="str">
        <f>'TEST MARKS '!C26</f>
        <v>1SG15ME023</v>
      </c>
      <c r="D22" s="272">
        <f>'TEST MARKS '!P26</f>
        <v>0</v>
      </c>
      <c r="E22" s="272">
        <f t="shared" si="0"/>
        <v>0</v>
      </c>
      <c r="F22" s="272">
        <f t="shared" si="0"/>
        <v>0</v>
      </c>
      <c r="G22" s="272">
        <f t="shared" si="1"/>
        <v>0</v>
      </c>
      <c r="H22" s="272">
        <f t="shared" si="1"/>
        <v>0</v>
      </c>
      <c r="I22" s="272">
        <f t="shared" si="1"/>
        <v>0</v>
      </c>
      <c r="J22" s="277" t="e">
        <f>D22/'TEST MARKS '!#REF!*100</f>
        <v>#REF!</v>
      </c>
      <c r="K22" s="277" t="e">
        <f>E22/'TEST MARKS '!#REF!*100</f>
        <v>#REF!</v>
      </c>
      <c r="L22" s="277" t="e">
        <f>F22/'TEST MARKS '!#REF!*100</f>
        <v>#REF!</v>
      </c>
      <c r="M22" s="277" t="e">
        <f>G22/'TEST MARKS '!#REF!*100</f>
        <v>#REF!</v>
      </c>
      <c r="N22" s="277" t="e">
        <f>H22/'TEST MARKS '!#REF!*100</f>
        <v>#REF!</v>
      </c>
      <c r="O22" s="277" t="e">
        <f>I22/'TEST MARKS '!#REF!*100</f>
        <v>#REF!</v>
      </c>
      <c r="P22" s="278" t="e">
        <f>IF(J22&lt;'TEST MARKS '!#REF!,"N","Y")</f>
        <v>#REF!</v>
      </c>
      <c r="Q22" s="278" t="e">
        <f>IF(K22&lt;'TEST MARKS '!#REF!,"N","Y")</f>
        <v>#REF!</v>
      </c>
      <c r="R22" s="278" t="e">
        <f>IF(L22&lt;'TEST MARKS '!#REF!,"N","Y")</f>
        <v>#REF!</v>
      </c>
      <c r="S22" s="278" t="e">
        <f>IF(M22&lt;'TEST MARKS '!#REF!,"N","Y")</f>
        <v>#REF!</v>
      </c>
      <c r="T22" s="278" t="e">
        <f>IF(N22&lt;'TEST MARKS '!#REF!,"N","Y")</f>
        <v>#REF!</v>
      </c>
      <c r="U22" s="278" t="e">
        <f>IF(O22&lt;'TEST MARKS '!#REF!,"N","Y")</f>
        <v>#REF!</v>
      </c>
    </row>
    <row r="23" spans="1:21">
      <c r="A23" s="272">
        <f>'TEST MARKS '!A27</f>
        <v>18</v>
      </c>
      <c r="B23" s="272" t="str">
        <f>'TEST MARKS '!B27</f>
        <v>DHANANJAYA V</v>
      </c>
      <c r="C23" s="272" t="str">
        <f>'TEST MARKS '!C27</f>
        <v>1SG15ME024</v>
      </c>
      <c r="D23" s="272">
        <f>'TEST MARKS '!P27</f>
        <v>5</v>
      </c>
      <c r="E23" s="272">
        <f t="shared" si="0"/>
        <v>5</v>
      </c>
      <c r="F23" s="272">
        <f t="shared" si="0"/>
        <v>5</v>
      </c>
      <c r="G23" s="272">
        <f t="shared" si="1"/>
        <v>5</v>
      </c>
      <c r="H23" s="272">
        <f t="shared" si="1"/>
        <v>5</v>
      </c>
      <c r="I23" s="272">
        <f t="shared" si="1"/>
        <v>5</v>
      </c>
      <c r="J23" s="277" t="e">
        <f>D23/'TEST MARKS '!#REF!*100</f>
        <v>#REF!</v>
      </c>
      <c r="K23" s="277" t="e">
        <f>E23/'TEST MARKS '!#REF!*100</f>
        <v>#REF!</v>
      </c>
      <c r="L23" s="277" t="e">
        <f>F23/'TEST MARKS '!#REF!*100</f>
        <v>#REF!</v>
      </c>
      <c r="M23" s="277" t="e">
        <f>G23/'TEST MARKS '!#REF!*100</f>
        <v>#REF!</v>
      </c>
      <c r="N23" s="277" t="e">
        <f>H23/'TEST MARKS '!#REF!*100</f>
        <v>#REF!</v>
      </c>
      <c r="O23" s="277" t="e">
        <f>I23/'TEST MARKS '!#REF!*100</f>
        <v>#REF!</v>
      </c>
      <c r="P23" s="278" t="e">
        <f>IF(J23&lt;'TEST MARKS '!#REF!,"N","Y")</f>
        <v>#REF!</v>
      </c>
      <c r="Q23" s="278" t="e">
        <f>IF(K23&lt;'TEST MARKS '!#REF!,"N","Y")</f>
        <v>#REF!</v>
      </c>
      <c r="R23" s="278" t="e">
        <f>IF(L23&lt;'TEST MARKS '!#REF!,"N","Y")</f>
        <v>#REF!</v>
      </c>
      <c r="S23" s="278" t="e">
        <f>IF(M23&lt;'TEST MARKS '!#REF!,"N","Y")</f>
        <v>#REF!</v>
      </c>
      <c r="T23" s="278" t="e">
        <f>IF(N23&lt;'TEST MARKS '!#REF!,"N","Y")</f>
        <v>#REF!</v>
      </c>
      <c r="U23" s="278" t="e">
        <f>IF(O23&lt;'TEST MARKS '!#REF!,"N","Y")</f>
        <v>#REF!</v>
      </c>
    </row>
    <row r="24" spans="1:21">
      <c r="A24" s="272">
        <f>'TEST MARKS '!A28</f>
        <v>19</v>
      </c>
      <c r="B24" s="272" t="str">
        <f>'TEST MARKS '!B28</f>
        <v>DHANRAJ M</v>
      </c>
      <c r="C24" s="272" t="str">
        <f>'TEST MARKS '!C28</f>
        <v>1SG15ME025</v>
      </c>
      <c r="D24" s="272">
        <f>'TEST MARKS '!P28</f>
        <v>0</v>
      </c>
      <c r="E24" s="272">
        <f t="shared" si="0"/>
        <v>0</v>
      </c>
      <c r="F24" s="272">
        <f t="shared" si="0"/>
        <v>0</v>
      </c>
      <c r="G24" s="272">
        <f t="shared" si="1"/>
        <v>0</v>
      </c>
      <c r="H24" s="272">
        <f t="shared" si="1"/>
        <v>0</v>
      </c>
      <c r="I24" s="272">
        <f t="shared" si="1"/>
        <v>0</v>
      </c>
      <c r="J24" s="277" t="e">
        <f>D24/'TEST MARKS '!#REF!*100</f>
        <v>#REF!</v>
      </c>
      <c r="K24" s="277" t="e">
        <f>E24/'TEST MARKS '!#REF!*100</f>
        <v>#REF!</v>
      </c>
      <c r="L24" s="277" t="e">
        <f>F24/'TEST MARKS '!#REF!*100</f>
        <v>#REF!</v>
      </c>
      <c r="M24" s="277" t="e">
        <f>G24/'TEST MARKS '!#REF!*100</f>
        <v>#REF!</v>
      </c>
      <c r="N24" s="277" t="e">
        <f>H24/'TEST MARKS '!#REF!*100</f>
        <v>#REF!</v>
      </c>
      <c r="O24" s="277" t="e">
        <f>I24/'TEST MARKS '!#REF!*100</f>
        <v>#REF!</v>
      </c>
      <c r="P24" s="278" t="e">
        <f>IF(J24&lt;'TEST MARKS '!#REF!,"N","Y")</f>
        <v>#REF!</v>
      </c>
      <c r="Q24" s="278" t="e">
        <f>IF(K24&lt;'TEST MARKS '!#REF!,"N","Y")</f>
        <v>#REF!</v>
      </c>
      <c r="R24" s="278" t="e">
        <f>IF(L24&lt;'TEST MARKS '!#REF!,"N","Y")</f>
        <v>#REF!</v>
      </c>
      <c r="S24" s="278" t="e">
        <f>IF(M24&lt;'TEST MARKS '!#REF!,"N","Y")</f>
        <v>#REF!</v>
      </c>
      <c r="T24" s="278" t="e">
        <f>IF(N24&lt;'TEST MARKS '!#REF!,"N","Y")</f>
        <v>#REF!</v>
      </c>
      <c r="U24" s="278" t="e">
        <f>IF(O24&lt;'TEST MARKS '!#REF!,"N","Y")</f>
        <v>#REF!</v>
      </c>
    </row>
    <row r="25" spans="1:21">
      <c r="A25" s="272">
        <f>'TEST MARKS '!A29</f>
        <v>20</v>
      </c>
      <c r="B25" s="272" t="str">
        <f>'TEST MARKS '!B29</f>
        <v>DHARSHAN M J</v>
      </c>
      <c r="C25" s="272" t="str">
        <f>'TEST MARKS '!C29</f>
        <v>1SG15ME026</v>
      </c>
      <c r="D25" s="272">
        <f>'TEST MARKS '!P29</f>
        <v>7</v>
      </c>
      <c r="E25" s="272">
        <f t="shared" si="0"/>
        <v>7</v>
      </c>
      <c r="F25" s="272">
        <f t="shared" si="0"/>
        <v>7</v>
      </c>
      <c r="G25" s="272">
        <f t="shared" si="1"/>
        <v>7</v>
      </c>
      <c r="H25" s="272">
        <f t="shared" si="1"/>
        <v>7</v>
      </c>
      <c r="I25" s="272">
        <f t="shared" si="1"/>
        <v>7</v>
      </c>
      <c r="J25" s="277" t="e">
        <f>D25/'TEST MARKS '!#REF!*100</f>
        <v>#REF!</v>
      </c>
      <c r="K25" s="277" t="e">
        <f>E25/'TEST MARKS '!#REF!*100</f>
        <v>#REF!</v>
      </c>
      <c r="L25" s="277" t="e">
        <f>F25/'TEST MARKS '!#REF!*100</f>
        <v>#REF!</v>
      </c>
      <c r="M25" s="277" t="e">
        <f>G25/'TEST MARKS '!#REF!*100</f>
        <v>#REF!</v>
      </c>
      <c r="N25" s="277" t="e">
        <f>H25/'TEST MARKS '!#REF!*100</f>
        <v>#REF!</v>
      </c>
      <c r="O25" s="277" t="e">
        <f>I25/'TEST MARKS '!#REF!*100</f>
        <v>#REF!</v>
      </c>
      <c r="P25" s="278" t="e">
        <f>IF(J25&lt;'TEST MARKS '!#REF!,"N","Y")</f>
        <v>#REF!</v>
      </c>
      <c r="Q25" s="278" t="e">
        <f>IF(K25&lt;'TEST MARKS '!#REF!,"N","Y")</f>
        <v>#REF!</v>
      </c>
      <c r="R25" s="278" t="e">
        <f>IF(L25&lt;'TEST MARKS '!#REF!,"N","Y")</f>
        <v>#REF!</v>
      </c>
      <c r="S25" s="278" t="e">
        <f>IF(M25&lt;'TEST MARKS '!#REF!,"N","Y")</f>
        <v>#REF!</v>
      </c>
      <c r="T25" s="278" t="e">
        <f>IF(N25&lt;'TEST MARKS '!#REF!,"N","Y")</f>
        <v>#REF!</v>
      </c>
      <c r="U25" s="278" t="e">
        <f>IF(O25&lt;'TEST MARKS '!#REF!,"N","Y")</f>
        <v>#REF!</v>
      </c>
    </row>
    <row r="26" spans="1:21">
      <c r="A26" s="272">
        <f>'TEST MARKS '!A30</f>
        <v>21</v>
      </c>
      <c r="B26" s="272" t="str">
        <f>'TEST MARKS '!B30</f>
        <v>DILIP M</v>
      </c>
      <c r="C26" s="272" t="str">
        <f>'TEST MARKS '!C30</f>
        <v>1SG15ME028</v>
      </c>
      <c r="D26" s="272">
        <f>'TEST MARKS '!P30</f>
        <v>0</v>
      </c>
      <c r="E26" s="272">
        <f t="shared" si="0"/>
        <v>0</v>
      </c>
      <c r="F26" s="272">
        <f t="shared" si="0"/>
        <v>0</v>
      </c>
      <c r="G26" s="272">
        <f t="shared" si="1"/>
        <v>0</v>
      </c>
      <c r="H26" s="272">
        <f t="shared" si="1"/>
        <v>0</v>
      </c>
      <c r="I26" s="272">
        <f t="shared" si="1"/>
        <v>0</v>
      </c>
      <c r="J26" s="277" t="e">
        <f>D26/'TEST MARKS '!#REF!*100</f>
        <v>#REF!</v>
      </c>
      <c r="K26" s="277" t="e">
        <f>E26/'TEST MARKS '!#REF!*100</f>
        <v>#REF!</v>
      </c>
      <c r="L26" s="277" t="e">
        <f>F26/'TEST MARKS '!#REF!*100</f>
        <v>#REF!</v>
      </c>
      <c r="M26" s="277" t="e">
        <f>G26/'TEST MARKS '!#REF!*100</f>
        <v>#REF!</v>
      </c>
      <c r="N26" s="277" t="e">
        <f>H26/'TEST MARKS '!#REF!*100</f>
        <v>#REF!</v>
      </c>
      <c r="O26" s="277" t="e">
        <f>I26/'TEST MARKS '!#REF!*100</f>
        <v>#REF!</v>
      </c>
      <c r="P26" s="278" t="e">
        <f>IF(J26&lt;'TEST MARKS '!#REF!,"N","Y")</f>
        <v>#REF!</v>
      </c>
      <c r="Q26" s="278" t="e">
        <f>IF(K26&lt;'TEST MARKS '!#REF!,"N","Y")</f>
        <v>#REF!</v>
      </c>
      <c r="R26" s="278" t="e">
        <f>IF(L26&lt;'TEST MARKS '!#REF!,"N","Y")</f>
        <v>#REF!</v>
      </c>
      <c r="S26" s="278" t="e">
        <f>IF(M26&lt;'TEST MARKS '!#REF!,"N","Y")</f>
        <v>#REF!</v>
      </c>
      <c r="T26" s="278" t="e">
        <f>IF(N26&lt;'TEST MARKS '!#REF!,"N","Y")</f>
        <v>#REF!</v>
      </c>
      <c r="U26" s="278" t="e">
        <f>IF(O26&lt;'TEST MARKS '!#REF!,"N","Y")</f>
        <v>#REF!</v>
      </c>
    </row>
    <row r="27" spans="1:21">
      <c r="A27" s="272">
        <f>'TEST MARKS '!A31</f>
        <v>22</v>
      </c>
      <c r="B27" s="272" t="str">
        <f>'TEST MARKS '!B31</f>
        <v>DINESH KUMAR K</v>
      </c>
      <c r="C27" s="272" t="str">
        <f>'TEST MARKS '!C31</f>
        <v>1SG15ME030</v>
      </c>
      <c r="D27" s="272">
        <f>'TEST MARKS '!P31</f>
        <v>5</v>
      </c>
      <c r="E27" s="272">
        <f t="shared" si="0"/>
        <v>5</v>
      </c>
      <c r="F27" s="272">
        <f t="shared" si="0"/>
        <v>5</v>
      </c>
      <c r="G27" s="272">
        <f t="shared" ref="G27:I46" si="2">F27</f>
        <v>5</v>
      </c>
      <c r="H27" s="272">
        <f t="shared" si="2"/>
        <v>5</v>
      </c>
      <c r="I27" s="272">
        <f t="shared" si="2"/>
        <v>5</v>
      </c>
      <c r="J27" s="277" t="e">
        <f>D27/'TEST MARKS '!#REF!*100</f>
        <v>#REF!</v>
      </c>
      <c r="K27" s="277" t="e">
        <f>E27/'TEST MARKS '!#REF!*100</f>
        <v>#REF!</v>
      </c>
      <c r="L27" s="277" t="e">
        <f>F27/'TEST MARKS '!#REF!*100</f>
        <v>#REF!</v>
      </c>
      <c r="M27" s="277" t="e">
        <f>G27/'TEST MARKS '!#REF!*100</f>
        <v>#REF!</v>
      </c>
      <c r="N27" s="277" t="e">
        <f>H27/'TEST MARKS '!#REF!*100</f>
        <v>#REF!</v>
      </c>
      <c r="O27" s="277" t="e">
        <f>I27/'TEST MARKS '!#REF!*100</f>
        <v>#REF!</v>
      </c>
      <c r="P27" s="278" t="e">
        <f>IF(J27&lt;'TEST MARKS '!#REF!,"N","Y")</f>
        <v>#REF!</v>
      </c>
      <c r="Q27" s="278" t="e">
        <f>IF(K27&lt;'TEST MARKS '!#REF!,"N","Y")</f>
        <v>#REF!</v>
      </c>
      <c r="R27" s="278" t="e">
        <f>IF(L27&lt;'TEST MARKS '!#REF!,"N","Y")</f>
        <v>#REF!</v>
      </c>
      <c r="S27" s="278" t="e">
        <f>IF(M27&lt;'TEST MARKS '!#REF!,"N","Y")</f>
        <v>#REF!</v>
      </c>
      <c r="T27" s="278" t="e">
        <f>IF(N27&lt;'TEST MARKS '!#REF!,"N","Y")</f>
        <v>#REF!</v>
      </c>
      <c r="U27" s="278" t="e">
        <f>IF(O27&lt;'TEST MARKS '!#REF!,"N","Y")</f>
        <v>#REF!</v>
      </c>
    </row>
    <row r="28" spans="1:21">
      <c r="A28" s="272">
        <f>'TEST MARKS '!A32</f>
        <v>23</v>
      </c>
      <c r="B28" s="272" t="str">
        <f>'TEST MARKS '!B32</f>
        <v>DIVYA C N</v>
      </c>
      <c r="C28" s="272" t="str">
        <f>'TEST MARKS '!C32</f>
        <v>1SG15ME031</v>
      </c>
      <c r="D28" s="272">
        <f>'TEST MARKS '!P32</f>
        <v>0</v>
      </c>
      <c r="E28" s="272">
        <f t="shared" si="0"/>
        <v>0</v>
      </c>
      <c r="F28" s="272">
        <f t="shared" si="0"/>
        <v>0</v>
      </c>
      <c r="G28" s="272">
        <f t="shared" si="2"/>
        <v>0</v>
      </c>
      <c r="H28" s="272">
        <f t="shared" si="2"/>
        <v>0</v>
      </c>
      <c r="I28" s="272">
        <f t="shared" si="2"/>
        <v>0</v>
      </c>
      <c r="J28" s="277" t="e">
        <f>D28/'TEST MARKS '!#REF!*100</f>
        <v>#REF!</v>
      </c>
      <c r="K28" s="277" t="e">
        <f>E28/'TEST MARKS '!#REF!*100</f>
        <v>#REF!</v>
      </c>
      <c r="L28" s="277" t="e">
        <f>F28/'TEST MARKS '!#REF!*100</f>
        <v>#REF!</v>
      </c>
      <c r="M28" s="277" t="e">
        <f>G28/'TEST MARKS '!#REF!*100</f>
        <v>#REF!</v>
      </c>
      <c r="N28" s="277" t="e">
        <f>H28/'TEST MARKS '!#REF!*100</f>
        <v>#REF!</v>
      </c>
      <c r="O28" s="277" t="e">
        <f>I28/'TEST MARKS '!#REF!*100</f>
        <v>#REF!</v>
      </c>
      <c r="P28" s="278" t="e">
        <f>IF(J28&lt;'TEST MARKS '!#REF!,"N","Y")</f>
        <v>#REF!</v>
      </c>
      <c r="Q28" s="278" t="e">
        <f>IF(K28&lt;'TEST MARKS '!#REF!,"N","Y")</f>
        <v>#REF!</v>
      </c>
      <c r="R28" s="278" t="e">
        <f>IF(L28&lt;'TEST MARKS '!#REF!,"N","Y")</f>
        <v>#REF!</v>
      </c>
      <c r="S28" s="278" t="e">
        <f>IF(M28&lt;'TEST MARKS '!#REF!,"N","Y")</f>
        <v>#REF!</v>
      </c>
      <c r="T28" s="278" t="e">
        <f>IF(N28&lt;'TEST MARKS '!#REF!,"N","Y")</f>
        <v>#REF!</v>
      </c>
      <c r="U28" s="278" t="e">
        <f>IF(O28&lt;'TEST MARKS '!#REF!,"N","Y")</f>
        <v>#REF!</v>
      </c>
    </row>
    <row r="29" spans="1:21">
      <c r="A29" s="272">
        <f>'TEST MARKS '!A33</f>
        <v>24</v>
      </c>
      <c r="B29" s="272" t="str">
        <f>'TEST MARKS '!B33</f>
        <v>GAGAN M</v>
      </c>
      <c r="C29" s="272" t="str">
        <f>'TEST MARKS '!C33</f>
        <v>1SG15ME032</v>
      </c>
      <c r="D29" s="272">
        <f>'TEST MARKS '!P33</f>
        <v>8</v>
      </c>
      <c r="E29" s="272">
        <f t="shared" si="0"/>
        <v>8</v>
      </c>
      <c r="F29" s="272">
        <f t="shared" si="0"/>
        <v>8</v>
      </c>
      <c r="G29" s="272">
        <f t="shared" si="2"/>
        <v>8</v>
      </c>
      <c r="H29" s="272">
        <f t="shared" si="2"/>
        <v>8</v>
      </c>
      <c r="I29" s="272">
        <f t="shared" si="2"/>
        <v>8</v>
      </c>
      <c r="J29" s="277" t="e">
        <f>D29/'TEST MARKS '!#REF!*100</f>
        <v>#REF!</v>
      </c>
      <c r="K29" s="277" t="e">
        <f>E29/'TEST MARKS '!#REF!*100</f>
        <v>#REF!</v>
      </c>
      <c r="L29" s="277" t="e">
        <f>F29/'TEST MARKS '!#REF!*100</f>
        <v>#REF!</v>
      </c>
      <c r="M29" s="277" t="e">
        <f>G29/'TEST MARKS '!#REF!*100</f>
        <v>#REF!</v>
      </c>
      <c r="N29" s="277" t="e">
        <f>H29/'TEST MARKS '!#REF!*100</f>
        <v>#REF!</v>
      </c>
      <c r="O29" s="277" t="e">
        <f>I29/'TEST MARKS '!#REF!*100</f>
        <v>#REF!</v>
      </c>
      <c r="P29" s="278" t="e">
        <f>IF(J29&lt;'TEST MARKS '!#REF!,"N","Y")</f>
        <v>#REF!</v>
      </c>
      <c r="Q29" s="278" t="e">
        <f>IF(K29&lt;'TEST MARKS '!#REF!,"N","Y")</f>
        <v>#REF!</v>
      </c>
      <c r="R29" s="278" t="e">
        <f>IF(L29&lt;'TEST MARKS '!#REF!,"N","Y")</f>
        <v>#REF!</v>
      </c>
      <c r="S29" s="278" t="e">
        <f>IF(M29&lt;'TEST MARKS '!#REF!,"N","Y")</f>
        <v>#REF!</v>
      </c>
      <c r="T29" s="278" t="e">
        <f>IF(N29&lt;'TEST MARKS '!#REF!,"N","Y")</f>
        <v>#REF!</v>
      </c>
      <c r="U29" s="278" t="e">
        <f>IF(O29&lt;'TEST MARKS '!#REF!,"N","Y")</f>
        <v>#REF!</v>
      </c>
    </row>
    <row r="30" spans="1:21">
      <c r="A30" s="272">
        <f>'TEST MARKS '!A34</f>
        <v>25</v>
      </c>
      <c r="B30" s="272" t="str">
        <f>'TEST MARKS '!B34</f>
        <v>GALVIN IGNATIUS MENEZES</v>
      </c>
      <c r="C30" s="272" t="str">
        <f>'TEST MARKS '!C34</f>
        <v>1SG15ME033</v>
      </c>
      <c r="D30" s="272">
        <f>'TEST MARKS '!P34</f>
        <v>6</v>
      </c>
      <c r="E30" s="272">
        <f t="shared" si="0"/>
        <v>6</v>
      </c>
      <c r="F30" s="272">
        <f t="shared" si="0"/>
        <v>6</v>
      </c>
      <c r="G30" s="272">
        <f t="shared" si="2"/>
        <v>6</v>
      </c>
      <c r="H30" s="272">
        <f t="shared" si="2"/>
        <v>6</v>
      </c>
      <c r="I30" s="272">
        <f t="shared" si="2"/>
        <v>6</v>
      </c>
      <c r="J30" s="277" t="e">
        <f>D30/'TEST MARKS '!#REF!*100</f>
        <v>#REF!</v>
      </c>
      <c r="K30" s="277" t="e">
        <f>E30/'TEST MARKS '!#REF!*100</f>
        <v>#REF!</v>
      </c>
      <c r="L30" s="277" t="e">
        <f>F30/'TEST MARKS '!#REF!*100</f>
        <v>#REF!</v>
      </c>
      <c r="M30" s="277" t="e">
        <f>G30/'TEST MARKS '!#REF!*100</f>
        <v>#REF!</v>
      </c>
      <c r="N30" s="277" t="e">
        <f>H30/'TEST MARKS '!#REF!*100</f>
        <v>#REF!</v>
      </c>
      <c r="O30" s="277" t="e">
        <f>I30/'TEST MARKS '!#REF!*100</f>
        <v>#REF!</v>
      </c>
      <c r="P30" s="278" t="e">
        <f>IF(J30&lt;'TEST MARKS '!#REF!,"N","Y")</f>
        <v>#REF!</v>
      </c>
      <c r="Q30" s="278" t="e">
        <f>IF(K30&lt;'TEST MARKS '!#REF!,"N","Y")</f>
        <v>#REF!</v>
      </c>
      <c r="R30" s="278" t="e">
        <f>IF(L30&lt;'TEST MARKS '!#REF!,"N","Y")</f>
        <v>#REF!</v>
      </c>
      <c r="S30" s="278" t="e">
        <f>IF(M30&lt;'TEST MARKS '!#REF!,"N","Y")</f>
        <v>#REF!</v>
      </c>
      <c r="T30" s="278" t="e">
        <f>IF(N30&lt;'TEST MARKS '!#REF!,"N","Y")</f>
        <v>#REF!</v>
      </c>
      <c r="U30" s="278" t="e">
        <f>IF(O30&lt;'TEST MARKS '!#REF!,"N","Y")</f>
        <v>#REF!</v>
      </c>
    </row>
    <row r="31" spans="1:21">
      <c r="A31" s="272">
        <f>'TEST MARKS '!A35</f>
        <v>26</v>
      </c>
      <c r="B31" s="272" t="str">
        <f>'TEST MARKS '!B35</f>
        <v>GYANENDRA KUMAR GUPTA</v>
      </c>
      <c r="C31" s="272" t="str">
        <f>'TEST MARKS '!C35</f>
        <v>1SG15ME034</v>
      </c>
      <c r="D31" s="272">
        <f>'TEST MARKS '!P35</f>
        <v>6</v>
      </c>
      <c r="E31" s="272">
        <f t="shared" si="0"/>
        <v>6</v>
      </c>
      <c r="F31" s="272">
        <f t="shared" si="0"/>
        <v>6</v>
      </c>
      <c r="G31" s="272">
        <f t="shared" si="2"/>
        <v>6</v>
      </c>
      <c r="H31" s="272">
        <f t="shared" si="2"/>
        <v>6</v>
      </c>
      <c r="I31" s="272">
        <f t="shared" si="2"/>
        <v>6</v>
      </c>
      <c r="J31" s="277" t="e">
        <f>D31/'TEST MARKS '!#REF!*100</f>
        <v>#REF!</v>
      </c>
      <c r="K31" s="277" t="e">
        <f>E31/'TEST MARKS '!#REF!*100</f>
        <v>#REF!</v>
      </c>
      <c r="L31" s="277" t="e">
        <f>F31/'TEST MARKS '!#REF!*100</f>
        <v>#REF!</v>
      </c>
      <c r="M31" s="277" t="e">
        <f>G31/'TEST MARKS '!#REF!*100</f>
        <v>#REF!</v>
      </c>
      <c r="N31" s="277" t="e">
        <f>H31/'TEST MARKS '!#REF!*100</f>
        <v>#REF!</v>
      </c>
      <c r="O31" s="277" t="e">
        <f>I31/'TEST MARKS '!#REF!*100</f>
        <v>#REF!</v>
      </c>
      <c r="P31" s="278" t="e">
        <f>IF(J31&lt;'TEST MARKS '!#REF!,"N","Y")</f>
        <v>#REF!</v>
      </c>
      <c r="Q31" s="278" t="e">
        <f>IF(K31&lt;'TEST MARKS '!#REF!,"N","Y")</f>
        <v>#REF!</v>
      </c>
      <c r="R31" s="278" t="e">
        <f>IF(L31&lt;'TEST MARKS '!#REF!,"N","Y")</f>
        <v>#REF!</v>
      </c>
      <c r="S31" s="278" t="e">
        <f>IF(M31&lt;'TEST MARKS '!#REF!,"N","Y")</f>
        <v>#REF!</v>
      </c>
      <c r="T31" s="278" t="e">
        <f>IF(N31&lt;'TEST MARKS '!#REF!,"N","Y")</f>
        <v>#REF!</v>
      </c>
      <c r="U31" s="278" t="e">
        <f>IF(O31&lt;'TEST MARKS '!#REF!,"N","Y")</f>
        <v>#REF!</v>
      </c>
    </row>
    <row r="32" spans="1:21">
      <c r="A32" s="272">
        <f>'TEST MARKS '!A36</f>
        <v>27</v>
      </c>
      <c r="B32" s="272" t="str">
        <f>'TEST MARKS '!B36</f>
        <v>HIMANSHU</v>
      </c>
      <c r="C32" s="272" t="str">
        <f>'TEST MARKS '!C36</f>
        <v>1SG15ME038</v>
      </c>
      <c r="D32" s="272">
        <f>'TEST MARKS '!P36</f>
        <v>0</v>
      </c>
      <c r="E32" s="272">
        <f t="shared" si="0"/>
        <v>0</v>
      </c>
      <c r="F32" s="272">
        <f t="shared" si="0"/>
        <v>0</v>
      </c>
      <c r="G32" s="272">
        <f t="shared" si="2"/>
        <v>0</v>
      </c>
      <c r="H32" s="272">
        <f t="shared" si="2"/>
        <v>0</v>
      </c>
      <c r="I32" s="272">
        <f t="shared" si="2"/>
        <v>0</v>
      </c>
      <c r="J32" s="277" t="e">
        <f>D32/'TEST MARKS '!#REF!*100</f>
        <v>#REF!</v>
      </c>
      <c r="K32" s="277" t="e">
        <f>E32/'TEST MARKS '!#REF!*100</f>
        <v>#REF!</v>
      </c>
      <c r="L32" s="277" t="e">
        <f>F32/'TEST MARKS '!#REF!*100</f>
        <v>#REF!</v>
      </c>
      <c r="M32" s="277" t="e">
        <f>G32/'TEST MARKS '!#REF!*100</f>
        <v>#REF!</v>
      </c>
      <c r="N32" s="277" t="e">
        <f>H32/'TEST MARKS '!#REF!*100</f>
        <v>#REF!</v>
      </c>
      <c r="O32" s="277" t="e">
        <f>I32/'TEST MARKS '!#REF!*100</f>
        <v>#REF!</v>
      </c>
      <c r="P32" s="278" t="e">
        <f>IF(J32&lt;'TEST MARKS '!#REF!,"N","Y")</f>
        <v>#REF!</v>
      </c>
      <c r="Q32" s="278" t="e">
        <f>IF(K32&lt;'TEST MARKS '!#REF!,"N","Y")</f>
        <v>#REF!</v>
      </c>
      <c r="R32" s="278" t="e">
        <f>IF(L32&lt;'TEST MARKS '!#REF!,"N","Y")</f>
        <v>#REF!</v>
      </c>
      <c r="S32" s="278" t="e">
        <f>IF(M32&lt;'TEST MARKS '!#REF!,"N","Y")</f>
        <v>#REF!</v>
      </c>
      <c r="T32" s="278" t="e">
        <f>IF(N32&lt;'TEST MARKS '!#REF!,"N","Y")</f>
        <v>#REF!</v>
      </c>
      <c r="U32" s="278" t="e">
        <f>IF(O32&lt;'TEST MARKS '!#REF!,"N","Y")</f>
        <v>#REF!</v>
      </c>
    </row>
    <row r="33" spans="1:21">
      <c r="A33" s="272">
        <f>'TEST MARKS '!A37</f>
        <v>28</v>
      </c>
      <c r="B33" s="272" t="str">
        <f>'TEST MARKS '!B37</f>
        <v>JANARDHAN K N</v>
      </c>
      <c r="C33" s="272" t="str">
        <f>'TEST MARKS '!C37</f>
        <v>1SG15ME042</v>
      </c>
      <c r="D33" s="272">
        <f>'TEST MARKS '!P37</f>
        <v>0</v>
      </c>
      <c r="E33" s="272">
        <f t="shared" si="0"/>
        <v>0</v>
      </c>
      <c r="F33" s="272">
        <f t="shared" si="0"/>
        <v>0</v>
      </c>
      <c r="G33" s="272">
        <f t="shared" si="2"/>
        <v>0</v>
      </c>
      <c r="H33" s="272">
        <f t="shared" si="2"/>
        <v>0</v>
      </c>
      <c r="I33" s="272">
        <f t="shared" si="2"/>
        <v>0</v>
      </c>
      <c r="J33" s="277" t="e">
        <f>D33/'TEST MARKS '!#REF!*100</f>
        <v>#REF!</v>
      </c>
      <c r="K33" s="277" t="e">
        <f>E33/'TEST MARKS '!#REF!*100</f>
        <v>#REF!</v>
      </c>
      <c r="L33" s="277" t="e">
        <f>F33/'TEST MARKS '!#REF!*100</f>
        <v>#REF!</v>
      </c>
      <c r="M33" s="277" t="e">
        <f>G33/'TEST MARKS '!#REF!*100</f>
        <v>#REF!</v>
      </c>
      <c r="N33" s="277" t="e">
        <f>H33/'TEST MARKS '!#REF!*100</f>
        <v>#REF!</v>
      </c>
      <c r="O33" s="277" t="e">
        <f>I33/'TEST MARKS '!#REF!*100</f>
        <v>#REF!</v>
      </c>
      <c r="P33" s="278" t="e">
        <f>IF(J33&lt;'TEST MARKS '!#REF!,"N","Y")</f>
        <v>#REF!</v>
      </c>
      <c r="Q33" s="278" t="e">
        <f>IF(K33&lt;'TEST MARKS '!#REF!,"N","Y")</f>
        <v>#REF!</v>
      </c>
      <c r="R33" s="278" t="e">
        <f>IF(L33&lt;'TEST MARKS '!#REF!,"N","Y")</f>
        <v>#REF!</v>
      </c>
      <c r="S33" s="278" t="e">
        <f>IF(M33&lt;'TEST MARKS '!#REF!,"N","Y")</f>
        <v>#REF!</v>
      </c>
      <c r="T33" s="278" t="e">
        <f>IF(N33&lt;'TEST MARKS '!#REF!,"N","Y")</f>
        <v>#REF!</v>
      </c>
      <c r="U33" s="278" t="e">
        <f>IF(O33&lt;'TEST MARKS '!#REF!,"N","Y")</f>
        <v>#REF!</v>
      </c>
    </row>
    <row r="34" spans="1:21">
      <c r="A34" s="272">
        <f>'TEST MARKS '!A38</f>
        <v>29</v>
      </c>
      <c r="B34" s="272" t="str">
        <f>'TEST MARKS '!B38</f>
        <v>JOHN PATRICK .G</v>
      </c>
      <c r="C34" s="272" t="str">
        <f>'TEST MARKS '!C38</f>
        <v>1SG15ME043</v>
      </c>
      <c r="D34" s="272">
        <f>'TEST MARKS '!P38</f>
        <v>5</v>
      </c>
      <c r="E34" s="272">
        <f t="shared" si="0"/>
        <v>5</v>
      </c>
      <c r="F34" s="272">
        <f t="shared" si="0"/>
        <v>5</v>
      </c>
      <c r="G34" s="272">
        <f t="shared" si="2"/>
        <v>5</v>
      </c>
      <c r="H34" s="272">
        <f t="shared" si="2"/>
        <v>5</v>
      </c>
      <c r="I34" s="272">
        <f t="shared" si="2"/>
        <v>5</v>
      </c>
      <c r="J34" s="277" t="e">
        <f>D34/'TEST MARKS '!#REF!*100</f>
        <v>#REF!</v>
      </c>
      <c r="K34" s="277" t="e">
        <f>E34/'TEST MARKS '!#REF!*100</f>
        <v>#REF!</v>
      </c>
      <c r="L34" s="277" t="e">
        <f>F34/'TEST MARKS '!#REF!*100</f>
        <v>#REF!</v>
      </c>
      <c r="M34" s="277" t="e">
        <f>G34/'TEST MARKS '!#REF!*100</f>
        <v>#REF!</v>
      </c>
      <c r="N34" s="277" t="e">
        <f>H34/'TEST MARKS '!#REF!*100</f>
        <v>#REF!</v>
      </c>
      <c r="O34" s="277" t="e">
        <f>I34/'TEST MARKS '!#REF!*100</f>
        <v>#REF!</v>
      </c>
      <c r="P34" s="278" t="e">
        <f>IF(J34&lt;'TEST MARKS '!#REF!,"N","Y")</f>
        <v>#REF!</v>
      </c>
      <c r="Q34" s="278" t="e">
        <f>IF(K34&lt;'TEST MARKS '!#REF!,"N","Y")</f>
        <v>#REF!</v>
      </c>
      <c r="R34" s="278" t="e">
        <f>IF(L34&lt;'TEST MARKS '!#REF!,"N","Y")</f>
        <v>#REF!</v>
      </c>
      <c r="S34" s="278" t="e">
        <f>IF(M34&lt;'TEST MARKS '!#REF!,"N","Y")</f>
        <v>#REF!</v>
      </c>
      <c r="T34" s="278" t="e">
        <f>IF(N34&lt;'TEST MARKS '!#REF!,"N","Y")</f>
        <v>#REF!</v>
      </c>
      <c r="U34" s="278" t="e">
        <f>IF(O34&lt;'TEST MARKS '!#REF!,"N","Y")</f>
        <v>#REF!</v>
      </c>
    </row>
    <row r="35" spans="1:21">
      <c r="A35" s="272">
        <f>'TEST MARKS '!A39</f>
        <v>30</v>
      </c>
      <c r="B35" s="272" t="str">
        <f>'TEST MARKS '!B39</f>
        <v>KISHAN SHARMA</v>
      </c>
      <c r="C35" s="272" t="str">
        <f>'TEST MARKS '!C39</f>
        <v>1SG15ME044</v>
      </c>
      <c r="D35" s="272">
        <f>'TEST MARKS '!P39</f>
        <v>7</v>
      </c>
      <c r="E35" s="272">
        <f t="shared" si="0"/>
        <v>7</v>
      </c>
      <c r="F35" s="272">
        <f t="shared" si="0"/>
        <v>7</v>
      </c>
      <c r="G35" s="272">
        <f t="shared" si="2"/>
        <v>7</v>
      </c>
      <c r="H35" s="272">
        <f t="shared" si="2"/>
        <v>7</v>
      </c>
      <c r="I35" s="272">
        <f t="shared" si="2"/>
        <v>7</v>
      </c>
      <c r="J35" s="277" t="e">
        <f>D35/'TEST MARKS '!#REF!*100</f>
        <v>#REF!</v>
      </c>
      <c r="K35" s="277" t="e">
        <f>E35/'TEST MARKS '!#REF!*100</f>
        <v>#REF!</v>
      </c>
      <c r="L35" s="277" t="e">
        <f>F35/'TEST MARKS '!#REF!*100</f>
        <v>#REF!</v>
      </c>
      <c r="M35" s="277" t="e">
        <f>G35/'TEST MARKS '!#REF!*100</f>
        <v>#REF!</v>
      </c>
      <c r="N35" s="277" t="e">
        <f>H35/'TEST MARKS '!#REF!*100</f>
        <v>#REF!</v>
      </c>
      <c r="O35" s="277" t="e">
        <f>I35/'TEST MARKS '!#REF!*100</f>
        <v>#REF!</v>
      </c>
      <c r="P35" s="278" t="e">
        <f>IF(J35&lt;'TEST MARKS '!#REF!,"N","Y")</f>
        <v>#REF!</v>
      </c>
      <c r="Q35" s="278" t="e">
        <f>IF(K35&lt;'TEST MARKS '!#REF!,"N","Y")</f>
        <v>#REF!</v>
      </c>
      <c r="R35" s="278" t="e">
        <f>IF(L35&lt;'TEST MARKS '!#REF!,"N","Y")</f>
        <v>#REF!</v>
      </c>
      <c r="S35" s="278" t="e">
        <f>IF(M35&lt;'TEST MARKS '!#REF!,"N","Y")</f>
        <v>#REF!</v>
      </c>
      <c r="T35" s="278" t="e">
        <f>IF(N35&lt;'TEST MARKS '!#REF!,"N","Y")</f>
        <v>#REF!</v>
      </c>
      <c r="U35" s="278" t="e">
        <f>IF(O35&lt;'TEST MARKS '!#REF!,"N","Y")</f>
        <v>#REF!</v>
      </c>
    </row>
    <row r="36" spans="1:21">
      <c r="A36" s="272">
        <f>'TEST MARKS '!A40</f>
        <v>31</v>
      </c>
      <c r="B36" s="272" t="str">
        <f>'TEST MARKS '!B40</f>
        <v>KUMAR P G</v>
      </c>
      <c r="C36" s="272" t="str">
        <f>'TEST MARKS '!C40</f>
        <v>1SG15ME046</v>
      </c>
      <c r="D36" s="272">
        <f>'TEST MARKS '!P40</f>
        <v>6</v>
      </c>
      <c r="E36" s="272">
        <f t="shared" si="0"/>
        <v>6</v>
      </c>
      <c r="F36" s="272">
        <f t="shared" si="0"/>
        <v>6</v>
      </c>
      <c r="G36" s="272">
        <f t="shared" si="2"/>
        <v>6</v>
      </c>
      <c r="H36" s="272">
        <f t="shared" si="2"/>
        <v>6</v>
      </c>
      <c r="I36" s="272">
        <f t="shared" si="2"/>
        <v>6</v>
      </c>
      <c r="J36" s="277" t="e">
        <f>D36/'TEST MARKS '!#REF!*100</f>
        <v>#REF!</v>
      </c>
      <c r="K36" s="277" t="e">
        <f>E36/'TEST MARKS '!#REF!*100</f>
        <v>#REF!</v>
      </c>
      <c r="L36" s="277" t="e">
        <f>F36/'TEST MARKS '!#REF!*100</f>
        <v>#REF!</v>
      </c>
      <c r="M36" s="277" t="e">
        <f>G36/'TEST MARKS '!#REF!*100</f>
        <v>#REF!</v>
      </c>
      <c r="N36" s="277" t="e">
        <f>H36/'TEST MARKS '!#REF!*100</f>
        <v>#REF!</v>
      </c>
      <c r="O36" s="277" t="e">
        <f>I36/'TEST MARKS '!#REF!*100</f>
        <v>#REF!</v>
      </c>
      <c r="P36" s="278" t="e">
        <f>IF(J36&lt;'TEST MARKS '!#REF!,"N","Y")</f>
        <v>#REF!</v>
      </c>
      <c r="Q36" s="278" t="e">
        <f>IF(K36&lt;'TEST MARKS '!#REF!,"N","Y")</f>
        <v>#REF!</v>
      </c>
      <c r="R36" s="278" t="e">
        <f>IF(L36&lt;'TEST MARKS '!#REF!,"N","Y")</f>
        <v>#REF!</v>
      </c>
      <c r="S36" s="278" t="e">
        <f>IF(M36&lt;'TEST MARKS '!#REF!,"N","Y")</f>
        <v>#REF!</v>
      </c>
      <c r="T36" s="278" t="e">
        <f>IF(N36&lt;'TEST MARKS '!#REF!,"N","Y")</f>
        <v>#REF!</v>
      </c>
      <c r="U36" s="278" t="e">
        <f>IF(O36&lt;'TEST MARKS '!#REF!,"N","Y")</f>
        <v>#REF!</v>
      </c>
    </row>
    <row r="37" spans="1:21">
      <c r="A37" s="272">
        <f>'TEST MARKS '!A41</f>
        <v>32</v>
      </c>
      <c r="B37" s="272" t="str">
        <f>'TEST MARKS '!B41</f>
        <v>KUMAR ROHAN</v>
      </c>
      <c r="C37" s="272" t="str">
        <f>'TEST MARKS '!C41</f>
        <v>1SG15ME047</v>
      </c>
      <c r="D37" s="272">
        <f>'TEST MARKS '!P41</f>
        <v>0</v>
      </c>
      <c r="E37" s="272">
        <f t="shared" si="0"/>
        <v>0</v>
      </c>
      <c r="F37" s="272">
        <f t="shared" si="0"/>
        <v>0</v>
      </c>
      <c r="G37" s="272">
        <f t="shared" si="2"/>
        <v>0</v>
      </c>
      <c r="H37" s="272">
        <f t="shared" si="2"/>
        <v>0</v>
      </c>
      <c r="I37" s="272">
        <f t="shared" si="2"/>
        <v>0</v>
      </c>
      <c r="J37" s="277" t="e">
        <f>D37/'TEST MARKS '!#REF!*100</f>
        <v>#REF!</v>
      </c>
      <c r="K37" s="277" t="e">
        <f>E37/'TEST MARKS '!#REF!*100</f>
        <v>#REF!</v>
      </c>
      <c r="L37" s="277" t="e">
        <f>F37/'TEST MARKS '!#REF!*100</f>
        <v>#REF!</v>
      </c>
      <c r="M37" s="277" t="e">
        <f>G37/'TEST MARKS '!#REF!*100</f>
        <v>#REF!</v>
      </c>
      <c r="N37" s="277" t="e">
        <f>H37/'TEST MARKS '!#REF!*100</f>
        <v>#REF!</v>
      </c>
      <c r="O37" s="277" t="e">
        <f>I37/'TEST MARKS '!#REF!*100</f>
        <v>#REF!</v>
      </c>
      <c r="P37" s="278" t="e">
        <f>IF(J37&lt;'TEST MARKS '!#REF!,"N","Y")</f>
        <v>#REF!</v>
      </c>
      <c r="Q37" s="278" t="e">
        <f>IF(K37&lt;'TEST MARKS '!#REF!,"N","Y")</f>
        <v>#REF!</v>
      </c>
      <c r="R37" s="278" t="e">
        <f>IF(L37&lt;'TEST MARKS '!#REF!,"N","Y")</f>
        <v>#REF!</v>
      </c>
      <c r="S37" s="278" t="e">
        <f>IF(M37&lt;'TEST MARKS '!#REF!,"N","Y")</f>
        <v>#REF!</v>
      </c>
      <c r="T37" s="278" t="e">
        <f>IF(N37&lt;'TEST MARKS '!#REF!,"N","Y")</f>
        <v>#REF!</v>
      </c>
      <c r="U37" s="278" t="e">
        <f>IF(O37&lt;'TEST MARKS '!#REF!,"N","Y")</f>
        <v>#REF!</v>
      </c>
    </row>
    <row r="38" spans="1:21">
      <c r="A38" s="272">
        <f>'TEST MARKS '!A42</f>
        <v>33</v>
      </c>
      <c r="B38" s="272" t="str">
        <f>'TEST MARKS '!B42</f>
        <v>K.SAISOMASEKHAR</v>
      </c>
      <c r="C38" s="272" t="str">
        <f>'TEST MARKS '!C42</f>
        <v>1SG15ME048</v>
      </c>
      <c r="D38" s="272">
        <f>'TEST MARKS '!P42</f>
        <v>0</v>
      </c>
      <c r="E38" s="272">
        <f t="shared" si="0"/>
        <v>0</v>
      </c>
      <c r="F38" s="272">
        <f t="shared" si="0"/>
        <v>0</v>
      </c>
      <c r="G38" s="272">
        <f t="shared" si="2"/>
        <v>0</v>
      </c>
      <c r="H38" s="272">
        <f t="shared" si="2"/>
        <v>0</v>
      </c>
      <c r="I38" s="272">
        <f t="shared" si="2"/>
        <v>0</v>
      </c>
      <c r="J38" s="277" t="e">
        <f>D38/'TEST MARKS '!#REF!*100</f>
        <v>#REF!</v>
      </c>
      <c r="K38" s="277" t="e">
        <f>E38/'TEST MARKS '!#REF!*100</f>
        <v>#REF!</v>
      </c>
      <c r="L38" s="277" t="e">
        <f>F38/'TEST MARKS '!#REF!*100</f>
        <v>#REF!</v>
      </c>
      <c r="M38" s="277" t="e">
        <f>G38/'TEST MARKS '!#REF!*100</f>
        <v>#REF!</v>
      </c>
      <c r="N38" s="277" t="e">
        <f>H38/'TEST MARKS '!#REF!*100</f>
        <v>#REF!</v>
      </c>
      <c r="O38" s="277" t="e">
        <f>I38/'TEST MARKS '!#REF!*100</f>
        <v>#REF!</v>
      </c>
      <c r="P38" s="278" t="e">
        <f>IF(J38&lt;'TEST MARKS '!#REF!,"N","Y")</f>
        <v>#REF!</v>
      </c>
      <c r="Q38" s="278" t="e">
        <f>IF(K38&lt;'TEST MARKS '!#REF!,"N","Y")</f>
        <v>#REF!</v>
      </c>
      <c r="R38" s="278" t="e">
        <f>IF(L38&lt;'TEST MARKS '!#REF!,"N","Y")</f>
        <v>#REF!</v>
      </c>
      <c r="S38" s="278" t="e">
        <f>IF(M38&lt;'TEST MARKS '!#REF!,"N","Y")</f>
        <v>#REF!</v>
      </c>
      <c r="T38" s="278" t="e">
        <f>IF(N38&lt;'TEST MARKS '!#REF!,"N","Y")</f>
        <v>#REF!</v>
      </c>
      <c r="U38" s="278" t="e">
        <f>IF(O38&lt;'TEST MARKS '!#REF!,"N","Y")</f>
        <v>#REF!</v>
      </c>
    </row>
    <row r="39" spans="1:21">
      <c r="A39" s="272">
        <f>'TEST MARKS '!A43</f>
        <v>34</v>
      </c>
      <c r="B39" s="272" t="str">
        <f>'TEST MARKS '!B43</f>
        <v>KUSHAL S</v>
      </c>
      <c r="C39" s="272" t="str">
        <f>'TEST MARKS '!C43</f>
        <v>1SG15ME049</v>
      </c>
      <c r="D39" s="272">
        <f>'TEST MARKS '!P43</f>
        <v>0</v>
      </c>
      <c r="E39" s="272">
        <f t="shared" si="0"/>
        <v>0</v>
      </c>
      <c r="F39" s="272">
        <f t="shared" si="0"/>
        <v>0</v>
      </c>
      <c r="G39" s="272">
        <f t="shared" si="2"/>
        <v>0</v>
      </c>
      <c r="H39" s="272">
        <f t="shared" si="2"/>
        <v>0</v>
      </c>
      <c r="I39" s="272">
        <f t="shared" si="2"/>
        <v>0</v>
      </c>
      <c r="J39" s="277" t="e">
        <f>D39/'TEST MARKS '!#REF!*100</f>
        <v>#REF!</v>
      </c>
      <c r="K39" s="277" t="e">
        <f>E39/'TEST MARKS '!#REF!*100</f>
        <v>#REF!</v>
      </c>
      <c r="L39" s="277" t="e">
        <f>F39/'TEST MARKS '!#REF!*100</f>
        <v>#REF!</v>
      </c>
      <c r="M39" s="277" t="e">
        <f>G39/'TEST MARKS '!#REF!*100</f>
        <v>#REF!</v>
      </c>
      <c r="N39" s="277" t="e">
        <f>H39/'TEST MARKS '!#REF!*100</f>
        <v>#REF!</v>
      </c>
      <c r="O39" s="277" t="e">
        <f>I39/'TEST MARKS '!#REF!*100</f>
        <v>#REF!</v>
      </c>
      <c r="P39" s="278" t="e">
        <f>IF(J39&lt;'TEST MARKS '!#REF!,"N","Y")</f>
        <v>#REF!</v>
      </c>
      <c r="Q39" s="278" t="e">
        <f>IF(K39&lt;'TEST MARKS '!#REF!,"N","Y")</f>
        <v>#REF!</v>
      </c>
      <c r="R39" s="278" t="e">
        <f>IF(L39&lt;'TEST MARKS '!#REF!,"N","Y")</f>
        <v>#REF!</v>
      </c>
      <c r="S39" s="278" t="e">
        <f>IF(M39&lt;'TEST MARKS '!#REF!,"N","Y")</f>
        <v>#REF!</v>
      </c>
      <c r="T39" s="278" t="e">
        <f>IF(N39&lt;'TEST MARKS '!#REF!,"N","Y")</f>
        <v>#REF!</v>
      </c>
      <c r="U39" s="278" t="e">
        <f>IF(O39&lt;'TEST MARKS '!#REF!,"N","Y")</f>
        <v>#REF!</v>
      </c>
    </row>
    <row r="40" spans="1:21">
      <c r="A40" s="272">
        <f>'TEST MARKS '!A44</f>
        <v>35</v>
      </c>
      <c r="B40" s="272" t="str">
        <f>'TEST MARKS '!B44</f>
        <v>LIKITH P S</v>
      </c>
      <c r="C40" s="272" t="str">
        <f>'TEST MARKS '!C44</f>
        <v>1SG15ME050</v>
      </c>
      <c r="D40" s="272">
        <f>'TEST MARKS '!P44</f>
        <v>5</v>
      </c>
      <c r="E40" s="272">
        <f t="shared" si="0"/>
        <v>5</v>
      </c>
      <c r="F40" s="272">
        <f t="shared" si="0"/>
        <v>5</v>
      </c>
      <c r="G40" s="272">
        <f t="shared" si="2"/>
        <v>5</v>
      </c>
      <c r="H40" s="272">
        <f t="shared" si="2"/>
        <v>5</v>
      </c>
      <c r="I40" s="272">
        <f t="shared" si="2"/>
        <v>5</v>
      </c>
      <c r="J40" s="277" t="e">
        <f>D40/'TEST MARKS '!#REF!*100</f>
        <v>#REF!</v>
      </c>
      <c r="K40" s="277" t="e">
        <f>E40/'TEST MARKS '!#REF!*100</f>
        <v>#REF!</v>
      </c>
      <c r="L40" s="277" t="e">
        <f>F40/'TEST MARKS '!#REF!*100</f>
        <v>#REF!</v>
      </c>
      <c r="M40" s="277" t="e">
        <f>G40/'TEST MARKS '!#REF!*100</f>
        <v>#REF!</v>
      </c>
      <c r="N40" s="277" t="e">
        <f>H40/'TEST MARKS '!#REF!*100</f>
        <v>#REF!</v>
      </c>
      <c r="O40" s="277" t="e">
        <f>I40/'TEST MARKS '!#REF!*100</f>
        <v>#REF!</v>
      </c>
      <c r="P40" s="278" t="e">
        <f>IF(J40&lt;'TEST MARKS '!#REF!,"N","Y")</f>
        <v>#REF!</v>
      </c>
      <c r="Q40" s="278" t="e">
        <f>IF(K40&lt;'TEST MARKS '!#REF!,"N","Y")</f>
        <v>#REF!</v>
      </c>
      <c r="R40" s="278" t="e">
        <f>IF(L40&lt;'TEST MARKS '!#REF!,"N","Y")</f>
        <v>#REF!</v>
      </c>
      <c r="S40" s="278" t="e">
        <f>IF(M40&lt;'TEST MARKS '!#REF!,"N","Y")</f>
        <v>#REF!</v>
      </c>
      <c r="T40" s="278" t="e">
        <f>IF(N40&lt;'TEST MARKS '!#REF!,"N","Y")</f>
        <v>#REF!</v>
      </c>
      <c r="U40" s="278" t="e">
        <f>IF(O40&lt;'TEST MARKS '!#REF!,"N","Y")</f>
        <v>#REF!</v>
      </c>
    </row>
    <row r="41" spans="1:21">
      <c r="A41" s="272">
        <f>'TEST MARKS '!A45</f>
        <v>36</v>
      </c>
      <c r="B41" s="272" t="str">
        <f>'TEST MARKS '!B45</f>
        <v>MADAN KUMAR L</v>
      </c>
      <c r="C41" s="272" t="str">
        <f>'TEST MARKS '!C45</f>
        <v>1SG15ME052</v>
      </c>
      <c r="D41" s="272">
        <f>'TEST MARKS '!P45</f>
        <v>5</v>
      </c>
      <c r="E41" s="272">
        <f t="shared" si="0"/>
        <v>5</v>
      </c>
      <c r="F41" s="272">
        <f t="shared" si="0"/>
        <v>5</v>
      </c>
      <c r="G41" s="272">
        <f t="shared" si="2"/>
        <v>5</v>
      </c>
      <c r="H41" s="272">
        <f t="shared" si="2"/>
        <v>5</v>
      </c>
      <c r="I41" s="272">
        <f t="shared" si="2"/>
        <v>5</v>
      </c>
      <c r="J41" s="277" t="e">
        <f>D41/'TEST MARKS '!#REF!*100</f>
        <v>#REF!</v>
      </c>
      <c r="K41" s="277" t="e">
        <f>E41/'TEST MARKS '!#REF!*100</f>
        <v>#REF!</v>
      </c>
      <c r="L41" s="277" t="e">
        <f>F41/'TEST MARKS '!#REF!*100</f>
        <v>#REF!</v>
      </c>
      <c r="M41" s="277" t="e">
        <f>G41/'TEST MARKS '!#REF!*100</f>
        <v>#REF!</v>
      </c>
      <c r="N41" s="277" t="e">
        <f>H41/'TEST MARKS '!#REF!*100</f>
        <v>#REF!</v>
      </c>
      <c r="O41" s="277" t="e">
        <f>I41/'TEST MARKS '!#REF!*100</f>
        <v>#REF!</v>
      </c>
      <c r="P41" s="278" t="e">
        <f>IF(J41&lt;'TEST MARKS '!#REF!,"N","Y")</f>
        <v>#REF!</v>
      </c>
      <c r="Q41" s="278" t="e">
        <f>IF(K41&lt;'TEST MARKS '!#REF!,"N","Y")</f>
        <v>#REF!</v>
      </c>
      <c r="R41" s="278" t="e">
        <f>IF(L41&lt;'TEST MARKS '!#REF!,"N","Y")</f>
        <v>#REF!</v>
      </c>
      <c r="S41" s="278" t="e">
        <f>IF(M41&lt;'TEST MARKS '!#REF!,"N","Y")</f>
        <v>#REF!</v>
      </c>
      <c r="T41" s="278" t="e">
        <f>IF(N41&lt;'TEST MARKS '!#REF!,"N","Y")</f>
        <v>#REF!</v>
      </c>
      <c r="U41" s="278" t="e">
        <f>IF(O41&lt;'TEST MARKS '!#REF!,"N","Y")</f>
        <v>#REF!</v>
      </c>
    </row>
    <row r="42" spans="1:21">
      <c r="A42" s="272">
        <f>'TEST MARKS '!A46</f>
        <v>37</v>
      </c>
      <c r="B42" s="272" t="str">
        <f>'TEST MARKS '!B46</f>
        <v>MANJUNATH M</v>
      </c>
      <c r="C42" s="272" t="str">
        <f>'TEST MARKS '!C46</f>
        <v>1SG15ME053</v>
      </c>
      <c r="D42" s="272">
        <f>'TEST MARKS '!P46</f>
        <v>6</v>
      </c>
      <c r="E42" s="272">
        <f t="shared" si="0"/>
        <v>6</v>
      </c>
      <c r="F42" s="272">
        <f t="shared" si="0"/>
        <v>6</v>
      </c>
      <c r="G42" s="272">
        <f t="shared" si="2"/>
        <v>6</v>
      </c>
      <c r="H42" s="272">
        <f t="shared" si="2"/>
        <v>6</v>
      </c>
      <c r="I42" s="272">
        <f t="shared" si="2"/>
        <v>6</v>
      </c>
      <c r="J42" s="277" t="e">
        <f>D42/'TEST MARKS '!#REF!*100</f>
        <v>#REF!</v>
      </c>
      <c r="K42" s="277" t="e">
        <f>E42/'TEST MARKS '!#REF!*100</f>
        <v>#REF!</v>
      </c>
      <c r="L42" s="277" t="e">
        <f>F42/'TEST MARKS '!#REF!*100</f>
        <v>#REF!</v>
      </c>
      <c r="M42" s="277" t="e">
        <f>G42/'TEST MARKS '!#REF!*100</f>
        <v>#REF!</v>
      </c>
      <c r="N42" s="277" t="e">
        <f>H42/'TEST MARKS '!#REF!*100</f>
        <v>#REF!</v>
      </c>
      <c r="O42" s="277" t="e">
        <f>I42/'TEST MARKS '!#REF!*100</f>
        <v>#REF!</v>
      </c>
      <c r="P42" s="278" t="e">
        <f>IF(J42&lt;'TEST MARKS '!#REF!,"N","Y")</f>
        <v>#REF!</v>
      </c>
      <c r="Q42" s="278" t="e">
        <f>IF(K42&lt;'TEST MARKS '!#REF!,"N","Y")</f>
        <v>#REF!</v>
      </c>
      <c r="R42" s="278" t="e">
        <f>IF(L42&lt;'TEST MARKS '!#REF!,"N","Y")</f>
        <v>#REF!</v>
      </c>
      <c r="S42" s="278" t="e">
        <f>IF(M42&lt;'TEST MARKS '!#REF!,"N","Y")</f>
        <v>#REF!</v>
      </c>
      <c r="T42" s="278" t="e">
        <f>IF(N42&lt;'TEST MARKS '!#REF!,"N","Y")</f>
        <v>#REF!</v>
      </c>
      <c r="U42" s="278" t="e">
        <f>IF(O42&lt;'TEST MARKS '!#REF!,"N","Y")</f>
        <v>#REF!</v>
      </c>
    </row>
    <row r="43" spans="1:21">
      <c r="A43" s="272">
        <f>'TEST MARKS '!A47</f>
        <v>38</v>
      </c>
      <c r="B43" s="272" t="str">
        <f>'TEST MARKS '!B47</f>
        <v>MD REHAN NASIM</v>
      </c>
      <c r="C43" s="272" t="str">
        <f>'TEST MARKS '!C47</f>
        <v>1SG15ME054</v>
      </c>
      <c r="D43" s="272">
        <f>'TEST MARKS '!P47</f>
        <v>6</v>
      </c>
      <c r="E43" s="272">
        <f t="shared" si="0"/>
        <v>6</v>
      </c>
      <c r="F43" s="272">
        <f t="shared" si="0"/>
        <v>6</v>
      </c>
      <c r="G43" s="272">
        <f t="shared" si="2"/>
        <v>6</v>
      </c>
      <c r="H43" s="272">
        <f t="shared" si="2"/>
        <v>6</v>
      </c>
      <c r="I43" s="272">
        <f t="shared" si="2"/>
        <v>6</v>
      </c>
      <c r="J43" s="277" t="e">
        <f>D43/'TEST MARKS '!#REF!*100</f>
        <v>#REF!</v>
      </c>
      <c r="K43" s="277" t="e">
        <f>E43/'TEST MARKS '!#REF!*100</f>
        <v>#REF!</v>
      </c>
      <c r="L43" s="277" t="e">
        <f>F43/'TEST MARKS '!#REF!*100</f>
        <v>#REF!</v>
      </c>
      <c r="M43" s="277" t="e">
        <f>G43/'TEST MARKS '!#REF!*100</f>
        <v>#REF!</v>
      </c>
      <c r="N43" s="277" t="e">
        <f>H43/'TEST MARKS '!#REF!*100</f>
        <v>#REF!</v>
      </c>
      <c r="O43" s="277" t="e">
        <f>I43/'TEST MARKS '!#REF!*100</f>
        <v>#REF!</v>
      </c>
      <c r="P43" s="278" t="e">
        <f>IF(J43&lt;'TEST MARKS '!#REF!,"N","Y")</f>
        <v>#REF!</v>
      </c>
      <c r="Q43" s="278" t="e">
        <f>IF(K43&lt;'TEST MARKS '!#REF!,"N","Y")</f>
        <v>#REF!</v>
      </c>
      <c r="R43" s="278" t="e">
        <f>IF(L43&lt;'TEST MARKS '!#REF!,"N","Y")</f>
        <v>#REF!</v>
      </c>
      <c r="S43" s="278" t="e">
        <f>IF(M43&lt;'TEST MARKS '!#REF!,"N","Y")</f>
        <v>#REF!</v>
      </c>
      <c r="T43" s="278" t="e">
        <f>IF(N43&lt;'TEST MARKS '!#REF!,"N","Y")</f>
        <v>#REF!</v>
      </c>
      <c r="U43" s="278" t="e">
        <f>IF(O43&lt;'TEST MARKS '!#REF!,"N","Y")</f>
        <v>#REF!</v>
      </c>
    </row>
    <row r="44" spans="1:21">
      <c r="A44" s="272">
        <f>'TEST MARKS '!A48</f>
        <v>39</v>
      </c>
      <c r="B44" s="272" t="str">
        <f>'TEST MARKS '!B48</f>
        <v>MITHUN RAGHUNANDAN</v>
      </c>
      <c r="C44" s="272" t="str">
        <f>'TEST MARKS '!C48</f>
        <v>1SG15ME055</v>
      </c>
      <c r="D44" s="272">
        <f>'TEST MARKS '!P48</f>
        <v>0</v>
      </c>
      <c r="E44" s="272">
        <f t="shared" si="0"/>
        <v>0</v>
      </c>
      <c r="F44" s="272">
        <f t="shared" si="0"/>
        <v>0</v>
      </c>
      <c r="G44" s="272">
        <f t="shared" si="2"/>
        <v>0</v>
      </c>
      <c r="H44" s="272">
        <f t="shared" si="2"/>
        <v>0</v>
      </c>
      <c r="I44" s="272">
        <f t="shared" si="2"/>
        <v>0</v>
      </c>
      <c r="J44" s="277" t="e">
        <f>D44/'TEST MARKS '!#REF!*100</f>
        <v>#REF!</v>
      </c>
      <c r="K44" s="277" t="e">
        <f>E44/'TEST MARKS '!#REF!*100</f>
        <v>#REF!</v>
      </c>
      <c r="L44" s="277" t="e">
        <f>F44/'TEST MARKS '!#REF!*100</f>
        <v>#REF!</v>
      </c>
      <c r="M44" s="277" t="e">
        <f>G44/'TEST MARKS '!#REF!*100</f>
        <v>#REF!</v>
      </c>
      <c r="N44" s="277" t="e">
        <f>H44/'TEST MARKS '!#REF!*100</f>
        <v>#REF!</v>
      </c>
      <c r="O44" s="277" t="e">
        <f>I44/'TEST MARKS '!#REF!*100</f>
        <v>#REF!</v>
      </c>
      <c r="P44" s="278" t="e">
        <f>IF(J44&lt;'TEST MARKS '!#REF!,"N","Y")</f>
        <v>#REF!</v>
      </c>
      <c r="Q44" s="278" t="e">
        <f>IF(K44&lt;'TEST MARKS '!#REF!,"N","Y")</f>
        <v>#REF!</v>
      </c>
      <c r="R44" s="278" t="e">
        <f>IF(L44&lt;'TEST MARKS '!#REF!,"N","Y")</f>
        <v>#REF!</v>
      </c>
      <c r="S44" s="278" t="e">
        <f>IF(M44&lt;'TEST MARKS '!#REF!,"N","Y")</f>
        <v>#REF!</v>
      </c>
      <c r="T44" s="278" t="e">
        <f>IF(N44&lt;'TEST MARKS '!#REF!,"N","Y")</f>
        <v>#REF!</v>
      </c>
      <c r="U44" s="278" t="e">
        <f>IF(O44&lt;'TEST MARKS '!#REF!,"N","Y")</f>
        <v>#REF!</v>
      </c>
    </row>
    <row r="45" spans="1:21">
      <c r="A45" s="272">
        <f>'TEST MARKS '!A49</f>
        <v>40</v>
      </c>
      <c r="B45" s="272" t="str">
        <f>'TEST MARKS '!B49</f>
        <v>DHANUSH N</v>
      </c>
      <c r="C45" s="272" t="str">
        <f>'TEST MARKS '!C49</f>
        <v>1SG15ME057</v>
      </c>
      <c r="D45" s="272">
        <f>'TEST MARKS '!P49</f>
        <v>0</v>
      </c>
      <c r="E45" s="272">
        <f t="shared" si="0"/>
        <v>0</v>
      </c>
      <c r="F45" s="272">
        <f t="shared" si="0"/>
        <v>0</v>
      </c>
      <c r="G45" s="272">
        <f t="shared" si="2"/>
        <v>0</v>
      </c>
      <c r="H45" s="272">
        <f t="shared" si="2"/>
        <v>0</v>
      </c>
      <c r="I45" s="272">
        <f t="shared" si="2"/>
        <v>0</v>
      </c>
      <c r="J45" s="277" t="e">
        <f>D45/'TEST MARKS '!#REF!*100</f>
        <v>#REF!</v>
      </c>
      <c r="K45" s="277" t="e">
        <f>E45/'TEST MARKS '!#REF!*100</f>
        <v>#REF!</v>
      </c>
      <c r="L45" s="277" t="e">
        <f>F45/'TEST MARKS '!#REF!*100</f>
        <v>#REF!</v>
      </c>
      <c r="M45" s="277" t="e">
        <f>G45/'TEST MARKS '!#REF!*100</f>
        <v>#REF!</v>
      </c>
      <c r="N45" s="277" t="e">
        <f>H45/'TEST MARKS '!#REF!*100</f>
        <v>#REF!</v>
      </c>
      <c r="O45" s="277" t="e">
        <f>I45/'TEST MARKS '!#REF!*100</f>
        <v>#REF!</v>
      </c>
      <c r="P45" s="278" t="e">
        <f>IF(J45&lt;'TEST MARKS '!#REF!,"N","Y")</f>
        <v>#REF!</v>
      </c>
      <c r="Q45" s="278" t="e">
        <f>IF(K45&lt;'TEST MARKS '!#REF!,"N","Y")</f>
        <v>#REF!</v>
      </c>
      <c r="R45" s="278" t="e">
        <f>IF(L45&lt;'TEST MARKS '!#REF!,"N","Y")</f>
        <v>#REF!</v>
      </c>
      <c r="S45" s="278" t="e">
        <f>IF(M45&lt;'TEST MARKS '!#REF!,"N","Y")</f>
        <v>#REF!</v>
      </c>
      <c r="T45" s="278" t="e">
        <f>IF(N45&lt;'TEST MARKS '!#REF!,"N","Y")</f>
        <v>#REF!</v>
      </c>
      <c r="U45" s="278" t="e">
        <f>IF(O45&lt;'TEST MARKS '!#REF!,"N","Y")</f>
        <v>#REF!</v>
      </c>
    </row>
    <row r="46" spans="1:21">
      <c r="A46" s="272">
        <f>'TEST MARKS '!A50</f>
        <v>41</v>
      </c>
      <c r="B46" s="272" t="str">
        <f>'TEST MARKS '!B50</f>
        <v>NAGARJUN S TAKKALAKI</v>
      </c>
      <c r="C46" s="272" t="str">
        <f>'TEST MARKS '!C50</f>
        <v>1SG15ME058</v>
      </c>
      <c r="D46" s="272">
        <f>'TEST MARKS '!P50</f>
        <v>5</v>
      </c>
      <c r="E46" s="272">
        <f t="shared" si="0"/>
        <v>5</v>
      </c>
      <c r="F46" s="272">
        <f t="shared" si="0"/>
        <v>5</v>
      </c>
      <c r="G46" s="272">
        <f t="shared" si="2"/>
        <v>5</v>
      </c>
      <c r="H46" s="272">
        <f t="shared" si="2"/>
        <v>5</v>
      </c>
      <c r="I46" s="272">
        <f t="shared" si="2"/>
        <v>5</v>
      </c>
      <c r="J46" s="277" t="e">
        <f>D46/'TEST MARKS '!#REF!*100</f>
        <v>#REF!</v>
      </c>
      <c r="K46" s="277" t="e">
        <f>E46/'TEST MARKS '!#REF!*100</f>
        <v>#REF!</v>
      </c>
      <c r="L46" s="277" t="e">
        <f>F46/'TEST MARKS '!#REF!*100</f>
        <v>#REF!</v>
      </c>
      <c r="M46" s="277" t="e">
        <f>G46/'TEST MARKS '!#REF!*100</f>
        <v>#REF!</v>
      </c>
      <c r="N46" s="277" t="e">
        <f>H46/'TEST MARKS '!#REF!*100</f>
        <v>#REF!</v>
      </c>
      <c r="O46" s="277" t="e">
        <f>I46/'TEST MARKS '!#REF!*100</f>
        <v>#REF!</v>
      </c>
      <c r="P46" s="278" t="e">
        <f>IF(J46&lt;'TEST MARKS '!#REF!,"N","Y")</f>
        <v>#REF!</v>
      </c>
      <c r="Q46" s="278" t="e">
        <f>IF(K46&lt;'TEST MARKS '!#REF!,"N","Y")</f>
        <v>#REF!</v>
      </c>
      <c r="R46" s="278" t="e">
        <f>IF(L46&lt;'TEST MARKS '!#REF!,"N","Y")</f>
        <v>#REF!</v>
      </c>
      <c r="S46" s="278" t="e">
        <f>IF(M46&lt;'TEST MARKS '!#REF!,"N","Y")</f>
        <v>#REF!</v>
      </c>
      <c r="T46" s="278" t="e">
        <f>IF(N46&lt;'TEST MARKS '!#REF!,"N","Y")</f>
        <v>#REF!</v>
      </c>
      <c r="U46" s="278" t="e">
        <f>IF(O46&lt;'TEST MARKS '!#REF!,"N","Y")</f>
        <v>#REF!</v>
      </c>
    </row>
    <row r="47" spans="1:21">
      <c r="A47" s="272">
        <f>'TEST MARKS '!A51</f>
        <v>42</v>
      </c>
      <c r="B47" s="272" t="str">
        <f>'TEST MARKS '!B51</f>
        <v>NAGARJUN M</v>
      </c>
      <c r="C47" s="272" t="str">
        <f>'TEST MARKS '!C51</f>
        <v>1SG15ME059</v>
      </c>
      <c r="D47" s="272">
        <f>'TEST MARKS '!P51</f>
        <v>5</v>
      </c>
      <c r="E47" s="272">
        <f t="shared" si="0"/>
        <v>5</v>
      </c>
      <c r="F47" s="272">
        <f t="shared" si="0"/>
        <v>5</v>
      </c>
      <c r="G47" s="272">
        <f t="shared" ref="G47:I66" si="3">F47</f>
        <v>5</v>
      </c>
      <c r="H47" s="272">
        <f t="shared" si="3"/>
        <v>5</v>
      </c>
      <c r="I47" s="272">
        <f t="shared" si="3"/>
        <v>5</v>
      </c>
      <c r="J47" s="277" t="e">
        <f>D47/'TEST MARKS '!#REF!*100</f>
        <v>#REF!</v>
      </c>
      <c r="K47" s="277" t="e">
        <f>E47/'TEST MARKS '!#REF!*100</f>
        <v>#REF!</v>
      </c>
      <c r="L47" s="277" t="e">
        <f>F47/'TEST MARKS '!#REF!*100</f>
        <v>#REF!</v>
      </c>
      <c r="M47" s="277" t="e">
        <f>G47/'TEST MARKS '!#REF!*100</f>
        <v>#REF!</v>
      </c>
      <c r="N47" s="277" t="e">
        <f>H47/'TEST MARKS '!#REF!*100</f>
        <v>#REF!</v>
      </c>
      <c r="O47" s="277" t="e">
        <f>I47/'TEST MARKS '!#REF!*100</f>
        <v>#REF!</v>
      </c>
      <c r="P47" s="278" t="e">
        <f>IF(J47&lt;'TEST MARKS '!#REF!,"N","Y")</f>
        <v>#REF!</v>
      </c>
      <c r="Q47" s="278" t="e">
        <f>IF(K47&lt;'TEST MARKS '!#REF!,"N","Y")</f>
        <v>#REF!</v>
      </c>
      <c r="R47" s="278" t="e">
        <f>IF(L47&lt;'TEST MARKS '!#REF!,"N","Y")</f>
        <v>#REF!</v>
      </c>
      <c r="S47" s="278" t="e">
        <f>IF(M47&lt;'TEST MARKS '!#REF!,"N","Y")</f>
        <v>#REF!</v>
      </c>
      <c r="T47" s="278" t="e">
        <f>IF(N47&lt;'TEST MARKS '!#REF!,"N","Y")</f>
        <v>#REF!</v>
      </c>
      <c r="U47" s="278" t="e">
        <f>IF(O47&lt;'TEST MARKS '!#REF!,"N","Y")</f>
        <v>#REF!</v>
      </c>
    </row>
    <row r="48" spans="1:21">
      <c r="A48" s="272">
        <f>'TEST MARKS '!A52</f>
        <v>43</v>
      </c>
      <c r="B48" s="272" t="str">
        <f>'TEST MARKS '!B52</f>
        <v>NISCHITH A G</v>
      </c>
      <c r="C48" s="272" t="str">
        <f>'TEST MARKS '!C52</f>
        <v>1SG15ME060</v>
      </c>
      <c r="D48" s="272">
        <f>'TEST MARKS '!P52</f>
        <v>0</v>
      </c>
      <c r="E48" s="272">
        <f t="shared" si="0"/>
        <v>0</v>
      </c>
      <c r="F48" s="272">
        <f t="shared" si="0"/>
        <v>0</v>
      </c>
      <c r="G48" s="272">
        <f t="shared" si="3"/>
        <v>0</v>
      </c>
      <c r="H48" s="272">
        <f t="shared" si="3"/>
        <v>0</v>
      </c>
      <c r="I48" s="272">
        <f t="shared" si="3"/>
        <v>0</v>
      </c>
      <c r="J48" s="277" t="e">
        <f>D48/'TEST MARKS '!#REF!*100</f>
        <v>#REF!</v>
      </c>
      <c r="K48" s="277" t="e">
        <f>E48/'TEST MARKS '!#REF!*100</f>
        <v>#REF!</v>
      </c>
      <c r="L48" s="277" t="e">
        <f>F48/'TEST MARKS '!#REF!*100</f>
        <v>#REF!</v>
      </c>
      <c r="M48" s="277" t="e">
        <f>G48/'TEST MARKS '!#REF!*100</f>
        <v>#REF!</v>
      </c>
      <c r="N48" s="277" t="e">
        <f>H48/'TEST MARKS '!#REF!*100</f>
        <v>#REF!</v>
      </c>
      <c r="O48" s="277" t="e">
        <f>I48/'TEST MARKS '!#REF!*100</f>
        <v>#REF!</v>
      </c>
      <c r="P48" s="278" t="e">
        <f>IF(J48&lt;'TEST MARKS '!#REF!,"N","Y")</f>
        <v>#REF!</v>
      </c>
      <c r="Q48" s="278" t="e">
        <f>IF(K48&lt;'TEST MARKS '!#REF!,"N","Y")</f>
        <v>#REF!</v>
      </c>
      <c r="R48" s="278" t="e">
        <f>IF(L48&lt;'TEST MARKS '!#REF!,"N","Y")</f>
        <v>#REF!</v>
      </c>
      <c r="S48" s="278" t="e">
        <f>IF(M48&lt;'TEST MARKS '!#REF!,"N","Y")</f>
        <v>#REF!</v>
      </c>
      <c r="T48" s="278" t="e">
        <f>IF(N48&lt;'TEST MARKS '!#REF!,"N","Y")</f>
        <v>#REF!</v>
      </c>
      <c r="U48" s="278" t="e">
        <f>IF(O48&lt;'TEST MARKS '!#REF!,"N","Y")</f>
        <v>#REF!</v>
      </c>
    </row>
    <row r="49" spans="1:21">
      <c r="A49" s="272">
        <f>'TEST MARKS '!A53</f>
        <v>44</v>
      </c>
      <c r="B49" s="272" t="str">
        <f>'TEST MARKS '!B53</f>
        <v>KURUBA NITHEESH KUMAR</v>
      </c>
      <c r="C49" s="272" t="str">
        <f>'TEST MARKS '!C53</f>
        <v>1SG15ME061</v>
      </c>
      <c r="D49" s="272">
        <f>'TEST MARKS '!P53</f>
        <v>5</v>
      </c>
      <c r="E49" s="272">
        <f t="shared" si="0"/>
        <v>5</v>
      </c>
      <c r="F49" s="272">
        <f t="shared" si="0"/>
        <v>5</v>
      </c>
      <c r="G49" s="272">
        <f t="shared" si="3"/>
        <v>5</v>
      </c>
      <c r="H49" s="272">
        <f t="shared" si="3"/>
        <v>5</v>
      </c>
      <c r="I49" s="272">
        <f t="shared" si="3"/>
        <v>5</v>
      </c>
      <c r="J49" s="277" t="e">
        <f>D49/'TEST MARKS '!#REF!*100</f>
        <v>#REF!</v>
      </c>
      <c r="K49" s="277" t="e">
        <f>E49/'TEST MARKS '!#REF!*100</f>
        <v>#REF!</v>
      </c>
      <c r="L49" s="277" t="e">
        <f>F49/'TEST MARKS '!#REF!*100</f>
        <v>#REF!</v>
      </c>
      <c r="M49" s="277" t="e">
        <f>G49/'TEST MARKS '!#REF!*100</f>
        <v>#REF!</v>
      </c>
      <c r="N49" s="277" t="e">
        <f>H49/'TEST MARKS '!#REF!*100</f>
        <v>#REF!</v>
      </c>
      <c r="O49" s="277" t="e">
        <f>I49/'TEST MARKS '!#REF!*100</f>
        <v>#REF!</v>
      </c>
      <c r="P49" s="278" t="e">
        <f>IF(J49&lt;'TEST MARKS '!#REF!,"N","Y")</f>
        <v>#REF!</v>
      </c>
      <c r="Q49" s="278" t="e">
        <f>IF(K49&lt;'TEST MARKS '!#REF!,"N","Y")</f>
        <v>#REF!</v>
      </c>
      <c r="R49" s="278" t="e">
        <f>IF(L49&lt;'TEST MARKS '!#REF!,"N","Y")</f>
        <v>#REF!</v>
      </c>
      <c r="S49" s="278" t="e">
        <f>IF(M49&lt;'TEST MARKS '!#REF!,"N","Y")</f>
        <v>#REF!</v>
      </c>
      <c r="T49" s="278" t="e">
        <f>IF(N49&lt;'TEST MARKS '!#REF!,"N","Y")</f>
        <v>#REF!</v>
      </c>
      <c r="U49" s="278" t="e">
        <f>IF(O49&lt;'TEST MARKS '!#REF!,"N","Y")</f>
        <v>#REF!</v>
      </c>
    </row>
    <row r="50" spans="1:21">
      <c r="A50" s="272">
        <f>'TEST MARKS '!A54</f>
        <v>45</v>
      </c>
      <c r="B50" s="272" t="str">
        <f>'TEST MARKS '!B54</f>
        <v>PAWAN C</v>
      </c>
      <c r="C50" s="272" t="str">
        <f>'TEST MARKS '!C54</f>
        <v>1SG15ME064</v>
      </c>
      <c r="D50" s="272">
        <f>'TEST MARKS '!P54</f>
        <v>0</v>
      </c>
      <c r="E50" s="272">
        <f t="shared" si="0"/>
        <v>0</v>
      </c>
      <c r="F50" s="272">
        <f t="shared" si="0"/>
        <v>0</v>
      </c>
      <c r="G50" s="272">
        <f t="shared" si="3"/>
        <v>0</v>
      </c>
      <c r="H50" s="272">
        <f t="shared" si="3"/>
        <v>0</v>
      </c>
      <c r="I50" s="272">
        <f t="shared" si="3"/>
        <v>0</v>
      </c>
      <c r="J50" s="277" t="e">
        <f>D50/'TEST MARKS '!#REF!*100</f>
        <v>#REF!</v>
      </c>
      <c r="K50" s="277" t="e">
        <f>E50/'TEST MARKS '!#REF!*100</f>
        <v>#REF!</v>
      </c>
      <c r="L50" s="277" t="e">
        <f>F50/'TEST MARKS '!#REF!*100</f>
        <v>#REF!</v>
      </c>
      <c r="M50" s="277" t="e">
        <f>G50/'TEST MARKS '!#REF!*100</f>
        <v>#REF!</v>
      </c>
      <c r="N50" s="277" t="e">
        <f>H50/'TEST MARKS '!#REF!*100</f>
        <v>#REF!</v>
      </c>
      <c r="O50" s="277" t="e">
        <f>I50/'TEST MARKS '!#REF!*100</f>
        <v>#REF!</v>
      </c>
      <c r="P50" s="278" t="e">
        <f>IF(J50&lt;'TEST MARKS '!#REF!,"N","Y")</f>
        <v>#REF!</v>
      </c>
      <c r="Q50" s="278" t="e">
        <f>IF(K50&lt;'TEST MARKS '!#REF!,"N","Y")</f>
        <v>#REF!</v>
      </c>
      <c r="R50" s="278" t="e">
        <f>IF(L50&lt;'TEST MARKS '!#REF!,"N","Y")</f>
        <v>#REF!</v>
      </c>
      <c r="S50" s="278" t="e">
        <f>IF(M50&lt;'TEST MARKS '!#REF!,"N","Y")</f>
        <v>#REF!</v>
      </c>
      <c r="T50" s="278" t="e">
        <f>IF(N50&lt;'TEST MARKS '!#REF!,"N","Y")</f>
        <v>#REF!</v>
      </c>
      <c r="U50" s="278" t="e">
        <f>IF(O50&lt;'TEST MARKS '!#REF!,"N","Y")</f>
        <v>#REF!</v>
      </c>
    </row>
    <row r="51" spans="1:21">
      <c r="A51" s="272">
        <f>'TEST MARKS '!A55</f>
        <v>46</v>
      </c>
      <c r="B51" s="272" t="str">
        <f>'TEST MARKS '!B55</f>
        <v>pradeep B N</v>
      </c>
      <c r="C51" s="272" t="str">
        <f>'TEST MARKS '!C55</f>
        <v>1SG15ME066</v>
      </c>
      <c r="D51" s="272">
        <f>'TEST MARKS '!P55</f>
        <v>0</v>
      </c>
      <c r="E51" s="272">
        <f t="shared" si="0"/>
        <v>0</v>
      </c>
      <c r="F51" s="272">
        <f t="shared" si="0"/>
        <v>0</v>
      </c>
      <c r="G51" s="272">
        <f t="shared" si="3"/>
        <v>0</v>
      </c>
      <c r="H51" s="272">
        <f t="shared" si="3"/>
        <v>0</v>
      </c>
      <c r="I51" s="272">
        <f t="shared" si="3"/>
        <v>0</v>
      </c>
      <c r="J51" s="277" t="e">
        <f>D51/'TEST MARKS '!#REF!*100</f>
        <v>#REF!</v>
      </c>
      <c r="K51" s="277" t="e">
        <f>E51/'TEST MARKS '!#REF!*100</f>
        <v>#REF!</v>
      </c>
      <c r="L51" s="277" t="e">
        <f>F51/'TEST MARKS '!#REF!*100</f>
        <v>#REF!</v>
      </c>
      <c r="M51" s="277" t="e">
        <f>G51/'TEST MARKS '!#REF!*100</f>
        <v>#REF!</v>
      </c>
      <c r="N51" s="277" t="e">
        <f>H51/'TEST MARKS '!#REF!*100</f>
        <v>#REF!</v>
      </c>
      <c r="O51" s="277" t="e">
        <f>I51/'TEST MARKS '!#REF!*100</f>
        <v>#REF!</v>
      </c>
      <c r="P51" s="278" t="e">
        <f>IF(J51&lt;'TEST MARKS '!#REF!,"N","Y")</f>
        <v>#REF!</v>
      </c>
      <c r="Q51" s="278" t="e">
        <f>IF(K51&lt;'TEST MARKS '!#REF!,"N","Y")</f>
        <v>#REF!</v>
      </c>
      <c r="R51" s="278" t="e">
        <f>IF(L51&lt;'TEST MARKS '!#REF!,"N","Y")</f>
        <v>#REF!</v>
      </c>
      <c r="S51" s="278" t="e">
        <f>IF(M51&lt;'TEST MARKS '!#REF!,"N","Y")</f>
        <v>#REF!</v>
      </c>
      <c r="T51" s="278" t="e">
        <f>IF(N51&lt;'TEST MARKS '!#REF!,"N","Y")</f>
        <v>#REF!</v>
      </c>
      <c r="U51" s="278" t="e">
        <f>IF(O51&lt;'TEST MARKS '!#REF!,"N","Y")</f>
        <v>#REF!</v>
      </c>
    </row>
    <row r="52" s="63" customFormat="1" spans="1:21">
      <c r="A52" s="272">
        <f>'TEST MARKS '!A56</f>
        <v>47</v>
      </c>
      <c r="B52" s="272" t="str">
        <f>'TEST MARKS '!B56</f>
        <v>PRATHEEK S</v>
      </c>
      <c r="C52" s="272" t="str">
        <f>'TEST MARKS '!C56</f>
        <v>1SG15ME067</v>
      </c>
      <c r="D52" s="272">
        <f>'TEST MARKS '!P56</f>
        <v>5</v>
      </c>
      <c r="E52" s="272">
        <f t="shared" si="0"/>
        <v>5</v>
      </c>
      <c r="F52" s="272">
        <f t="shared" si="0"/>
        <v>5</v>
      </c>
      <c r="G52" s="272">
        <f t="shared" si="3"/>
        <v>5</v>
      </c>
      <c r="H52" s="272">
        <f t="shared" si="3"/>
        <v>5</v>
      </c>
      <c r="I52" s="272">
        <f t="shared" si="3"/>
        <v>5</v>
      </c>
      <c r="J52" s="277" t="e">
        <f>D52/'TEST MARKS '!#REF!*100</f>
        <v>#REF!</v>
      </c>
      <c r="K52" s="277" t="e">
        <f>E52/'TEST MARKS '!#REF!*100</f>
        <v>#REF!</v>
      </c>
      <c r="L52" s="277" t="e">
        <f>F52/'TEST MARKS '!#REF!*100</f>
        <v>#REF!</v>
      </c>
      <c r="M52" s="277" t="e">
        <f>G52/'TEST MARKS '!#REF!*100</f>
        <v>#REF!</v>
      </c>
      <c r="N52" s="277" t="e">
        <f>H52/'TEST MARKS '!#REF!*100</f>
        <v>#REF!</v>
      </c>
      <c r="O52" s="277" t="e">
        <f>I52/'TEST MARKS '!#REF!*100</f>
        <v>#REF!</v>
      </c>
      <c r="P52" s="278" t="e">
        <f>IF(J52&lt;'TEST MARKS '!#REF!,"N","Y")</f>
        <v>#REF!</v>
      </c>
      <c r="Q52" s="278" t="e">
        <f>IF(K52&lt;'TEST MARKS '!#REF!,"N","Y")</f>
        <v>#REF!</v>
      </c>
      <c r="R52" s="278" t="e">
        <f>IF(L52&lt;'TEST MARKS '!#REF!,"N","Y")</f>
        <v>#REF!</v>
      </c>
      <c r="S52" s="278" t="e">
        <f>IF(M52&lt;'TEST MARKS '!#REF!,"N","Y")</f>
        <v>#REF!</v>
      </c>
      <c r="T52" s="278" t="e">
        <f>IF(N52&lt;'TEST MARKS '!#REF!,"N","Y")</f>
        <v>#REF!</v>
      </c>
      <c r="U52" s="278" t="e">
        <f>IF(O52&lt;'TEST MARKS '!#REF!,"N","Y")</f>
        <v>#REF!</v>
      </c>
    </row>
    <row r="53" s="63" customFormat="1" spans="1:21">
      <c r="A53" s="272">
        <f>'TEST MARKS '!A57</f>
        <v>48</v>
      </c>
      <c r="B53" s="272" t="str">
        <f>'TEST MARKS '!B57</f>
        <v>PRAVEEN.S</v>
      </c>
      <c r="C53" s="272" t="str">
        <f>'TEST MARKS '!C57</f>
        <v>1SG15ME068</v>
      </c>
      <c r="D53" s="272">
        <f>'TEST MARKS '!P57</f>
        <v>0</v>
      </c>
      <c r="E53" s="272">
        <f t="shared" si="0"/>
        <v>0</v>
      </c>
      <c r="F53" s="272">
        <f t="shared" si="0"/>
        <v>0</v>
      </c>
      <c r="G53" s="272">
        <f t="shared" si="3"/>
        <v>0</v>
      </c>
      <c r="H53" s="272">
        <f t="shared" si="3"/>
        <v>0</v>
      </c>
      <c r="I53" s="272">
        <f t="shared" si="3"/>
        <v>0</v>
      </c>
      <c r="J53" s="277" t="e">
        <f>D53/'TEST MARKS '!#REF!*100</f>
        <v>#REF!</v>
      </c>
      <c r="K53" s="277" t="e">
        <f>E53/'TEST MARKS '!#REF!*100</f>
        <v>#REF!</v>
      </c>
      <c r="L53" s="277" t="e">
        <f>F53/'TEST MARKS '!#REF!*100</f>
        <v>#REF!</v>
      </c>
      <c r="M53" s="277" t="e">
        <f>G53/'TEST MARKS '!#REF!*100</f>
        <v>#REF!</v>
      </c>
      <c r="N53" s="277" t="e">
        <f>H53/'TEST MARKS '!#REF!*100</f>
        <v>#REF!</v>
      </c>
      <c r="O53" s="277" t="e">
        <f>I53/'TEST MARKS '!#REF!*100</f>
        <v>#REF!</v>
      </c>
      <c r="P53" s="278" t="e">
        <f>IF(J53&lt;'TEST MARKS '!#REF!,"N","Y")</f>
        <v>#REF!</v>
      </c>
      <c r="Q53" s="278" t="e">
        <f>IF(K53&lt;'TEST MARKS '!#REF!,"N","Y")</f>
        <v>#REF!</v>
      </c>
      <c r="R53" s="278" t="e">
        <f>IF(L53&lt;'TEST MARKS '!#REF!,"N","Y")</f>
        <v>#REF!</v>
      </c>
      <c r="S53" s="278" t="e">
        <f>IF(M53&lt;'TEST MARKS '!#REF!,"N","Y")</f>
        <v>#REF!</v>
      </c>
      <c r="T53" s="278" t="e">
        <f>IF(N53&lt;'TEST MARKS '!#REF!,"N","Y")</f>
        <v>#REF!</v>
      </c>
      <c r="U53" s="278" t="e">
        <f>IF(O53&lt;'TEST MARKS '!#REF!,"N","Y")</f>
        <v>#REF!</v>
      </c>
    </row>
    <row r="54" s="63" customFormat="1" spans="1:21">
      <c r="A54" s="272">
        <f>'TEST MARKS '!A58</f>
        <v>49</v>
      </c>
      <c r="B54" s="272" t="str">
        <f>'TEST MARKS '!B58</f>
        <v>RAGHAVA SURYA.M</v>
      </c>
      <c r="C54" s="272" t="str">
        <f>'TEST MARKS '!C58</f>
        <v>1SG15ME071</v>
      </c>
      <c r="D54" s="272">
        <f>'TEST MARKS '!P58</f>
        <v>0</v>
      </c>
      <c r="E54" s="272">
        <f t="shared" si="0"/>
        <v>0</v>
      </c>
      <c r="F54" s="272">
        <f t="shared" si="0"/>
        <v>0</v>
      </c>
      <c r="G54" s="272">
        <f t="shared" si="3"/>
        <v>0</v>
      </c>
      <c r="H54" s="272">
        <f t="shared" si="3"/>
        <v>0</v>
      </c>
      <c r="I54" s="272">
        <f t="shared" si="3"/>
        <v>0</v>
      </c>
      <c r="J54" s="277" t="e">
        <f>D54/'TEST MARKS '!#REF!*100</f>
        <v>#REF!</v>
      </c>
      <c r="K54" s="277" t="e">
        <f>E54/'TEST MARKS '!#REF!*100</f>
        <v>#REF!</v>
      </c>
      <c r="L54" s="277" t="e">
        <f>F54/'TEST MARKS '!#REF!*100</f>
        <v>#REF!</v>
      </c>
      <c r="M54" s="277" t="e">
        <f>G54/'TEST MARKS '!#REF!*100</f>
        <v>#REF!</v>
      </c>
      <c r="N54" s="277" t="e">
        <f>H54/'TEST MARKS '!#REF!*100</f>
        <v>#REF!</v>
      </c>
      <c r="O54" s="277" t="e">
        <f>I54/'TEST MARKS '!#REF!*100</f>
        <v>#REF!</v>
      </c>
      <c r="P54" s="278" t="e">
        <f>IF(J54&lt;'TEST MARKS '!#REF!,"N","Y")</f>
        <v>#REF!</v>
      </c>
      <c r="Q54" s="278" t="e">
        <f>IF(K54&lt;'TEST MARKS '!#REF!,"N","Y")</f>
        <v>#REF!</v>
      </c>
      <c r="R54" s="278" t="e">
        <f>IF(L54&lt;'TEST MARKS '!#REF!,"N","Y")</f>
        <v>#REF!</v>
      </c>
      <c r="S54" s="278" t="e">
        <f>IF(M54&lt;'TEST MARKS '!#REF!,"N","Y")</f>
        <v>#REF!</v>
      </c>
      <c r="T54" s="278" t="e">
        <f>IF(N54&lt;'TEST MARKS '!#REF!,"N","Y")</f>
        <v>#REF!</v>
      </c>
      <c r="U54" s="278" t="e">
        <f>IF(O54&lt;'TEST MARKS '!#REF!,"N","Y")</f>
        <v>#REF!</v>
      </c>
    </row>
    <row r="55" s="63" customFormat="1" spans="1:21">
      <c r="A55" s="272">
        <f>'TEST MARKS '!A59</f>
        <v>50</v>
      </c>
      <c r="B55" s="272" t="str">
        <f>'TEST MARKS '!B59</f>
        <v>RAHUL N DIXIT</v>
      </c>
      <c r="C55" s="272" t="str">
        <f>'TEST MARKS '!C59</f>
        <v>1SG15ME072</v>
      </c>
      <c r="D55" s="272">
        <f>'TEST MARKS '!P59</f>
        <v>0</v>
      </c>
      <c r="E55" s="272">
        <f t="shared" si="0"/>
        <v>0</v>
      </c>
      <c r="F55" s="272">
        <f t="shared" si="0"/>
        <v>0</v>
      </c>
      <c r="G55" s="272">
        <f t="shared" si="3"/>
        <v>0</v>
      </c>
      <c r="H55" s="272">
        <f t="shared" si="3"/>
        <v>0</v>
      </c>
      <c r="I55" s="272">
        <f t="shared" si="3"/>
        <v>0</v>
      </c>
      <c r="J55" s="277" t="e">
        <f>D55/'TEST MARKS '!#REF!*100</f>
        <v>#REF!</v>
      </c>
      <c r="K55" s="277" t="e">
        <f>E55/'TEST MARKS '!#REF!*100</f>
        <v>#REF!</v>
      </c>
      <c r="L55" s="277" t="e">
        <f>F55/'TEST MARKS '!#REF!*100</f>
        <v>#REF!</v>
      </c>
      <c r="M55" s="277" t="e">
        <f>G55/'TEST MARKS '!#REF!*100</f>
        <v>#REF!</v>
      </c>
      <c r="N55" s="277" t="e">
        <f>H55/'TEST MARKS '!#REF!*100</f>
        <v>#REF!</v>
      </c>
      <c r="O55" s="277" t="e">
        <f>I55/'TEST MARKS '!#REF!*100</f>
        <v>#REF!</v>
      </c>
      <c r="P55" s="278" t="e">
        <f>IF(J55&lt;'TEST MARKS '!#REF!,"N","Y")</f>
        <v>#REF!</v>
      </c>
      <c r="Q55" s="278" t="e">
        <f>IF(K55&lt;'TEST MARKS '!#REF!,"N","Y")</f>
        <v>#REF!</v>
      </c>
      <c r="R55" s="278" t="e">
        <f>IF(L55&lt;'TEST MARKS '!#REF!,"N","Y")</f>
        <v>#REF!</v>
      </c>
      <c r="S55" s="278" t="e">
        <f>IF(M55&lt;'TEST MARKS '!#REF!,"N","Y")</f>
        <v>#REF!</v>
      </c>
      <c r="T55" s="278" t="e">
        <f>IF(N55&lt;'TEST MARKS '!#REF!,"N","Y")</f>
        <v>#REF!</v>
      </c>
      <c r="U55" s="278" t="e">
        <f>IF(O55&lt;'TEST MARKS '!#REF!,"N","Y")</f>
        <v>#REF!</v>
      </c>
    </row>
    <row r="56" s="63" customFormat="1" spans="1:21">
      <c r="A56" s="272">
        <f>'TEST MARKS '!A60</f>
        <v>51</v>
      </c>
      <c r="B56" s="272" t="str">
        <f>'TEST MARKS '!B60</f>
        <v>RAHUL V</v>
      </c>
      <c r="C56" s="272" t="str">
        <f>'TEST MARKS '!C60</f>
        <v>1SG15ME073</v>
      </c>
      <c r="D56" s="272">
        <f>'TEST MARKS '!P60</f>
        <v>0</v>
      </c>
      <c r="E56" s="272">
        <f t="shared" si="0"/>
        <v>0</v>
      </c>
      <c r="F56" s="272">
        <f t="shared" si="0"/>
        <v>0</v>
      </c>
      <c r="G56" s="272">
        <f t="shared" si="3"/>
        <v>0</v>
      </c>
      <c r="H56" s="272">
        <f t="shared" si="3"/>
        <v>0</v>
      </c>
      <c r="I56" s="272">
        <f t="shared" si="3"/>
        <v>0</v>
      </c>
      <c r="J56" s="277" t="e">
        <f>D56/'TEST MARKS '!#REF!*100</f>
        <v>#REF!</v>
      </c>
      <c r="K56" s="277" t="e">
        <f>E56/'TEST MARKS '!#REF!*100</f>
        <v>#REF!</v>
      </c>
      <c r="L56" s="277" t="e">
        <f>F56/'TEST MARKS '!#REF!*100</f>
        <v>#REF!</v>
      </c>
      <c r="M56" s="277" t="e">
        <f>G56/'TEST MARKS '!#REF!*100</f>
        <v>#REF!</v>
      </c>
      <c r="N56" s="277" t="e">
        <f>H56/'TEST MARKS '!#REF!*100</f>
        <v>#REF!</v>
      </c>
      <c r="O56" s="277" t="e">
        <f>I56/'TEST MARKS '!#REF!*100</f>
        <v>#REF!</v>
      </c>
      <c r="P56" s="278" t="e">
        <f>IF(J56&lt;'TEST MARKS '!#REF!,"N","Y")</f>
        <v>#REF!</v>
      </c>
      <c r="Q56" s="278" t="e">
        <f>IF(K56&lt;'TEST MARKS '!#REF!,"N","Y")</f>
        <v>#REF!</v>
      </c>
      <c r="R56" s="278" t="e">
        <f>IF(L56&lt;'TEST MARKS '!#REF!,"N","Y")</f>
        <v>#REF!</v>
      </c>
      <c r="S56" s="278" t="e">
        <f>IF(M56&lt;'TEST MARKS '!#REF!,"N","Y")</f>
        <v>#REF!</v>
      </c>
      <c r="T56" s="278" t="e">
        <f>IF(N56&lt;'TEST MARKS '!#REF!,"N","Y")</f>
        <v>#REF!</v>
      </c>
      <c r="U56" s="278" t="e">
        <f>IF(O56&lt;'TEST MARKS '!#REF!,"N","Y")</f>
        <v>#REF!</v>
      </c>
    </row>
    <row r="57" spans="1:21">
      <c r="A57" s="272">
        <f>'TEST MARKS '!A61</f>
        <v>52</v>
      </c>
      <c r="B57" s="272" t="str">
        <f>'TEST MARKS '!B61</f>
        <v>RAJATH G MOODITHAYA</v>
      </c>
      <c r="C57" s="272" t="str">
        <f>'TEST MARKS '!C61</f>
        <v>1SG15ME074</v>
      </c>
      <c r="D57" s="272">
        <f>'TEST MARKS '!P61</f>
        <v>6</v>
      </c>
      <c r="E57" s="272">
        <f t="shared" si="0"/>
        <v>6</v>
      </c>
      <c r="F57" s="272">
        <f t="shared" si="0"/>
        <v>6</v>
      </c>
      <c r="G57" s="272">
        <f t="shared" si="3"/>
        <v>6</v>
      </c>
      <c r="H57" s="272">
        <f t="shared" si="3"/>
        <v>6</v>
      </c>
      <c r="I57" s="272">
        <f t="shared" si="3"/>
        <v>6</v>
      </c>
      <c r="J57" s="277" t="e">
        <f>D57/'TEST MARKS '!#REF!*100</f>
        <v>#REF!</v>
      </c>
      <c r="K57" s="277" t="e">
        <f>E57/'TEST MARKS '!#REF!*100</f>
        <v>#REF!</v>
      </c>
      <c r="L57" s="277" t="e">
        <f>F57/'TEST MARKS '!#REF!*100</f>
        <v>#REF!</v>
      </c>
      <c r="M57" s="277" t="e">
        <f>G57/'TEST MARKS '!#REF!*100</f>
        <v>#REF!</v>
      </c>
      <c r="N57" s="277" t="e">
        <f>H57/'TEST MARKS '!#REF!*100</f>
        <v>#REF!</v>
      </c>
      <c r="O57" s="277" t="e">
        <f>I57/'TEST MARKS '!#REF!*100</f>
        <v>#REF!</v>
      </c>
      <c r="P57" s="278" t="e">
        <f>IF(J57&lt;'TEST MARKS '!#REF!,"N","Y")</f>
        <v>#REF!</v>
      </c>
      <c r="Q57" s="278" t="e">
        <f>IF(K57&lt;'TEST MARKS '!#REF!,"N","Y")</f>
        <v>#REF!</v>
      </c>
      <c r="R57" s="278" t="e">
        <f>IF(L57&lt;'TEST MARKS '!#REF!,"N","Y")</f>
        <v>#REF!</v>
      </c>
      <c r="S57" s="278" t="e">
        <f>IF(M57&lt;'TEST MARKS '!#REF!,"N","Y")</f>
        <v>#REF!</v>
      </c>
      <c r="T57" s="278" t="e">
        <f>IF(N57&lt;'TEST MARKS '!#REF!,"N","Y")</f>
        <v>#REF!</v>
      </c>
      <c r="U57" s="278" t="e">
        <f>IF(O57&lt;'TEST MARKS '!#REF!,"N","Y")</f>
        <v>#REF!</v>
      </c>
    </row>
    <row r="58" spans="1:21">
      <c r="A58" s="272">
        <f>'TEST MARKS '!A62</f>
        <v>53</v>
      </c>
      <c r="B58" s="272" t="str">
        <f>'TEST MARKS '!B62</f>
        <v>RAMESH P</v>
      </c>
      <c r="C58" s="272" t="str">
        <f>'TEST MARKS '!C62</f>
        <v>1SG15ME076</v>
      </c>
      <c r="D58" s="272">
        <f>'TEST MARKS '!P62</f>
        <v>0</v>
      </c>
      <c r="E58" s="272">
        <f t="shared" si="0"/>
        <v>0</v>
      </c>
      <c r="F58" s="272">
        <f t="shared" si="0"/>
        <v>0</v>
      </c>
      <c r="G58" s="272">
        <f t="shared" si="3"/>
        <v>0</v>
      </c>
      <c r="H58" s="272">
        <f t="shared" si="3"/>
        <v>0</v>
      </c>
      <c r="I58" s="272">
        <f t="shared" si="3"/>
        <v>0</v>
      </c>
      <c r="J58" s="277" t="e">
        <f>D58/'TEST MARKS '!#REF!*100</f>
        <v>#REF!</v>
      </c>
      <c r="K58" s="277" t="e">
        <f>E58/'TEST MARKS '!#REF!*100</f>
        <v>#REF!</v>
      </c>
      <c r="L58" s="277" t="e">
        <f>F58/'TEST MARKS '!#REF!*100</f>
        <v>#REF!</v>
      </c>
      <c r="M58" s="277" t="e">
        <f>G58/'TEST MARKS '!#REF!*100</f>
        <v>#REF!</v>
      </c>
      <c r="N58" s="277" t="e">
        <f>H58/'TEST MARKS '!#REF!*100</f>
        <v>#REF!</v>
      </c>
      <c r="O58" s="277" t="e">
        <f>I58/'TEST MARKS '!#REF!*100</f>
        <v>#REF!</v>
      </c>
      <c r="P58" s="278" t="e">
        <f>IF(J58&lt;'TEST MARKS '!#REF!,"N","Y")</f>
        <v>#REF!</v>
      </c>
      <c r="Q58" s="278" t="e">
        <f>IF(K58&lt;'TEST MARKS '!#REF!,"N","Y")</f>
        <v>#REF!</v>
      </c>
      <c r="R58" s="278" t="e">
        <f>IF(L58&lt;'TEST MARKS '!#REF!,"N","Y")</f>
        <v>#REF!</v>
      </c>
      <c r="S58" s="278" t="e">
        <f>IF(M58&lt;'TEST MARKS '!#REF!,"N","Y")</f>
        <v>#REF!</v>
      </c>
      <c r="T58" s="278" t="e">
        <f>IF(N58&lt;'TEST MARKS '!#REF!,"N","Y")</f>
        <v>#REF!</v>
      </c>
      <c r="U58" s="278" t="e">
        <f>IF(O58&lt;'TEST MARKS '!#REF!,"N","Y")</f>
        <v>#REF!</v>
      </c>
    </row>
    <row r="59" spans="1:21">
      <c r="A59" s="272">
        <f>'TEST MARKS '!A63</f>
        <v>54</v>
      </c>
      <c r="B59" s="272" t="str">
        <f>'TEST MARKS '!B63</f>
        <v>RAVI KUDLAPPA CHELUWADI</v>
      </c>
      <c r="C59" s="272" t="str">
        <f>'TEST MARKS '!C63</f>
        <v>1SG15ME077</v>
      </c>
      <c r="D59" s="272">
        <f>'TEST MARKS '!P63</f>
        <v>0</v>
      </c>
      <c r="E59" s="272">
        <f t="shared" si="0"/>
        <v>0</v>
      </c>
      <c r="F59" s="272">
        <f t="shared" si="0"/>
        <v>0</v>
      </c>
      <c r="G59" s="272">
        <f t="shared" si="3"/>
        <v>0</v>
      </c>
      <c r="H59" s="272">
        <f t="shared" si="3"/>
        <v>0</v>
      </c>
      <c r="I59" s="272">
        <f t="shared" si="3"/>
        <v>0</v>
      </c>
      <c r="J59" s="277" t="e">
        <f>D59/'TEST MARKS '!#REF!*100</f>
        <v>#REF!</v>
      </c>
      <c r="K59" s="277" t="e">
        <f>E59/'TEST MARKS '!#REF!*100</f>
        <v>#REF!</v>
      </c>
      <c r="L59" s="277" t="e">
        <f>F59/'TEST MARKS '!#REF!*100</f>
        <v>#REF!</v>
      </c>
      <c r="M59" s="277" t="e">
        <f>G59/'TEST MARKS '!#REF!*100</f>
        <v>#REF!</v>
      </c>
      <c r="N59" s="277" t="e">
        <f>H59/'TEST MARKS '!#REF!*100</f>
        <v>#REF!</v>
      </c>
      <c r="O59" s="277" t="e">
        <f>I59/'TEST MARKS '!#REF!*100</f>
        <v>#REF!</v>
      </c>
      <c r="P59" s="278" t="e">
        <f>IF(J59&lt;'TEST MARKS '!#REF!,"N","Y")</f>
        <v>#REF!</v>
      </c>
      <c r="Q59" s="278" t="e">
        <f>IF(K59&lt;'TEST MARKS '!#REF!,"N","Y")</f>
        <v>#REF!</v>
      </c>
      <c r="R59" s="278" t="e">
        <f>IF(L59&lt;'TEST MARKS '!#REF!,"N","Y")</f>
        <v>#REF!</v>
      </c>
      <c r="S59" s="278" t="e">
        <f>IF(M59&lt;'TEST MARKS '!#REF!,"N","Y")</f>
        <v>#REF!</v>
      </c>
      <c r="T59" s="278" t="e">
        <f>IF(N59&lt;'TEST MARKS '!#REF!,"N","Y")</f>
        <v>#REF!</v>
      </c>
      <c r="U59" s="278" t="e">
        <f>IF(O59&lt;'TEST MARKS '!#REF!,"N","Y")</f>
        <v>#REF!</v>
      </c>
    </row>
    <row r="60" spans="1:21">
      <c r="A60" s="272">
        <f>'TEST MARKS '!A64</f>
        <v>55</v>
      </c>
      <c r="B60" s="272" t="str">
        <f>'TEST MARKS '!B64</f>
        <v>CHANDRUCHUD S</v>
      </c>
      <c r="C60" s="272" t="str">
        <f>'TEST MARKS '!C64</f>
        <v>1SG14ME025</v>
      </c>
      <c r="D60" s="272">
        <f>'TEST MARKS '!P64</f>
        <v>4</v>
      </c>
      <c r="E60" s="272">
        <f t="shared" si="0"/>
        <v>4</v>
      </c>
      <c r="F60" s="272">
        <f t="shared" si="0"/>
        <v>4</v>
      </c>
      <c r="G60" s="272">
        <f t="shared" si="3"/>
        <v>4</v>
      </c>
      <c r="H60" s="272">
        <f t="shared" si="3"/>
        <v>4</v>
      </c>
      <c r="I60" s="272">
        <f t="shared" si="3"/>
        <v>4</v>
      </c>
      <c r="J60" s="277" t="e">
        <f>D60/'TEST MARKS '!#REF!*100</f>
        <v>#REF!</v>
      </c>
      <c r="K60" s="277" t="e">
        <f>E60/'TEST MARKS '!#REF!*100</f>
        <v>#REF!</v>
      </c>
      <c r="L60" s="277" t="e">
        <f>F60/'TEST MARKS '!#REF!*100</f>
        <v>#REF!</v>
      </c>
      <c r="M60" s="277" t="e">
        <f>G60/'TEST MARKS '!#REF!*100</f>
        <v>#REF!</v>
      </c>
      <c r="N60" s="277" t="e">
        <f>H60/'TEST MARKS '!#REF!*100</f>
        <v>#REF!</v>
      </c>
      <c r="O60" s="277" t="e">
        <f>I60/'TEST MARKS '!#REF!*100</f>
        <v>#REF!</v>
      </c>
      <c r="P60" s="278" t="e">
        <f>IF(J60&lt;'TEST MARKS '!#REF!,"N","Y")</f>
        <v>#REF!</v>
      </c>
      <c r="Q60" s="278" t="e">
        <f>IF(K60&lt;'TEST MARKS '!#REF!,"N","Y")</f>
        <v>#REF!</v>
      </c>
      <c r="R60" s="278" t="e">
        <f>IF(L60&lt;'TEST MARKS '!#REF!,"N","Y")</f>
        <v>#REF!</v>
      </c>
      <c r="S60" s="278" t="e">
        <f>IF(M60&lt;'TEST MARKS '!#REF!,"N","Y")</f>
        <v>#REF!</v>
      </c>
      <c r="T60" s="278" t="e">
        <f>IF(N60&lt;'TEST MARKS '!#REF!,"N","Y")</f>
        <v>#REF!</v>
      </c>
      <c r="U60" s="278" t="e">
        <f>IF(O60&lt;'TEST MARKS '!#REF!,"N","Y")</f>
        <v>#REF!</v>
      </c>
    </row>
    <row r="61" spans="1:21">
      <c r="A61" s="272">
        <f>'TEST MARKS '!A65</f>
        <v>56</v>
      </c>
      <c r="B61" s="272" t="str">
        <f>'TEST MARKS '!B65</f>
        <v>JAIWANTH G C</v>
      </c>
      <c r="C61" s="272" t="str">
        <f>'TEST MARKS '!C65</f>
        <v>1SG14ME039</v>
      </c>
      <c r="D61" s="272">
        <f>'TEST MARKS '!P65</f>
        <v>6</v>
      </c>
      <c r="E61" s="272">
        <f t="shared" si="0"/>
        <v>6</v>
      </c>
      <c r="F61" s="272">
        <f t="shared" si="0"/>
        <v>6</v>
      </c>
      <c r="G61" s="272">
        <f t="shared" si="3"/>
        <v>6</v>
      </c>
      <c r="H61" s="272">
        <f t="shared" si="3"/>
        <v>6</v>
      </c>
      <c r="I61" s="272">
        <f t="shared" si="3"/>
        <v>6</v>
      </c>
      <c r="J61" s="277" t="e">
        <f>D61/'TEST MARKS '!#REF!*100</f>
        <v>#REF!</v>
      </c>
      <c r="K61" s="277" t="e">
        <f>E61/'TEST MARKS '!#REF!*100</f>
        <v>#REF!</v>
      </c>
      <c r="L61" s="277" t="e">
        <f>F61/'TEST MARKS '!#REF!*100</f>
        <v>#REF!</v>
      </c>
      <c r="M61" s="277" t="e">
        <f>G61/'TEST MARKS '!#REF!*100</f>
        <v>#REF!</v>
      </c>
      <c r="N61" s="277" t="e">
        <f>H61/'TEST MARKS '!#REF!*100</f>
        <v>#REF!</v>
      </c>
      <c r="O61" s="277" t="e">
        <f>I61/'TEST MARKS '!#REF!*100</f>
        <v>#REF!</v>
      </c>
      <c r="P61" s="278" t="e">
        <f>IF(J61&lt;'TEST MARKS '!#REF!,"N","Y")</f>
        <v>#REF!</v>
      </c>
      <c r="Q61" s="278" t="e">
        <f>IF(K61&lt;'TEST MARKS '!#REF!,"N","Y")</f>
        <v>#REF!</v>
      </c>
      <c r="R61" s="278" t="e">
        <f>IF(L61&lt;'TEST MARKS '!#REF!,"N","Y")</f>
        <v>#REF!</v>
      </c>
      <c r="S61" s="278" t="e">
        <f>IF(M61&lt;'TEST MARKS '!#REF!,"N","Y")</f>
        <v>#REF!</v>
      </c>
      <c r="T61" s="278" t="e">
        <f>IF(N61&lt;'TEST MARKS '!#REF!,"N","Y")</f>
        <v>#REF!</v>
      </c>
      <c r="U61" s="278" t="e">
        <f>IF(O61&lt;'TEST MARKS '!#REF!,"N","Y")</f>
        <v>#REF!</v>
      </c>
    </row>
    <row r="62" spans="1:21">
      <c r="A62" s="272">
        <f>'TEST MARKS '!A66</f>
        <v>57</v>
      </c>
      <c r="B62" s="272" t="str">
        <f>'TEST MARKS '!B66</f>
        <v>RAVISHANKAR .G</v>
      </c>
      <c r="C62" s="272" t="str">
        <f>'TEST MARKS '!C66</f>
        <v>1SG15ME078</v>
      </c>
      <c r="D62" s="272">
        <f>'TEST MARKS '!P66</f>
        <v>6</v>
      </c>
      <c r="E62" s="272">
        <f t="shared" si="0"/>
        <v>6</v>
      </c>
      <c r="F62" s="272">
        <f t="shared" si="0"/>
        <v>6</v>
      </c>
      <c r="G62" s="272">
        <f t="shared" si="3"/>
        <v>6</v>
      </c>
      <c r="H62" s="272">
        <f t="shared" si="3"/>
        <v>6</v>
      </c>
      <c r="I62" s="272">
        <f t="shared" si="3"/>
        <v>6</v>
      </c>
      <c r="J62" s="277" t="e">
        <f>D62/'TEST MARKS '!#REF!*100</f>
        <v>#REF!</v>
      </c>
      <c r="K62" s="277" t="e">
        <f>E62/'TEST MARKS '!#REF!*100</f>
        <v>#REF!</v>
      </c>
      <c r="L62" s="277" t="e">
        <f>F62/'TEST MARKS '!#REF!*100</f>
        <v>#REF!</v>
      </c>
      <c r="M62" s="277" t="e">
        <f>G62/'TEST MARKS '!#REF!*100</f>
        <v>#REF!</v>
      </c>
      <c r="N62" s="277" t="e">
        <f>H62/'TEST MARKS '!#REF!*100</f>
        <v>#REF!</v>
      </c>
      <c r="O62" s="277" t="e">
        <f>I62/'TEST MARKS '!#REF!*100</f>
        <v>#REF!</v>
      </c>
      <c r="P62" s="278" t="e">
        <f>IF(J62&lt;'TEST MARKS '!#REF!,"N","Y")</f>
        <v>#REF!</v>
      </c>
      <c r="Q62" s="278" t="e">
        <f>IF(K62&lt;'TEST MARKS '!#REF!,"N","Y")</f>
        <v>#REF!</v>
      </c>
      <c r="R62" s="278" t="e">
        <f>IF(L62&lt;'TEST MARKS '!#REF!,"N","Y")</f>
        <v>#REF!</v>
      </c>
      <c r="S62" s="278" t="e">
        <f>IF(M62&lt;'TEST MARKS '!#REF!,"N","Y")</f>
        <v>#REF!</v>
      </c>
      <c r="T62" s="278" t="e">
        <f>IF(N62&lt;'TEST MARKS '!#REF!,"N","Y")</f>
        <v>#REF!</v>
      </c>
      <c r="U62" s="278" t="e">
        <f>IF(O62&lt;'TEST MARKS '!#REF!,"N","Y")</f>
        <v>#REF!</v>
      </c>
    </row>
    <row r="63" spans="1:21">
      <c r="A63" s="272">
        <f>'TEST MARKS '!A67</f>
        <v>58</v>
      </c>
      <c r="B63" s="272" t="str">
        <f>'TEST MARKS '!B67</f>
        <v>ROHAN A</v>
      </c>
      <c r="C63" s="272" t="str">
        <f>'TEST MARKS '!C67</f>
        <v>1SG15ME079</v>
      </c>
      <c r="D63" s="272">
        <f>'TEST MARKS '!P67</f>
        <v>7</v>
      </c>
      <c r="E63" s="272">
        <f t="shared" si="0"/>
        <v>7</v>
      </c>
      <c r="F63" s="272">
        <f t="shared" si="0"/>
        <v>7</v>
      </c>
      <c r="G63" s="272">
        <f t="shared" si="3"/>
        <v>7</v>
      </c>
      <c r="H63" s="272">
        <f t="shared" si="3"/>
        <v>7</v>
      </c>
      <c r="I63" s="272">
        <f t="shared" si="3"/>
        <v>7</v>
      </c>
      <c r="J63" s="277" t="e">
        <f>D63/'TEST MARKS '!#REF!*100</f>
        <v>#REF!</v>
      </c>
      <c r="K63" s="277" t="e">
        <f>E63/'TEST MARKS '!#REF!*100</f>
        <v>#REF!</v>
      </c>
      <c r="L63" s="277" t="e">
        <f>F63/'TEST MARKS '!#REF!*100</f>
        <v>#REF!</v>
      </c>
      <c r="M63" s="277" t="e">
        <f>G63/'TEST MARKS '!#REF!*100</f>
        <v>#REF!</v>
      </c>
      <c r="N63" s="277" t="e">
        <f>H63/'TEST MARKS '!#REF!*100</f>
        <v>#REF!</v>
      </c>
      <c r="O63" s="277" t="e">
        <f>I63/'TEST MARKS '!#REF!*100</f>
        <v>#REF!</v>
      </c>
      <c r="P63" s="278" t="e">
        <f>IF(J63&lt;'TEST MARKS '!#REF!,"N","Y")</f>
        <v>#REF!</v>
      </c>
      <c r="Q63" s="278" t="e">
        <f>IF(K63&lt;'TEST MARKS '!#REF!,"N","Y")</f>
        <v>#REF!</v>
      </c>
      <c r="R63" s="278" t="e">
        <f>IF(L63&lt;'TEST MARKS '!#REF!,"N","Y")</f>
        <v>#REF!</v>
      </c>
      <c r="S63" s="278" t="e">
        <f>IF(M63&lt;'TEST MARKS '!#REF!,"N","Y")</f>
        <v>#REF!</v>
      </c>
      <c r="T63" s="278" t="e">
        <f>IF(N63&lt;'TEST MARKS '!#REF!,"N","Y")</f>
        <v>#REF!</v>
      </c>
      <c r="U63" s="278" t="e">
        <f>IF(O63&lt;'TEST MARKS '!#REF!,"N","Y")</f>
        <v>#REF!</v>
      </c>
    </row>
    <row r="64" spans="1:21">
      <c r="A64" s="272">
        <f>'TEST MARKS '!A68</f>
        <v>59</v>
      </c>
      <c r="B64" s="272" t="str">
        <f>'TEST MARKS '!B68</f>
        <v>S HANUMANTHA REDDY</v>
      </c>
      <c r="C64" s="272" t="str">
        <f>'TEST MARKS '!C68</f>
        <v>1SG15ME080</v>
      </c>
      <c r="D64" s="272">
        <f>'TEST MARKS '!P68</f>
        <v>6</v>
      </c>
      <c r="E64" s="272">
        <f t="shared" si="0"/>
        <v>6</v>
      </c>
      <c r="F64" s="272">
        <f t="shared" si="0"/>
        <v>6</v>
      </c>
      <c r="G64" s="272">
        <f t="shared" si="3"/>
        <v>6</v>
      </c>
      <c r="H64" s="272">
        <f t="shared" si="3"/>
        <v>6</v>
      </c>
      <c r="I64" s="272">
        <f t="shared" si="3"/>
        <v>6</v>
      </c>
      <c r="J64" s="277" t="e">
        <f>D64/'TEST MARKS '!#REF!*100</f>
        <v>#REF!</v>
      </c>
      <c r="K64" s="277" t="e">
        <f>E64/'TEST MARKS '!#REF!*100</f>
        <v>#REF!</v>
      </c>
      <c r="L64" s="277" t="e">
        <f>F64/'TEST MARKS '!#REF!*100</f>
        <v>#REF!</v>
      </c>
      <c r="M64" s="277" t="e">
        <f>G64/'TEST MARKS '!#REF!*100</f>
        <v>#REF!</v>
      </c>
      <c r="N64" s="277" t="e">
        <f>H64/'TEST MARKS '!#REF!*100</f>
        <v>#REF!</v>
      </c>
      <c r="O64" s="277" t="e">
        <f>I64/'TEST MARKS '!#REF!*100</f>
        <v>#REF!</v>
      </c>
      <c r="P64" s="278" t="e">
        <f>IF(J64&lt;'TEST MARKS '!#REF!,"N","Y")</f>
        <v>#REF!</v>
      </c>
      <c r="Q64" s="278" t="e">
        <f>IF(K64&lt;'TEST MARKS '!#REF!,"N","Y")</f>
        <v>#REF!</v>
      </c>
      <c r="R64" s="278" t="e">
        <f>IF(L64&lt;'TEST MARKS '!#REF!,"N","Y")</f>
        <v>#REF!</v>
      </c>
      <c r="S64" s="278" t="e">
        <f>IF(M64&lt;'TEST MARKS '!#REF!,"N","Y")</f>
        <v>#REF!</v>
      </c>
      <c r="T64" s="278" t="e">
        <f>IF(N64&lt;'TEST MARKS '!#REF!,"N","Y")</f>
        <v>#REF!</v>
      </c>
      <c r="U64" s="278" t="e">
        <f>IF(O64&lt;'TEST MARKS '!#REF!,"N","Y")</f>
        <v>#REF!</v>
      </c>
    </row>
    <row r="65" ht="31.5" spans="1:21">
      <c r="A65" s="272">
        <f>'TEST MARKS '!A69</f>
        <v>60</v>
      </c>
      <c r="B65" s="272" t="str">
        <f>'TEST MARKS '!B69</f>
        <v>SADANANDA LAXMINARAYAN HEGDE</v>
      </c>
      <c r="C65" s="272" t="str">
        <f>'TEST MARKS '!C69</f>
        <v>1SG15ME081</v>
      </c>
      <c r="D65" s="272">
        <f>'TEST MARKS '!P69</f>
        <v>7</v>
      </c>
      <c r="E65" s="272">
        <f t="shared" si="0"/>
        <v>7</v>
      </c>
      <c r="F65" s="272">
        <f t="shared" si="0"/>
        <v>7</v>
      </c>
      <c r="G65" s="272">
        <f t="shared" si="3"/>
        <v>7</v>
      </c>
      <c r="H65" s="272">
        <f t="shared" si="3"/>
        <v>7</v>
      </c>
      <c r="I65" s="272">
        <f t="shared" si="3"/>
        <v>7</v>
      </c>
      <c r="J65" s="277" t="e">
        <f>D65/'TEST MARKS '!#REF!*100</f>
        <v>#REF!</v>
      </c>
      <c r="K65" s="277" t="e">
        <f>E65/'TEST MARKS '!#REF!*100</f>
        <v>#REF!</v>
      </c>
      <c r="L65" s="277" t="e">
        <f>F65/'TEST MARKS '!#REF!*100</f>
        <v>#REF!</v>
      </c>
      <c r="M65" s="277" t="e">
        <f>G65/'TEST MARKS '!#REF!*100</f>
        <v>#REF!</v>
      </c>
      <c r="N65" s="277" t="e">
        <f>H65/'TEST MARKS '!#REF!*100</f>
        <v>#REF!</v>
      </c>
      <c r="O65" s="277" t="e">
        <f>I65/'TEST MARKS '!#REF!*100</f>
        <v>#REF!</v>
      </c>
      <c r="P65" s="278" t="e">
        <f>IF(J65&lt;'TEST MARKS '!#REF!,"N","Y")</f>
        <v>#REF!</v>
      </c>
      <c r="Q65" s="278" t="e">
        <f>IF(K65&lt;'TEST MARKS '!#REF!,"N","Y")</f>
        <v>#REF!</v>
      </c>
      <c r="R65" s="278" t="e">
        <f>IF(L65&lt;'TEST MARKS '!#REF!,"N","Y")</f>
        <v>#REF!</v>
      </c>
      <c r="S65" s="278" t="e">
        <f>IF(M65&lt;'TEST MARKS '!#REF!,"N","Y")</f>
        <v>#REF!</v>
      </c>
      <c r="T65" s="278" t="e">
        <f>IF(N65&lt;'TEST MARKS '!#REF!,"N","Y")</f>
        <v>#REF!</v>
      </c>
      <c r="U65" s="278" t="e">
        <f>IF(O65&lt;'TEST MARKS '!#REF!,"N","Y")</f>
        <v>#REF!</v>
      </c>
    </row>
    <row r="66" spans="1:21">
      <c r="A66" s="272">
        <f>'TEST MARKS '!A70</f>
        <v>61</v>
      </c>
      <c r="B66" s="272" t="str">
        <f>'TEST MARKS '!B70</f>
        <v>SAKSHAM KANTHAK</v>
      </c>
      <c r="C66" s="272" t="str">
        <f>'TEST MARKS '!C70</f>
        <v>1SG15ME082</v>
      </c>
      <c r="D66" s="272">
        <f>'TEST MARKS '!P70</f>
        <v>7</v>
      </c>
      <c r="E66" s="272">
        <f t="shared" si="0"/>
        <v>7</v>
      </c>
      <c r="F66" s="272">
        <f t="shared" si="0"/>
        <v>7</v>
      </c>
      <c r="G66" s="272">
        <f t="shared" si="3"/>
        <v>7</v>
      </c>
      <c r="H66" s="272">
        <f t="shared" si="3"/>
        <v>7</v>
      </c>
      <c r="I66" s="272">
        <f t="shared" si="3"/>
        <v>7</v>
      </c>
      <c r="J66" s="277" t="e">
        <f>D66/'TEST MARKS '!#REF!*100</f>
        <v>#REF!</v>
      </c>
      <c r="K66" s="277" t="e">
        <f>E66/'TEST MARKS '!#REF!*100</f>
        <v>#REF!</v>
      </c>
      <c r="L66" s="277" t="e">
        <f>F66/'TEST MARKS '!#REF!*100</f>
        <v>#REF!</v>
      </c>
      <c r="M66" s="277" t="e">
        <f>G66/'TEST MARKS '!#REF!*100</f>
        <v>#REF!</v>
      </c>
      <c r="N66" s="277" t="e">
        <f>H66/'TEST MARKS '!#REF!*100</f>
        <v>#REF!</v>
      </c>
      <c r="O66" s="277" t="e">
        <f>I66/'TEST MARKS '!#REF!*100</f>
        <v>#REF!</v>
      </c>
      <c r="P66" s="278" t="e">
        <f>IF(J66&lt;'TEST MARKS '!#REF!,"N","Y")</f>
        <v>#REF!</v>
      </c>
      <c r="Q66" s="278" t="e">
        <f>IF(K66&lt;'TEST MARKS '!#REF!,"N","Y")</f>
        <v>#REF!</v>
      </c>
      <c r="R66" s="278" t="e">
        <f>IF(L66&lt;'TEST MARKS '!#REF!,"N","Y")</f>
        <v>#REF!</v>
      </c>
      <c r="S66" s="278" t="e">
        <f>IF(M66&lt;'TEST MARKS '!#REF!,"N","Y")</f>
        <v>#REF!</v>
      </c>
      <c r="T66" s="278" t="e">
        <f>IF(N66&lt;'TEST MARKS '!#REF!,"N","Y")</f>
        <v>#REF!</v>
      </c>
      <c r="U66" s="278" t="e">
        <f>IF(O66&lt;'TEST MARKS '!#REF!,"N","Y")</f>
        <v>#REF!</v>
      </c>
    </row>
    <row r="67" spans="1:21">
      <c r="A67" s="272">
        <f>'TEST MARKS '!A71</f>
        <v>62</v>
      </c>
      <c r="B67" s="272" t="str">
        <f>'TEST MARKS '!B71</f>
        <v>SANTHOSHA</v>
      </c>
      <c r="C67" s="272" t="str">
        <f>'TEST MARKS '!C71</f>
        <v>1SG15ME083</v>
      </c>
      <c r="D67" s="272">
        <f>'TEST MARKS '!P71</f>
        <v>7</v>
      </c>
      <c r="E67" s="272">
        <f t="shared" si="0"/>
        <v>7</v>
      </c>
      <c r="F67" s="272">
        <f t="shared" si="0"/>
        <v>7</v>
      </c>
      <c r="G67" s="272">
        <f t="shared" ref="G67:I86" si="4">F67</f>
        <v>7</v>
      </c>
      <c r="H67" s="272">
        <f t="shared" si="4"/>
        <v>7</v>
      </c>
      <c r="I67" s="272">
        <f t="shared" si="4"/>
        <v>7</v>
      </c>
      <c r="J67" s="277" t="e">
        <f>D67/'TEST MARKS '!#REF!*100</f>
        <v>#REF!</v>
      </c>
      <c r="K67" s="277" t="e">
        <f>E67/'TEST MARKS '!#REF!*100</f>
        <v>#REF!</v>
      </c>
      <c r="L67" s="277" t="e">
        <f>F67/'TEST MARKS '!#REF!*100</f>
        <v>#REF!</v>
      </c>
      <c r="M67" s="277" t="e">
        <f>G67/'TEST MARKS '!#REF!*100</f>
        <v>#REF!</v>
      </c>
      <c r="N67" s="277" t="e">
        <f>H67/'TEST MARKS '!#REF!*100</f>
        <v>#REF!</v>
      </c>
      <c r="O67" s="277" t="e">
        <f>I67/'TEST MARKS '!#REF!*100</f>
        <v>#REF!</v>
      </c>
      <c r="P67" s="278" t="e">
        <f>IF(J67&lt;'TEST MARKS '!#REF!,"N","Y")</f>
        <v>#REF!</v>
      </c>
      <c r="Q67" s="278" t="e">
        <f>IF(K67&lt;'TEST MARKS '!#REF!,"N","Y")</f>
        <v>#REF!</v>
      </c>
      <c r="R67" s="278" t="e">
        <f>IF(L67&lt;'TEST MARKS '!#REF!,"N","Y")</f>
        <v>#REF!</v>
      </c>
      <c r="S67" s="278" t="e">
        <f>IF(M67&lt;'TEST MARKS '!#REF!,"N","Y")</f>
        <v>#REF!</v>
      </c>
      <c r="T67" s="278" t="e">
        <f>IF(N67&lt;'TEST MARKS '!#REF!,"N","Y")</f>
        <v>#REF!</v>
      </c>
      <c r="U67" s="278" t="e">
        <f>IF(O67&lt;'TEST MARKS '!#REF!,"N","Y")</f>
        <v>#REF!</v>
      </c>
    </row>
    <row r="68" spans="1:21">
      <c r="A68" s="272">
        <f>'TEST MARKS '!A72</f>
        <v>63</v>
      </c>
      <c r="B68" s="272" t="str">
        <f>'TEST MARKS '!B72</f>
        <v>SAURABH RAJESH PARAVE</v>
      </c>
      <c r="C68" s="272" t="str">
        <f>'TEST MARKS '!C72</f>
        <v>1SG15ME084</v>
      </c>
      <c r="D68" s="272">
        <f>'TEST MARKS '!P72</f>
        <v>4</v>
      </c>
      <c r="E68" s="272">
        <f t="shared" si="0"/>
        <v>4</v>
      </c>
      <c r="F68" s="272">
        <f t="shared" si="0"/>
        <v>4</v>
      </c>
      <c r="G68" s="272">
        <f t="shared" si="4"/>
        <v>4</v>
      </c>
      <c r="H68" s="272">
        <f t="shared" si="4"/>
        <v>4</v>
      </c>
      <c r="I68" s="272">
        <f t="shared" si="4"/>
        <v>4</v>
      </c>
      <c r="J68" s="277" t="e">
        <f>D68/'TEST MARKS '!#REF!*100</f>
        <v>#REF!</v>
      </c>
      <c r="K68" s="277" t="e">
        <f>E68/'TEST MARKS '!#REF!*100</f>
        <v>#REF!</v>
      </c>
      <c r="L68" s="277" t="e">
        <f>F68/'TEST MARKS '!#REF!*100</f>
        <v>#REF!</v>
      </c>
      <c r="M68" s="277" t="e">
        <f>G68/'TEST MARKS '!#REF!*100</f>
        <v>#REF!</v>
      </c>
      <c r="N68" s="277" t="e">
        <f>H68/'TEST MARKS '!#REF!*100</f>
        <v>#REF!</v>
      </c>
      <c r="O68" s="277" t="e">
        <f>I68/'TEST MARKS '!#REF!*100</f>
        <v>#REF!</v>
      </c>
      <c r="P68" s="278" t="e">
        <f>IF(J68&lt;'TEST MARKS '!#REF!,"N","Y")</f>
        <v>#REF!</v>
      </c>
      <c r="Q68" s="278" t="e">
        <f>IF(K68&lt;'TEST MARKS '!#REF!,"N","Y")</f>
        <v>#REF!</v>
      </c>
      <c r="R68" s="278" t="e">
        <f>IF(L68&lt;'TEST MARKS '!#REF!,"N","Y")</f>
        <v>#REF!</v>
      </c>
      <c r="S68" s="278" t="e">
        <f>IF(M68&lt;'TEST MARKS '!#REF!,"N","Y")</f>
        <v>#REF!</v>
      </c>
      <c r="T68" s="278" t="e">
        <f>IF(N68&lt;'TEST MARKS '!#REF!,"N","Y")</f>
        <v>#REF!</v>
      </c>
      <c r="U68" s="278" t="e">
        <f>IF(O68&lt;'TEST MARKS '!#REF!,"N","Y")</f>
        <v>#REF!</v>
      </c>
    </row>
    <row r="69" spans="1:21">
      <c r="A69" s="272">
        <f>'TEST MARKS '!A73</f>
        <v>64</v>
      </c>
      <c r="B69" s="272" t="str">
        <f>'TEST MARKS '!B73</f>
        <v>SHARATH.A.R</v>
      </c>
      <c r="C69" s="272" t="str">
        <f>'TEST MARKS '!C73</f>
        <v>1SG15ME089</v>
      </c>
      <c r="D69" s="272">
        <f>'TEST MARKS '!P73</f>
        <v>7</v>
      </c>
      <c r="E69" s="272">
        <f t="shared" si="0"/>
        <v>7</v>
      </c>
      <c r="F69" s="272">
        <f t="shared" si="0"/>
        <v>7</v>
      </c>
      <c r="G69" s="272">
        <f t="shared" si="4"/>
        <v>7</v>
      </c>
      <c r="H69" s="272">
        <f t="shared" si="4"/>
        <v>7</v>
      </c>
      <c r="I69" s="272">
        <f t="shared" si="4"/>
        <v>7</v>
      </c>
      <c r="J69" s="277" t="e">
        <f>D69/'TEST MARKS '!#REF!*100</f>
        <v>#REF!</v>
      </c>
      <c r="K69" s="277" t="e">
        <f>E69/'TEST MARKS '!#REF!*100</f>
        <v>#REF!</v>
      </c>
      <c r="L69" s="277" t="e">
        <f>F69/'TEST MARKS '!#REF!*100</f>
        <v>#REF!</v>
      </c>
      <c r="M69" s="277" t="e">
        <f>G69/'TEST MARKS '!#REF!*100</f>
        <v>#REF!</v>
      </c>
      <c r="N69" s="277" t="e">
        <f>H69/'TEST MARKS '!#REF!*100</f>
        <v>#REF!</v>
      </c>
      <c r="O69" s="277" t="e">
        <f>I69/'TEST MARKS '!#REF!*100</f>
        <v>#REF!</v>
      </c>
      <c r="P69" s="278" t="e">
        <f>IF(J69&lt;'TEST MARKS '!#REF!,"N","Y")</f>
        <v>#REF!</v>
      </c>
      <c r="Q69" s="278" t="e">
        <f>IF(K69&lt;'TEST MARKS '!#REF!,"N","Y")</f>
        <v>#REF!</v>
      </c>
      <c r="R69" s="278" t="e">
        <f>IF(L69&lt;'TEST MARKS '!#REF!,"N","Y")</f>
        <v>#REF!</v>
      </c>
      <c r="S69" s="278" t="e">
        <f>IF(M69&lt;'TEST MARKS '!#REF!,"N","Y")</f>
        <v>#REF!</v>
      </c>
      <c r="T69" s="278" t="e">
        <f>IF(N69&lt;'TEST MARKS '!#REF!,"N","Y")</f>
        <v>#REF!</v>
      </c>
      <c r="U69" s="278" t="e">
        <f>IF(O69&lt;'TEST MARKS '!#REF!,"N","Y")</f>
        <v>#REF!</v>
      </c>
    </row>
    <row r="70" spans="1:21">
      <c r="A70" s="272">
        <f>'TEST MARKS '!A74</f>
        <v>65</v>
      </c>
      <c r="B70" s="272" t="str">
        <f>'TEST MARKS '!B74</f>
        <v>SHASHANK H PRASAD</v>
      </c>
      <c r="C70" s="272" t="str">
        <f>'TEST MARKS '!C74</f>
        <v>1SG15ME091</v>
      </c>
      <c r="D70" s="272">
        <f>'TEST MARKS '!P74</f>
        <v>5</v>
      </c>
      <c r="E70" s="272">
        <f t="shared" si="0"/>
        <v>5</v>
      </c>
      <c r="F70" s="272">
        <f t="shared" si="0"/>
        <v>5</v>
      </c>
      <c r="G70" s="272">
        <f t="shared" si="4"/>
        <v>5</v>
      </c>
      <c r="H70" s="272">
        <f t="shared" si="4"/>
        <v>5</v>
      </c>
      <c r="I70" s="272">
        <f t="shared" si="4"/>
        <v>5</v>
      </c>
      <c r="J70" s="277" t="e">
        <f>D70/'TEST MARKS '!#REF!*100</f>
        <v>#REF!</v>
      </c>
      <c r="K70" s="277" t="e">
        <f>E70/'TEST MARKS '!#REF!*100</f>
        <v>#REF!</v>
      </c>
      <c r="L70" s="277" t="e">
        <f>F70/'TEST MARKS '!#REF!*100</f>
        <v>#REF!</v>
      </c>
      <c r="M70" s="277" t="e">
        <f>G70/'TEST MARKS '!#REF!*100</f>
        <v>#REF!</v>
      </c>
      <c r="N70" s="277" t="e">
        <f>H70/'TEST MARKS '!#REF!*100</f>
        <v>#REF!</v>
      </c>
      <c r="O70" s="277" t="e">
        <f>I70/'TEST MARKS '!#REF!*100</f>
        <v>#REF!</v>
      </c>
      <c r="P70" s="278" t="e">
        <f>IF(J70&lt;'TEST MARKS '!#REF!,"N","Y")</f>
        <v>#REF!</v>
      </c>
      <c r="Q70" s="278" t="e">
        <f>IF(K70&lt;'TEST MARKS '!#REF!,"N","Y")</f>
        <v>#REF!</v>
      </c>
      <c r="R70" s="278" t="e">
        <f>IF(L70&lt;'TEST MARKS '!#REF!,"N","Y")</f>
        <v>#REF!</v>
      </c>
      <c r="S70" s="278" t="e">
        <f>IF(M70&lt;'TEST MARKS '!#REF!,"N","Y")</f>
        <v>#REF!</v>
      </c>
      <c r="T70" s="278" t="e">
        <f>IF(N70&lt;'TEST MARKS '!#REF!,"N","Y")</f>
        <v>#REF!</v>
      </c>
      <c r="U70" s="278" t="e">
        <f>IF(O70&lt;'TEST MARKS '!#REF!,"N","Y")</f>
        <v>#REF!</v>
      </c>
    </row>
    <row r="71" spans="1:21">
      <c r="A71" s="272">
        <f>'TEST MARKS '!A75</f>
        <v>66</v>
      </c>
      <c r="B71" s="272" t="str">
        <f>'TEST MARKS '!B75</f>
        <v>SHUBHAM MAJHI</v>
      </c>
      <c r="C71" s="272" t="str">
        <f>'TEST MARKS '!C75</f>
        <v>1SG15ME092</v>
      </c>
      <c r="D71" s="272">
        <f>'TEST MARKS '!P75</f>
        <v>7</v>
      </c>
      <c r="E71" s="272">
        <f t="shared" ref="E71:F125" si="5">D71</f>
        <v>7</v>
      </c>
      <c r="F71" s="272">
        <f t="shared" si="5"/>
        <v>7</v>
      </c>
      <c r="G71" s="272">
        <f t="shared" si="4"/>
        <v>7</v>
      </c>
      <c r="H71" s="272">
        <f t="shared" si="4"/>
        <v>7</v>
      </c>
      <c r="I71" s="272">
        <f t="shared" si="4"/>
        <v>7</v>
      </c>
      <c r="J71" s="277" t="e">
        <f>D71/'TEST MARKS '!#REF!*100</f>
        <v>#REF!</v>
      </c>
      <c r="K71" s="277" t="e">
        <f>E71/'TEST MARKS '!#REF!*100</f>
        <v>#REF!</v>
      </c>
      <c r="L71" s="277" t="e">
        <f>F71/'TEST MARKS '!#REF!*100</f>
        <v>#REF!</v>
      </c>
      <c r="M71" s="277" t="e">
        <f>G71/'TEST MARKS '!#REF!*100</f>
        <v>#REF!</v>
      </c>
      <c r="N71" s="277" t="e">
        <f>H71/'TEST MARKS '!#REF!*100</f>
        <v>#REF!</v>
      </c>
      <c r="O71" s="277" t="e">
        <f>I71/'TEST MARKS '!#REF!*100</f>
        <v>#REF!</v>
      </c>
      <c r="P71" s="278" t="e">
        <f>IF(J71&lt;'TEST MARKS '!#REF!,"N","Y")</f>
        <v>#REF!</v>
      </c>
      <c r="Q71" s="278" t="e">
        <f>IF(K71&lt;'TEST MARKS '!#REF!,"N","Y")</f>
        <v>#REF!</v>
      </c>
      <c r="R71" s="278" t="e">
        <f>IF(L71&lt;'TEST MARKS '!#REF!,"N","Y")</f>
        <v>#REF!</v>
      </c>
      <c r="S71" s="278" t="e">
        <f>IF(M71&lt;'TEST MARKS '!#REF!,"N","Y")</f>
        <v>#REF!</v>
      </c>
      <c r="T71" s="278" t="e">
        <f>IF(N71&lt;'TEST MARKS '!#REF!,"N","Y")</f>
        <v>#REF!</v>
      </c>
      <c r="U71" s="278" t="e">
        <f>IF(O71&lt;'TEST MARKS '!#REF!,"N","Y")</f>
        <v>#REF!</v>
      </c>
    </row>
    <row r="72" spans="1:21">
      <c r="A72" s="272">
        <f>'TEST MARKS '!A76</f>
        <v>67</v>
      </c>
      <c r="B72" s="272" t="str">
        <f>'TEST MARKS '!B76</f>
        <v>SRIDHAR N S</v>
      </c>
      <c r="C72" s="272" t="str">
        <f>'TEST MARKS '!C76</f>
        <v>1SG15ME094</v>
      </c>
      <c r="D72" s="272">
        <f>'TEST MARKS '!P76</f>
        <v>0</v>
      </c>
      <c r="E72" s="272">
        <f t="shared" si="5"/>
        <v>0</v>
      </c>
      <c r="F72" s="272">
        <f t="shared" si="5"/>
        <v>0</v>
      </c>
      <c r="G72" s="272">
        <f t="shared" si="4"/>
        <v>0</v>
      </c>
      <c r="H72" s="272">
        <f t="shared" si="4"/>
        <v>0</v>
      </c>
      <c r="I72" s="272">
        <f t="shared" si="4"/>
        <v>0</v>
      </c>
      <c r="J72" s="277" t="e">
        <f>D72/'TEST MARKS '!#REF!*100</f>
        <v>#REF!</v>
      </c>
      <c r="K72" s="277" t="e">
        <f>E72/'TEST MARKS '!#REF!*100</f>
        <v>#REF!</v>
      </c>
      <c r="L72" s="277" t="e">
        <f>F72/'TEST MARKS '!#REF!*100</f>
        <v>#REF!</v>
      </c>
      <c r="M72" s="277" t="e">
        <f>G72/'TEST MARKS '!#REF!*100</f>
        <v>#REF!</v>
      </c>
      <c r="N72" s="277" t="e">
        <f>H72/'TEST MARKS '!#REF!*100</f>
        <v>#REF!</v>
      </c>
      <c r="O72" s="277" t="e">
        <f>I72/'TEST MARKS '!#REF!*100</f>
        <v>#REF!</v>
      </c>
      <c r="P72" s="278" t="e">
        <f>IF(J72&lt;'TEST MARKS '!#REF!,"N","Y")</f>
        <v>#REF!</v>
      </c>
      <c r="Q72" s="278" t="e">
        <f>IF(K72&lt;'TEST MARKS '!#REF!,"N","Y")</f>
        <v>#REF!</v>
      </c>
      <c r="R72" s="278" t="e">
        <f>IF(L72&lt;'TEST MARKS '!#REF!,"N","Y")</f>
        <v>#REF!</v>
      </c>
      <c r="S72" s="278" t="e">
        <f>IF(M72&lt;'TEST MARKS '!#REF!,"N","Y")</f>
        <v>#REF!</v>
      </c>
      <c r="T72" s="278" t="e">
        <f>IF(N72&lt;'TEST MARKS '!#REF!,"N","Y")</f>
        <v>#REF!</v>
      </c>
      <c r="U72" s="278" t="e">
        <f>IF(O72&lt;'TEST MARKS '!#REF!,"N","Y")</f>
        <v>#REF!</v>
      </c>
    </row>
    <row r="73" spans="1:21">
      <c r="A73" s="272">
        <f>'TEST MARKS '!A77</f>
        <v>68</v>
      </c>
      <c r="B73" s="272" t="e">
        <f>'TEST MARKS '!#REF!</f>
        <v>#REF!</v>
      </c>
      <c r="C73" s="272" t="str">
        <f>'TEST MARKS '!C77</f>
        <v>1SG15ME095</v>
      </c>
      <c r="D73" s="272">
        <f>'TEST MARKS '!P77</f>
        <v>7</v>
      </c>
      <c r="E73" s="272">
        <f t="shared" si="5"/>
        <v>7</v>
      </c>
      <c r="F73" s="272">
        <f t="shared" si="5"/>
        <v>7</v>
      </c>
      <c r="G73" s="272">
        <f t="shared" si="4"/>
        <v>7</v>
      </c>
      <c r="H73" s="272">
        <f t="shared" si="4"/>
        <v>7</v>
      </c>
      <c r="I73" s="272">
        <f t="shared" si="4"/>
        <v>7</v>
      </c>
      <c r="J73" s="277" t="e">
        <f>D73/'TEST MARKS '!#REF!*100</f>
        <v>#REF!</v>
      </c>
      <c r="K73" s="277" t="e">
        <f>E73/'TEST MARKS '!#REF!*100</f>
        <v>#REF!</v>
      </c>
      <c r="L73" s="277" t="e">
        <f>F73/'TEST MARKS '!#REF!*100</f>
        <v>#REF!</v>
      </c>
      <c r="M73" s="277" t="e">
        <f>G73/'TEST MARKS '!#REF!*100</f>
        <v>#REF!</v>
      </c>
      <c r="N73" s="277" t="e">
        <f>H73/'TEST MARKS '!#REF!*100</f>
        <v>#REF!</v>
      </c>
      <c r="O73" s="277" t="e">
        <f>I73/'TEST MARKS '!#REF!*100</f>
        <v>#REF!</v>
      </c>
      <c r="P73" s="278" t="e">
        <f>IF(J73&lt;'TEST MARKS '!#REF!,"N","Y")</f>
        <v>#REF!</v>
      </c>
      <c r="Q73" s="278" t="e">
        <f>IF(K73&lt;'TEST MARKS '!#REF!,"N","Y")</f>
        <v>#REF!</v>
      </c>
      <c r="R73" s="278" t="e">
        <f>IF(L73&lt;'TEST MARKS '!#REF!,"N","Y")</f>
        <v>#REF!</v>
      </c>
      <c r="S73" s="278" t="e">
        <f>IF(M73&lt;'TEST MARKS '!#REF!,"N","Y")</f>
        <v>#REF!</v>
      </c>
      <c r="T73" s="278" t="e">
        <f>IF(N73&lt;'TEST MARKS '!#REF!,"N","Y")</f>
        <v>#REF!</v>
      </c>
      <c r="U73" s="278" t="e">
        <f>IF(O73&lt;'TEST MARKS '!#REF!,"N","Y")</f>
        <v>#REF!</v>
      </c>
    </row>
    <row r="74" spans="1:21">
      <c r="A74" s="272">
        <f>'TEST MARKS '!A78</f>
        <v>69</v>
      </c>
      <c r="B74" s="272" t="e">
        <f>'TEST MARKS '!#REF!</f>
        <v>#REF!</v>
      </c>
      <c r="C74" s="272" t="str">
        <f>'TEST MARKS '!C78</f>
        <v>1SG15ME096</v>
      </c>
      <c r="D74" s="272">
        <f>'TEST MARKS '!P78</f>
        <v>6</v>
      </c>
      <c r="E74" s="272">
        <f t="shared" si="5"/>
        <v>6</v>
      </c>
      <c r="F74" s="272">
        <f t="shared" si="5"/>
        <v>6</v>
      </c>
      <c r="G74" s="272">
        <f t="shared" si="4"/>
        <v>6</v>
      </c>
      <c r="H74" s="272">
        <f t="shared" si="4"/>
        <v>6</v>
      </c>
      <c r="I74" s="272">
        <f t="shared" si="4"/>
        <v>6</v>
      </c>
      <c r="J74" s="277" t="e">
        <f>D74/'TEST MARKS '!#REF!*100</f>
        <v>#REF!</v>
      </c>
      <c r="K74" s="277" t="e">
        <f>E74/'TEST MARKS '!#REF!*100</f>
        <v>#REF!</v>
      </c>
      <c r="L74" s="277" t="e">
        <f>F74/'TEST MARKS '!#REF!*100</f>
        <v>#REF!</v>
      </c>
      <c r="M74" s="277" t="e">
        <f>G74/'TEST MARKS '!#REF!*100</f>
        <v>#REF!</v>
      </c>
      <c r="N74" s="277" t="e">
        <f>H74/'TEST MARKS '!#REF!*100</f>
        <v>#REF!</v>
      </c>
      <c r="O74" s="277" t="e">
        <f>I74/'TEST MARKS '!#REF!*100</f>
        <v>#REF!</v>
      </c>
      <c r="P74" s="278" t="e">
        <f>IF(J74&lt;'TEST MARKS '!#REF!,"N","Y")</f>
        <v>#REF!</v>
      </c>
      <c r="Q74" s="278" t="e">
        <f>IF(K74&lt;'TEST MARKS '!#REF!,"N","Y")</f>
        <v>#REF!</v>
      </c>
      <c r="R74" s="278" t="e">
        <f>IF(L74&lt;'TEST MARKS '!#REF!,"N","Y")</f>
        <v>#REF!</v>
      </c>
      <c r="S74" s="278" t="e">
        <f>IF(M74&lt;'TEST MARKS '!#REF!,"N","Y")</f>
        <v>#REF!</v>
      </c>
      <c r="T74" s="278" t="e">
        <f>IF(N74&lt;'TEST MARKS '!#REF!,"N","Y")</f>
        <v>#REF!</v>
      </c>
      <c r="U74" s="278" t="e">
        <f>IF(O74&lt;'TEST MARKS '!#REF!,"N","Y")</f>
        <v>#REF!</v>
      </c>
    </row>
    <row r="75" spans="1:21">
      <c r="A75" s="272">
        <f>'TEST MARKS '!A79</f>
        <v>70</v>
      </c>
      <c r="B75" s="272" t="e">
        <f>'TEST MARKS '!#REF!</f>
        <v>#REF!</v>
      </c>
      <c r="C75" s="272" t="str">
        <f>'TEST MARKS '!C79</f>
        <v>1SG15ME098</v>
      </c>
      <c r="D75" s="272">
        <f>'TEST MARKS '!P79</f>
        <v>6</v>
      </c>
      <c r="E75" s="272">
        <f t="shared" si="5"/>
        <v>6</v>
      </c>
      <c r="F75" s="272">
        <f t="shared" si="5"/>
        <v>6</v>
      </c>
      <c r="G75" s="272">
        <f t="shared" si="4"/>
        <v>6</v>
      </c>
      <c r="H75" s="272">
        <f t="shared" si="4"/>
        <v>6</v>
      </c>
      <c r="I75" s="272">
        <f t="shared" si="4"/>
        <v>6</v>
      </c>
      <c r="J75" s="277" t="e">
        <f>D75/'TEST MARKS '!#REF!*100</f>
        <v>#REF!</v>
      </c>
      <c r="K75" s="277" t="e">
        <f>E75/'TEST MARKS '!#REF!*100</f>
        <v>#REF!</v>
      </c>
      <c r="L75" s="277" t="e">
        <f>F75/'TEST MARKS '!#REF!*100</f>
        <v>#REF!</v>
      </c>
      <c r="M75" s="277" t="e">
        <f>G75/'TEST MARKS '!#REF!*100</f>
        <v>#REF!</v>
      </c>
      <c r="N75" s="277" t="e">
        <f>H75/'TEST MARKS '!#REF!*100</f>
        <v>#REF!</v>
      </c>
      <c r="O75" s="277" t="e">
        <f>I75/'TEST MARKS '!#REF!*100</f>
        <v>#REF!</v>
      </c>
      <c r="P75" s="278" t="e">
        <f>IF(J75&lt;'TEST MARKS '!#REF!,"N","Y")</f>
        <v>#REF!</v>
      </c>
      <c r="Q75" s="278" t="e">
        <f>IF(K75&lt;'TEST MARKS '!#REF!,"N","Y")</f>
        <v>#REF!</v>
      </c>
      <c r="R75" s="278" t="e">
        <f>IF(L75&lt;'TEST MARKS '!#REF!,"N","Y")</f>
        <v>#REF!</v>
      </c>
      <c r="S75" s="278" t="e">
        <f>IF(M75&lt;'TEST MARKS '!#REF!,"N","Y")</f>
        <v>#REF!</v>
      </c>
      <c r="T75" s="278" t="e">
        <f>IF(N75&lt;'TEST MARKS '!#REF!,"N","Y")</f>
        <v>#REF!</v>
      </c>
      <c r="U75" s="278" t="e">
        <f>IF(O75&lt;'TEST MARKS '!#REF!,"N","Y")</f>
        <v>#REF!</v>
      </c>
    </row>
    <row r="76" spans="1:21">
      <c r="A76" s="272">
        <f>'TEST MARKS '!A80</f>
        <v>71</v>
      </c>
      <c r="B76" s="272" t="e">
        <f>'TEST MARKS '!#REF!</f>
        <v>#REF!</v>
      </c>
      <c r="C76" s="272" t="str">
        <f>'TEST MARKS '!C80</f>
        <v>1SG15ME099</v>
      </c>
      <c r="D76" s="272">
        <f>'TEST MARKS '!P80</f>
        <v>5</v>
      </c>
      <c r="E76" s="272">
        <f t="shared" si="5"/>
        <v>5</v>
      </c>
      <c r="F76" s="272">
        <f t="shared" si="5"/>
        <v>5</v>
      </c>
      <c r="G76" s="272">
        <f t="shared" si="4"/>
        <v>5</v>
      </c>
      <c r="H76" s="272">
        <f t="shared" si="4"/>
        <v>5</v>
      </c>
      <c r="I76" s="272">
        <f t="shared" si="4"/>
        <v>5</v>
      </c>
      <c r="J76" s="277" t="e">
        <f>D76/'TEST MARKS '!#REF!*100</f>
        <v>#REF!</v>
      </c>
      <c r="K76" s="277" t="e">
        <f>E76/'TEST MARKS '!#REF!*100</f>
        <v>#REF!</v>
      </c>
      <c r="L76" s="277" t="e">
        <f>F76/'TEST MARKS '!#REF!*100</f>
        <v>#REF!</v>
      </c>
      <c r="M76" s="277" t="e">
        <f>G76/'TEST MARKS '!#REF!*100</f>
        <v>#REF!</v>
      </c>
      <c r="N76" s="277" t="e">
        <f>H76/'TEST MARKS '!#REF!*100</f>
        <v>#REF!</v>
      </c>
      <c r="O76" s="277" t="e">
        <f>I76/'TEST MARKS '!#REF!*100</f>
        <v>#REF!</v>
      </c>
      <c r="P76" s="278" t="e">
        <f>IF(J76&lt;'TEST MARKS '!#REF!,"N","Y")</f>
        <v>#REF!</v>
      </c>
      <c r="Q76" s="278" t="e">
        <f>IF(K76&lt;'TEST MARKS '!#REF!,"N","Y")</f>
        <v>#REF!</v>
      </c>
      <c r="R76" s="278" t="e">
        <f>IF(L76&lt;'TEST MARKS '!#REF!,"N","Y")</f>
        <v>#REF!</v>
      </c>
      <c r="S76" s="278" t="e">
        <f>IF(M76&lt;'TEST MARKS '!#REF!,"N","Y")</f>
        <v>#REF!</v>
      </c>
      <c r="T76" s="278" t="e">
        <f>IF(N76&lt;'TEST MARKS '!#REF!,"N","Y")</f>
        <v>#REF!</v>
      </c>
      <c r="U76" s="278" t="e">
        <f>IF(O76&lt;'TEST MARKS '!#REF!,"N","Y")</f>
        <v>#REF!</v>
      </c>
    </row>
    <row r="77" spans="1:21">
      <c r="A77" s="272">
        <f>'TEST MARKS '!A81</f>
        <v>72</v>
      </c>
      <c r="B77" s="272" t="e">
        <f>'TEST MARKS '!#REF!</f>
        <v>#REF!</v>
      </c>
      <c r="C77" s="272" t="str">
        <f>'TEST MARKS '!C81</f>
        <v>1SG15ME101</v>
      </c>
      <c r="D77" s="272">
        <f>'TEST MARKS '!P81</f>
        <v>7</v>
      </c>
      <c r="E77" s="272">
        <f t="shared" si="5"/>
        <v>7</v>
      </c>
      <c r="F77" s="272">
        <f t="shared" si="5"/>
        <v>7</v>
      </c>
      <c r="G77" s="272">
        <f t="shared" si="4"/>
        <v>7</v>
      </c>
      <c r="H77" s="272">
        <f t="shared" si="4"/>
        <v>7</v>
      </c>
      <c r="I77" s="272">
        <f t="shared" si="4"/>
        <v>7</v>
      </c>
      <c r="J77" s="277" t="e">
        <f>D77/'TEST MARKS '!#REF!*100</f>
        <v>#REF!</v>
      </c>
      <c r="K77" s="277" t="e">
        <f>E77/'TEST MARKS '!#REF!*100</f>
        <v>#REF!</v>
      </c>
      <c r="L77" s="277" t="e">
        <f>F77/'TEST MARKS '!#REF!*100</f>
        <v>#REF!</v>
      </c>
      <c r="M77" s="277" t="e">
        <f>G77/'TEST MARKS '!#REF!*100</f>
        <v>#REF!</v>
      </c>
      <c r="N77" s="277" t="e">
        <f>H77/'TEST MARKS '!#REF!*100</f>
        <v>#REF!</v>
      </c>
      <c r="O77" s="277" t="e">
        <f>I77/'TEST MARKS '!#REF!*100</f>
        <v>#REF!</v>
      </c>
      <c r="P77" s="278" t="e">
        <f>IF(J77&lt;'TEST MARKS '!#REF!,"N","Y")</f>
        <v>#REF!</v>
      </c>
      <c r="Q77" s="278" t="e">
        <f>IF(K77&lt;'TEST MARKS '!#REF!,"N","Y")</f>
        <v>#REF!</v>
      </c>
      <c r="R77" s="278" t="e">
        <f>IF(L77&lt;'TEST MARKS '!#REF!,"N","Y")</f>
        <v>#REF!</v>
      </c>
      <c r="S77" s="278" t="e">
        <f>IF(M77&lt;'TEST MARKS '!#REF!,"N","Y")</f>
        <v>#REF!</v>
      </c>
      <c r="T77" s="278" t="e">
        <f>IF(N77&lt;'TEST MARKS '!#REF!,"N","Y")</f>
        <v>#REF!</v>
      </c>
      <c r="U77" s="278" t="e">
        <f>IF(O77&lt;'TEST MARKS '!#REF!,"N","Y")</f>
        <v>#REF!</v>
      </c>
    </row>
    <row r="78" spans="1:21">
      <c r="A78" s="272">
        <f>'TEST MARKS '!A82</f>
        <v>73</v>
      </c>
      <c r="B78" s="272" t="e">
        <f>'TEST MARKS '!#REF!</f>
        <v>#REF!</v>
      </c>
      <c r="C78" s="272" t="str">
        <f>'TEST MARKS '!C82</f>
        <v>1SG15ME102</v>
      </c>
      <c r="D78" s="272">
        <f>'TEST MARKS '!P82</f>
        <v>7</v>
      </c>
      <c r="E78" s="272">
        <f t="shared" si="5"/>
        <v>7</v>
      </c>
      <c r="F78" s="272">
        <f t="shared" si="5"/>
        <v>7</v>
      </c>
      <c r="G78" s="272">
        <f t="shared" si="4"/>
        <v>7</v>
      </c>
      <c r="H78" s="272">
        <f t="shared" si="4"/>
        <v>7</v>
      </c>
      <c r="I78" s="272">
        <f t="shared" si="4"/>
        <v>7</v>
      </c>
      <c r="J78" s="277" t="e">
        <f>D78/'TEST MARKS '!#REF!*100</f>
        <v>#REF!</v>
      </c>
      <c r="K78" s="277" t="e">
        <f>E78/'TEST MARKS '!#REF!*100</f>
        <v>#REF!</v>
      </c>
      <c r="L78" s="277" t="e">
        <f>F78/'TEST MARKS '!#REF!*100</f>
        <v>#REF!</v>
      </c>
      <c r="M78" s="277" t="e">
        <f>G78/'TEST MARKS '!#REF!*100</f>
        <v>#REF!</v>
      </c>
      <c r="N78" s="277" t="e">
        <f>H78/'TEST MARKS '!#REF!*100</f>
        <v>#REF!</v>
      </c>
      <c r="O78" s="277" t="e">
        <f>I78/'TEST MARKS '!#REF!*100</f>
        <v>#REF!</v>
      </c>
      <c r="P78" s="278" t="e">
        <f>IF(J78&lt;'TEST MARKS '!#REF!,"N","Y")</f>
        <v>#REF!</v>
      </c>
      <c r="Q78" s="278" t="e">
        <f>IF(K78&lt;'TEST MARKS '!#REF!,"N","Y")</f>
        <v>#REF!</v>
      </c>
      <c r="R78" s="278" t="e">
        <f>IF(L78&lt;'TEST MARKS '!#REF!,"N","Y")</f>
        <v>#REF!</v>
      </c>
      <c r="S78" s="278" t="e">
        <f>IF(M78&lt;'TEST MARKS '!#REF!,"N","Y")</f>
        <v>#REF!</v>
      </c>
      <c r="T78" s="278" t="e">
        <f>IF(N78&lt;'TEST MARKS '!#REF!,"N","Y")</f>
        <v>#REF!</v>
      </c>
      <c r="U78" s="278" t="e">
        <f>IF(O78&lt;'TEST MARKS '!#REF!,"N","Y")</f>
        <v>#REF!</v>
      </c>
    </row>
    <row r="79" spans="1:21">
      <c r="A79" s="272">
        <f>'TEST MARKS '!A83</f>
        <v>74</v>
      </c>
      <c r="B79" s="272" t="e">
        <f>'TEST MARKS '!#REF!</f>
        <v>#REF!</v>
      </c>
      <c r="C79" s="272" t="str">
        <f>'TEST MARKS '!C83</f>
        <v>1SG15ME104</v>
      </c>
      <c r="D79" s="272">
        <f>'TEST MARKS '!P83</f>
        <v>6</v>
      </c>
      <c r="E79" s="272">
        <f t="shared" si="5"/>
        <v>6</v>
      </c>
      <c r="F79" s="272">
        <f t="shared" si="5"/>
        <v>6</v>
      </c>
      <c r="G79" s="272">
        <f t="shared" si="4"/>
        <v>6</v>
      </c>
      <c r="H79" s="272">
        <f t="shared" si="4"/>
        <v>6</v>
      </c>
      <c r="I79" s="272">
        <f t="shared" si="4"/>
        <v>6</v>
      </c>
      <c r="J79" s="277" t="e">
        <f>D79/'TEST MARKS '!#REF!*100</f>
        <v>#REF!</v>
      </c>
      <c r="K79" s="277" t="e">
        <f>E79/'TEST MARKS '!#REF!*100</f>
        <v>#REF!</v>
      </c>
      <c r="L79" s="277" t="e">
        <f>F79/'TEST MARKS '!#REF!*100</f>
        <v>#REF!</v>
      </c>
      <c r="M79" s="277" t="e">
        <f>G79/'TEST MARKS '!#REF!*100</f>
        <v>#REF!</v>
      </c>
      <c r="N79" s="277" t="e">
        <f>H79/'TEST MARKS '!#REF!*100</f>
        <v>#REF!</v>
      </c>
      <c r="O79" s="277" t="e">
        <f>I79/'TEST MARKS '!#REF!*100</f>
        <v>#REF!</v>
      </c>
      <c r="P79" s="278" t="e">
        <f>IF(J79&lt;'TEST MARKS '!#REF!,"N","Y")</f>
        <v>#REF!</v>
      </c>
      <c r="Q79" s="278" t="e">
        <f>IF(K79&lt;'TEST MARKS '!#REF!,"N","Y")</f>
        <v>#REF!</v>
      </c>
      <c r="R79" s="278" t="e">
        <f>IF(L79&lt;'TEST MARKS '!#REF!,"N","Y")</f>
        <v>#REF!</v>
      </c>
      <c r="S79" s="278" t="e">
        <f>IF(M79&lt;'TEST MARKS '!#REF!,"N","Y")</f>
        <v>#REF!</v>
      </c>
      <c r="T79" s="278" t="e">
        <f>IF(N79&lt;'TEST MARKS '!#REF!,"N","Y")</f>
        <v>#REF!</v>
      </c>
      <c r="U79" s="278" t="e">
        <f>IF(O79&lt;'TEST MARKS '!#REF!,"N","Y")</f>
        <v>#REF!</v>
      </c>
    </row>
    <row r="80" spans="1:21">
      <c r="A80" s="272">
        <f>'TEST MARKS '!A84</f>
        <v>75</v>
      </c>
      <c r="B80" s="272" t="e">
        <f>'TEST MARKS '!#REF!</f>
        <v>#REF!</v>
      </c>
      <c r="C80" s="272" t="str">
        <f>'TEST MARKS '!C84</f>
        <v>1SG15ME105</v>
      </c>
      <c r="D80" s="272">
        <f>'TEST MARKS '!P84</f>
        <v>4</v>
      </c>
      <c r="E80" s="272">
        <f t="shared" si="5"/>
        <v>4</v>
      </c>
      <c r="F80" s="272">
        <f t="shared" si="5"/>
        <v>4</v>
      </c>
      <c r="G80" s="272">
        <f t="shared" si="4"/>
        <v>4</v>
      </c>
      <c r="H80" s="272">
        <f t="shared" si="4"/>
        <v>4</v>
      </c>
      <c r="I80" s="272">
        <f t="shared" si="4"/>
        <v>4</v>
      </c>
      <c r="J80" s="277" t="e">
        <f>D80/'TEST MARKS '!#REF!*100</f>
        <v>#REF!</v>
      </c>
      <c r="K80" s="277" t="e">
        <f>E80/'TEST MARKS '!#REF!*100</f>
        <v>#REF!</v>
      </c>
      <c r="L80" s="277" t="e">
        <f>F80/'TEST MARKS '!#REF!*100</f>
        <v>#REF!</v>
      </c>
      <c r="M80" s="277" t="e">
        <f>G80/'TEST MARKS '!#REF!*100</f>
        <v>#REF!</v>
      </c>
      <c r="N80" s="277" t="e">
        <f>H80/'TEST MARKS '!#REF!*100</f>
        <v>#REF!</v>
      </c>
      <c r="O80" s="277" t="e">
        <f>I80/'TEST MARKS '!#REF!*100</f>
        <v>#REF!</v>
      </c>
      <c r="P80" s="278" t="e">
        <f>IF(J80&lt;'TEST MARKS '!#REF!,"N","Y")</f>
        <v>#REF!</v>
      </c>
      <c r="Q80" s="278" t="e">
        <f>IF(K80&lt;'TEST MARKS '!#REF!,"N","Y")</f>
        <v>#REF!</v>
      </c>
      <c r="R80" s="278" t="e">
        <f>IF(L80&lt;'TEST MARKS '!#REF!,"N","Y")</f>
        <v>#REF!</v>
      </c>
      <c r="S80" s="278" t="e">
        <f>IF(M80&lt;'TEST MARKS '!#REF!,"N","Y")</f>
        <v>#REF!</v>
      </c>
      <c r="T80" s="278" t="e">
        <f>IF(N80&lt;'TEST MARKS '!#REF!,"N","Y")</f>
        <v>#REF!</v>
      </c>
      <c r="U80" s="278" t="e">
        <f>IF(O80&lt;'TEST MARKS '!#REF!,"N","Y")</f>
        <v>#REF!</v>
      </c>
    </row>
    <row r="81" spans="1:21">
      <c r="A81" s="272">
        <f>'TEST MARKS '!A85</f>
        <v>76</v>
      </c>
      <c r="B81" s="272" t="e">
        <f>'TEST MARKS '!#REF!</f>
        <v>#REF!</v>
      </c>
      <c r="C81" s="272" t="str">
        <f>'TEST MARKS '!C85</f>
        <v>1SG16ME400</v>
      </c>
      <c r="D81" s="272">
        <f>'TEST MARKS '!P85</f>
        <v>6</v>
      </c>
      <c r="E81" s="272">
        <f t="shared" si="5"/>
        <v>6</v>
      </c>
      <c r="F81" s="272">
        <f t="shared" si="5"/>
        <v>6</v>
      </c>
      <c r="G81" s="272">
        <f t="shared" si="4"/>
        <v>6</v>
      </c>
      <c r="H81" s="272">
        <f t="shared" si="4"/>
        <v>6</v>
      </c>
      <c r="I81" s="272">
        <f t="shared" si="4"/>
        <v>6</v>
      </c>
      <c r="J81" s="277" t="e">
        <f>D81/'TEST MARKS '!#REF!*100</f>
        <v>#REF!</v>
      </c>
      <c r="K81" s="277" t="e">
        <f>E81/'TEST MARKS '!#REF!*100</f>
        <v>#REF!</v>
      </c>
      <c r="L81" s="277" t="e">
        <f>F81/'TEST MARKS '!#REF!*100</f>
        <v>#REF!</v>
      </c>
      <c r="M81" s="277" t="e">
        <f>G81/'TEST MARKS '!#REF!*100</f>
        <v>#REF!</v>
      </c>
      <c r="N81" s="277" t="e">
        <f>H81/'TEST MARKS '!#REF!*100</f>
        <v>#REF!</v>
      </c>
      <c r="O81" s="277" t="e">
        <f>I81/'TEST MARKS '!#REF!*100</f>
        <v>#REF!</v>
      </c>
      <c r="P81" s="278" t="e">
        <f>IF(J81&lt;'TEST MARKS '!#REF!,"N","Y")</f>
        <v>#REF!</v>
      </c>
      <c r="Q81" s="278" t="e">
        <f>IF(K81&lt;'TEST MARKS '!#REF!,"N","Y")</f>
        <v>#REF!</v>
      </c>
      <c r="R81" s="278" t="e">
        <f>IF(L81&lt;'TEST MARKS '!#REF!,"N","Y")</f>
        <v>#REF!</v>
      </c>
      <c r="S81" s="278" t="e">
        <f>IF(M81&lt;'TEST MARKS '!#REF!,"N","Y")</f>
        <v>#REF!</v>
      </c>
      <c r="T81" s="278" t="e">
        <f>IF(N81&lt;'TEST MARKS '!#REF!,"N","Y")</f>
        <v>#REF!</v>
      </c>
      <c r="U81" s="278" t="e">
        <f>IF(O81&lt;'TEST MARKS '!#REF!,"N","Y")</f>
        <v>#REF!</v>
      </c>
    </row>
    <row r="82" spans="1:21">
      <c r="A82" s="272">
        <f>'TEST MARKS '!A86</f>
        <v>77</v>
      </c>
      <c r="B82" s="272" t="e">
        <f>'TEST MARKS '!#REF!</f>
        <v>#REF!</v>
      </c>
      <c r="C82" s="272" t="str">
        <f>'TEST MARKS '!C86</f>
        <v>1SG16ME402</v>
      </c>
      <c r="D82" s="272">
        <f>'TEST MARKS '!P86</f>
        <v>6</v>
      </c>
      <c r="E82" s="272">
        <f t="shared" si="5"/>
        <v>6</v>
      </c>
      <c r="F82" s="272">
        <f t="shared" si="5"/>
        <v>6</v>
      </c>
      <c r="G82" s="272">
        <f t="shared" si="4"/>
        <v>6</v>
      </c>
      <c r="H82" s="272">
        <f t="shared" si="4"/>
        <v>6</v>
      </c>
      <c r="I82" s="272">
        <f t="shared" si="4"/>
        <v>6</v>
      </c>
      <c r="J82" s="277" t="e">
        <f>D82/'TEST MARKS '!#REF!*100</f>
        <v>#REF!</v>
      </c>
      <c r="K82" s="277" t="e">
        <f>E82/'TEST MARKS '!#REF!*100</f>
        <v>#REF!</v>
      </c>
      <c r="L82" s="277" t="e">
        <f>F82/'TEST MARKS '!#REF!*100</f>
        <v>#REF!</v>
      </c>
      <c r="M82" s="277" t="e">
        <f>G82/'TEST MARKS '!#REF!*100</f>
        <v>#REF!</v>
      </c>
      <c r="N82" s="277" t="e">
        <f>H82/'TEST MARKS '!#REF!*100</f>
        <v>#REF!</v>
      </c>
      <c r="O82" s="277" t="e">
        <f>I82/'TEST MARKS '!#REF!*100</f>
        <v>#REF!</v>
      </c>
      <c r="P82" s="278" t="e">
        <f>IF(J82&lt;'TEST MARKS '!#REF!,"N","Y")</f>
        <v>#REF!</v>
      </c>
      <c r="Q82" s="278" t="e">
        <f>IF(K82&lt;'TEST MARKS '!#REF!,"N","Y")</f>
        <v>#REF!</v>
      </c>
      <c r="R82" s="278" t="e">
        <f>IF(L82&lt;'TEST MARKS '!#REF!,"N","Y")</f>
        <v>#REF!</v>
      </c>
      <c r="S82" s="278" t="e">
        <f>IF(M82&lt;'TEST MARKS '!#REF!,"N","Y")</f>
        <v>#REF!</v>
      </c>
      <c r="T82" s="278" t="e">
        <f>IF(N82&lt;'TEST MARKS '!#REF!,"N","Y")</f>
        <v>#REF!</v>
      </c>
      <c r="U82" s="278" t="e">
        <f>IF(O82&lt;'TEST MARKS '!#REF!,"N","Y")</f>
        <v>#REF!</v>
      </c>
    </row>
    <row r="83" spans="1:21">
      <c r="A83" s="272">
        <f>'TEST MARKS '!A87</f>
        <v>78</v>
      </c>
      <c r="B83" s="272" t="e">
        <f>'TEST MARKS '!#REF!</f>
        <v>#REF!</v>
      </c>
      <c r="C83" s="272" t="str">
        <f>'TEST MARKS '!C87</f>
        <v>1SG16ME404</v>
      </c>
      <c r="D83" s="272">
        <f>'TEST MARKS '!P87</f>
        <v>5</v>
      </c>
      <c r="E83" s="272">
        <f t="shared" si="5"/>
        <v>5</v>
      </c>
      <c r="F83" s="272">
        <f t="shared" si="5"/>
        <v>5</v>
      </c>
      <c r="G83" s="272">
        <f t="shared" si="4"/>
        <v>5</v>
      </c>
      <c r="H83" s="272">
        <f t="shared" si="4"/>
        <v>5</v>
      </c>
      <c r="I83" s="272">
        <f t="shared" si="4"/>
        <v>5</v>
      </c>
      <c r="J83" s="277" t="e">
        <f>D83/'TEST MARKS '!#REF!*100</f>
        <v>#REF!</v>
      </c>
      <c r="K83" s="277" t="e">
        <f>E83/'TEST MARKS '!#REF!*100</f>
        <v>#REF!</v>
      </c>
      <c r="L83" s="277" t="e">
        <f>F83/'TEST MARKS '!#REF!*100</f>
        <v>#REF!</v>
      </c>
      <c r="M83" s="277" t="e">
        <f>G83/'TEST MARKS '!#REF!*100</f>
        <v>#REF!</v>
      </c>
      <c r="N83" s="277" t="e">
        <f>H83/'TEST MARKS '!#REF!*100</f>
        <v>#REF!</v>
      </c>
      <c r="O83" s="277" t="e">
        <f>I83/'TEST MARKS '!#REF!*100</f>
        <v>#REF!</v>
      </c>
      <c r="P83" s="278" t="e">
        <f>IF(J83&lt;'TEST MARKS '!#REF!,"N","Y")</f>
        <v>#REF!</v>
      </c>
      <c r="Q83" s="278" t="e">
        <f>IF(K83&lt;'TEST MARKS '!#REF!,"N","Y")</f>
        <v>#REF!</v>
      </c>
      <c r="R83" s="278" t="e">
        <f>IF(L83&lt;'TEST MARKS '!#REF!,"N","Y")</f>
        <v>#REF!</v>
      </c>
      <c r="S83" s="278" t="e">
        <f>IF(M83&lt;'TEST MARKS '!#REF!,"N","Y")</f>
        <v>#REF!</v>
      </c>
      <c r="T83" s="278" t="e">
        <f>IF(N83&lt;'TEST MARKS '!#REF!,"N","Y")</f>
        <v>#REF!</v>
      </c>
      <c r="U83" s="278" t="e">
        <f>IF(O83&lt;'TEST MARKS '!#REF!,"N","Y")</f>
        <v>#REF!</v>
      </c>
    </row>
    <row r="84" spans="1:21">
      <c r="A84" s="272">
        <f>'TEST MARKS '!A88</f>
        <v>79</v>
      </c>
      <c r="B84" s="272" t="e">
        <f>'TEST MARKS '!#REF!</f>
        <v>#REF!</v>
      </c>
      <c r="C84" s="272" t="str">
        <f>'TEST MARKS '!C88</f>
        <v>1SG16ME405</v>
      </c>
      <c r="D84" s="272">
        <f>'TEST MARKS '!P88</f>
        <v>0</v>
      </c>
      <c r="E84" s="272">
        <f t="shared" si="5"/>
        <v>0</v>
      </c>
      <c r="F84" s="272">
        <f t="shared" si="5"/>
        <v>0</v>
      </c>
      <c r="G84" s="272">
        <f t="shared" si="4"/>
        <v>0</v>
      </c>
      <c r="H84" s="272">
        <f t="shared" si="4"/>
        <v>0</v>
      </c>
      <c r="I84" s="272">
        <f t="shared" si="4"/>
        <v>0</v>
      </c>
      <c r="J84" s="277" t="e">
        <f>D84/'TEST MARKS '!#REF!*100</f>
        <v>#REF!</v>
      </c>
      <c r="K84" s="277" t="e">
        <f>E84/'TEST MARKS '!#REF!*100</f>
        <v>#REF!</v>
      </c>
      <c r="L84" s="277" t="e">
        <f>F84/'TEST MARKS '!#REF!*100</f>
        <v>#REF!</v>
      </c>
      <c r="M84" s="277" t="e">
        <f>G84/'TEST MARKS '!#REF!*100</f>
        <v>#REF!</v>
      </c>
      <c r="N84" s="277" t="e">
        <f>H84/'TEST MARKS '!#REF!*100</f>
        <v>#REF!</v>
      </c>
      <c r="O84" s="277" t="e">
        <f>I84/'TEST MARKS '!#REF!*100</f>
        <v>#REF!</v>
      </c>
      <c r="P84" s="278" t="e">
        <f>IF(J84&lt;'TEST MARKS '!#REF!,"N","Y")</f>
        <v>#REF!</v>
      </c>
      <c r="Q84" s="278" t="e">
        <f>IF(K84&lt;'TEST MARKS '!#REF!,"N","Y")</f>
        <v>#REF!</v>
      </c>
      <c r="R84" s="278" t="e">
        <f>IF(L84&lt;'TEST MARKS '!#REF!,"N","Y")</f>
        <v>#REF!</v>
      </c>
      <c r="S84" s="278" t="e">
        <f>IF(M84&lt;'TEST MARKS '!#REF!,"N","Y")</f>
        <v>#REF!</v>
      </c>
      <c r="T84" s="278" t="e">
        <f>IF(N84&lt;'TEST MARKS '!#REF!,"N","Y")</f>
        <v>#REF!</v>
      </c>
      <c r="U84" s="278" t="e">
        <f>IF(O84&lt;'TEST MARKS '!#REF!,"N","Y")</f>
        <v>#REF!</v>
      </c>
    </row>
    <row r="85" spans="1:21">
      <c r="A85" s="272">
        <f>'TEST MARKS '!A89</f>
        <v>80</v>
      </c>
      <c r="B85" s="272" t="e">
        <f>'TEST MARKS '!#REF!</f>
        <v>#REF!</v>
      </c>
      <c r="C85" s="272" t="str">
        <f>'TEST MARKS '!C89</f>
        <v>1SG16ME407</v>
      </c>
      <c r="D85" s="272">
        <f>'TEST MARKS '!P89</f>
        <v>5</v>
      </c>
      <c r="E85" s="272">
        <f t="shared" si="5"/>
        <v>5</v>
      </c>
      <c r="F85" s="272">
        <f t="shared" si="5"/>
        <v>5</v>
      </c>
      <c r="G85" s="272">
        <f t="shared" si="4"/>
        <v>5</v>
      </c>
      <c r="H85" s="272">
        <f t="shared" si="4"/>
        <v>5</v>
      </c>
      <c r="I85" s="272">
        <f t="shared" si="4"/>
        <v>5</v>
      </c>
      <c r="J85" s="277" t="e">
        <f>D85/'TEST MARKS '!#REF!*100</f>
        <v>#REF!</v>
      </c>
      <c r="K85" s="277" t="e">
        <f>E85/'TEST MARKS '!#REF!*100</f>
        <v>#REF!</v>
      </c>
      <c r="L85" s="277" t="e">
        <f>F85/'TEST MARKS '!#REF!*100</f>
        <v>#REF!</v>
      </c>
      <c r="M85" s="277" t="e">
        <f>G85/'TEST MARKS '!#REF!*100</f>
        <v>#REF!</v>
      </c>
      <c r="N85" s="277" t="e">
        <f>H85/'TEST MARKS '!#REF!*100</f>
        <v>#REF!</v>
      </c>
      <c r="O85" s="277" t="e">
        <f>I85/'TEST MARKS '!#REF!*100</f>
        <v>#REF!</v>
      </c>
      <c r="P85" s="278" t="e">
        <f>IF(J85&lt;'TEST MARKS '!#REF!,"N","Y")</f>
        <v>#REF!</v>
      </c>
      <c r="Q85" s="278" t="e">
        <f>IF(K85&lt;'TEST MARKS '!#REF!,"N","Y")</f>
        <v>#REF!</v>
      </c>
      <c r="R85" s="278" t="e">
        <f>IF(L85&lt;'TEST MARKS '!#REF!,"N","Y")</f>
        <v>#REF!</v>
      </c>
      <c r="S85" s="278" t="e">
        <f>IF(M85&lt;'TEST MARKS '!#REF!,"N","Y")</f>
        <v>#REF!</v>
      </c>
      <c r="T85" s="278" t="e">
        <f>IF(N85&lt;'TEST MARKS '!#REF!,"N","Y")</f>
        <v>#REF!</v>
      </c>
      <c r="U85" s="278" t="e">
        <f>IF(O85&lt;'TEST MARKS '!#REF!,"N","Y")</f>
        <v>#REF!</v>
      </c>
    </row>
    <row r="86" spans="1:21">
      <c r="A86" s="272">
        <f>'TEST MARKS '!A90</f>
        <v>81</v>
      </c>
      <c r="B86" s="272" t="e">
        <f>'TEST MARKS '!#REF!</f>
        <v>#REF!</v>
      </c>
      <c r="C86" s="272" t="str">
        <f>'TEST MARKS '!C90</f>
        <v>1SG16ME408</v>
      </c>
      <c r="D86" s="272">
        <f>'TEST MARKS '!P90</f>
        <v>6</v>
      </c>
      <c r="E86" s="272">
        <f t="shared" si="5"/>
        <v>6</v>
      </c>
      <c r="F86" s="272">
        <f t="shared" si="5"/>
        <v>6</v>
      </c>
      <c r="G86" s="272">
        <f t="shared" si="4"/>
        <v>6</v>
      </c>
      <c r="H86" s="272">
        <f t="shared" si="4"/>
        <v>6</v>
      </c>
      <c r="I86" s="272">
        <f t="shared" si="4"/>
        <v>6</v>
      </c>
      <c r="J86" s="277" t="e">
        <f>D86/'TEST MARKS '!#REF!*100</f>
        <v>#REF!</v>
      </c>
      <c r="K86" s="277" t="e">
        <f>E86/'TEST MARKS '!#REF!*100</f>
        <v>#REF!</v>
      </c>
      <c r="L86" s="277" t="e">
        <f>F86/'TEST MARKS '!#REF!*100</f>
        <v>#REF!</v>
      </c>
      <c r="M86" s="277" t="e">
        <f>G86/'TEST MARKS '!#REF!*100</f>
        <v>#REF!</v>
      </c>
      <c r="N86" s="277" t="e">
        <f>H86/'TEST MARKS '!#REF!*100</f>
        <v>#REF!</v>
      </c>
      <c r="O86" s="277" t="e">
        <f>I86/'TEST MARKS '!#REF!*100</f>
        <v>#REF!</v>
      </c>
      <c r="P86" s="278" t="e">
        <f>IF(J86&lt;'TEST MARKS '!#REF!,"N","Y")</f>
        <v>#REF!</v>
      </c>
      <c r="Q86" s="278" t="e">
        <f>IF(K86&lt;'TEST MARKS '!#REF!,"N","Y")</f>
        <v>#REF!</v>
      </c>
      <c r="R86" s="278" t="e">
        <f>IF(L86&lt;'TEST MARKS '!#REF!,"N","Y")</f>
        <v>#REF!</v>
      </c>
      <c r="S86" s="278" t="e">
        <f>IF(M86&lt;'TEST MARKS '!#REF!,"N","Y")</f>
        <v>#REF!</v>
      </c>
      <c r="T86" s="278" t="e">
        <f>IF(N86&lt;'TEST MARKS '!#REF!,"N","Y")</f>
        <v>#REF!</v>
      </c>
      <c r="U86" s="278" t="e">
        <f>IF(O86&lt;'TEST MARKS '!#REF!,"N","Y")</f>
        <v>#REF!</v>
      </c>
    </row>
    <row r="87" spans="1:21">
      <c r="A87" s="272">
        <f>'TEST MARKS '!A91</f>
        <v>82</v>
      </c>
      <c r="B87" s="272" t="e">
        <f>'TEST MARKS '!#REF!</f>
        <v>#REF!</v>
      </c>
      <c r="C87" s="272" t="str">
        <f>'TEST MARKS '!C91</f>
        <v>1SG16ME409</v>
      </c>
      <c r="D87" s="272">
        <f>'TEST MARKS '!P91</f>
        <v>4</v>
      </c>
      <c r="E87" s="272">
        <f t="shared" si="5"/>
        <v>4</v>
      </c>
      <c r="F87" s="272">
        <f t="shared" si="5"/>
        <v>4</v>
      </c>
      <c r="G87" s="272">
        <f t="shared" ref="G87:I106" si="6">F87</f>
        <v>4</v>
      </c>
      <c r="H87" s="272">
        <f t="shared" si="6"/>
        <v>4</v>
      </c>
      <c r="I87" s="272">
        <f t="shared" si="6"/>
        <v>4</v>
      </c>
      <c r="J87" s="277" t="e">
        <f>D87/'TEST MARKS '!#REF!*100</f>
        <v>#REF!</v>
      </c>
      <c r="K87" s="277" t="e">
        <f>E87/'TEST MARKS '!#REF!*100</f>
        <v>#REF!</v>
      </c>
      <c r="L87" s="277" t="e">
        <f>F87/'TEST MARKS '!#REF!*100</f>
        <v>#REF!</v>
      </c>
      <c r="M87" s="277" t="e">
        <f>G87/'TEST MARKS '!#REF!*100</f>
        <v>#REF!</v>
      </c>
      <c r="N87" s="277" t="e">
        <f>H87/'TEST MARKS '!#REF!*100</f>
        <v>#REF!</v>
      </c>
      <c r="O87" s="277" t="e">
        <f>I87/'TEST MARKS '!#REF!*100</f>
        <v>#REF!</v>
      </c>
      <c r="P87" s="278" t="e">
        <f>IF(J87&lt;'TEST MARKS '!#REF!,"N","Y")</f>
        <v>#REF!</v>
      </c>
      <c r="Q87" s="278" t="e">
        <f>IF(K87&lt;'TEST MARKS '!#REF!,"N","Y")</f>
        <v>#REF!</v>
      </c>
      <c r="R87" s="278" t="e">
        <f>IF(L87&lt;'TEST MARKS '!#REF!,"N","Y")</f>
        <v>#REF!</v>
      </c>
      <c r="S87" s="278" t="e">
        <f>IF(M87&lt;'TEST MARKS '!#REF!,"N","Y")</f>
        <v>#REF!</v>
      </c>
      <c r="T87" s="278" t="e">
        <f>IF(N87&lt;'TEST MARKS '!#REF!,"N","Y")</f>
        <v>#REF!</v>
      </c>
      <c r="U87" s="278" t="e">
        <f>IF(O87&lt;'TEST MARKS '!#REF!,"N","Y")</f>
        <v>#REF!</v>
      </c>
    </row>
    <row r="88" spans="1:21">
      <c r="A88" s="272">
        <f>'TEST MARKS '!A92</f>
        <v>83</v>
      </c>
      <c r="B88" s="272" t="e">
        <f>'TEST MARKS '!#REF!</f>
        <v>#REF!</v>
      </c>
      <c r="C88" s="272" t="str">
        <f>'TEST MARKS '!C92</f>
        <v>1SG16ME410</v>
      </c>
      <c r="D88" s="272">
        <f>'TEST MARKS '!P92</f>
        <v>5</v>
      </c>
      <c r="E88" s="272">
        <f t="shared" si="5"/>
        <v>5</v>
      </c>
      <c r="F88" s="272">
        <f t="shared" si="5"/>
        <v>5</v>
      </c>
      <c r="G88" s="272">
        <f t="shared" si="6"/>
        <v>5</v>
      </c>
      <c r="H88" s="272">
        <f t="shared" si="6"/>
        <v>5</v>
      </c>
      <c r="I88" s="272">
        <f t="shared" si="6"/>
        <v>5</v>
      </c>
      <c r="J88" s="277" t="e">
        <f>D88/'TEST MARKS '!#REF!*100</f>
        <v>#REF!</v>
      </c>
      <c r="K88" s="277" t="e">
        <f>E88/'TEST MARKS '!#REF!*100</f>
        <v>#REF!</v>
      </c>
      <c r="L88" s="277" t="e">
        <f>F88/'TEST MARKS '!#REF!*100</f>
        <v>#REF!</v>
      </c>
      <c r="M88" s="277" t="e">
        <f>G88/'TEST MARKS '!#REF!*100</f>
        <v>#REF!</v>
      </c>
      <c r="N88" s="277" t="e">
        <f>H88/'TEST MARKS '!#REF!*100</f>
        <v>#REF!</v>
      </c>
      <c r="O88" s="277" t="e">
        <f>I88/'TEST MARKS '!#REF!*100</f>
        <v>#REF!</v>
      </c>
      <c r="P88" s="278" t="e">
        <f>IF(J88&lt;'TEST MARKS '!#REF!,"N","Y")</f>
        <v>#REF!</v>
      </c>
      <c r="Q88" s="278" t="e">
        <f>IF(K88&lt;'TEST MARKS '!#REF!,"N","Y")</f>
        <v>#REF!</v>
      </c>
      <c r="R88" s="278" t="e">
        <f>IF(L88&lt;'TEST MARKS '!#REF!,"N","Y")</f>
        <v>#REF!</v>
      </c>
      <c r="S88" s="278" t="e">
        <f>IF(M88&lt;'TEST MARKS '!#REF!,"N","Y")</f>
        <v>#REF!</v>
      </c>
      <c r="T88" s="278" t="e">
        <f>IF(N88&lt;'TEST MARKS '!#REF!,"N","Y")</f>
        <v>#REF!</v>
      </c>
      <c r="U88" s="278" t="e">
        <f>IF(O88&lt;'TEST MARKS '!#REF!,"N","Y")</f>
        <v>#REF!</v>
      </c>
    </row>
    <row r="89" spans="1:21">
      <c r="A89" s="272">
        <f>'TEST MARKS '!A93</f>
        <v>84</v>
      </c>
      <c r="B89" s="272" t="e">
        <f>'TEST MARKS '!#REF!</f>
        <v>#REF!</v>
      </c>
      <c r="C89" s="272" t="str">
        <f>'TEST MARKS '!C93</f>
        <v>1SG16ME411</v>
      </c>
      <c r="D89" s="272">
        <f>'TEST MARKS '!P93</f>
        <v>6</v>
      </c>
      <c r="E89" s="272">
        <f t="shared" si="5"/>
        <v>6</v>
      </c>
      <c r="F89" s="272">
        <f t="shared" si="5"/>
        <v>6</v>
      </c>
      <c r="G89" s="272">
        <f t="shared" si="6"/>
        <v>6</v>
      </c>
      <c r="H89" s="272">
        <f t="shared" si="6"/>
        <v>6</v>
      </c>
      <c r="I89" s="272">
        <f t="shared" si="6"/>
        <v>6</v>
      </c>
      <c r="J89" s="277" t="e">
        <f>D89/'TEST MARKS '!#REF!*100</f>
        <v>#REF!</v>
      </c>
      <c r="K89" s="277" t="e">
        <f>E89/'TEST MARKS '!#REF!*100</f>
        <v>#REF!</v>
      </c>
      <c r="L89" s="277" t="e">
        <f>F89/'TEST MARKS '!#REF!*100</f>
        <v>#REF!</v>
      </c>
      <c r="M89" s="277" t="e">
        <f>G89/'TEST MARKS '!#REF!*100</f>
        <v>#REF!</v>
      </c>
      <c r="N89" s="277" t="e">
        <f>H89/'TEST MARKS '!#REF!*100</f>
        <v>#REF!</v>
      </c>
      <c r="O89" s="277" t="e">
        <f>I89/'TEST MARKS '!#REF!*100</f>
        <v>#REF!</v>
      </c>
      <c r="P89" s="278" t="e">
        <f>IF(J89&lt;'TEST MARKS '!#REF!,"N","Y")</f>
        <v>#REF!</v>
      </c>
      <c r="Q89" s="278" t="e">
        <f>IF(K89&lt;'TEST MARKS '!#REF!,"N","Y")</f>
        <v>#REF!</v>
      </c>
      <c r="R89" s="278" t="e">
        <f>IF(L89&lt;'TEST MARKS '!#REF!,"N","Y")</f>
        <v>#REF!</v>
      </c>
      <c r="S89" s="278" t="e">
        <f>IF(M89&lt;'TEST MARKS '!#REF!,"N","Y")</f>
        <v>#REF!</v>
      </c>
      <c r="T89" s="278" t="e">
        <f>IF(N89&lt;'TEST MARKS '!#REF!,"N","Y")</f>
        <v>#REF!</v>
      </c>
      <c r="U89" s="278" t="e">
        <f>IF(O89&lt;'TEST MARKS '!#REF!,"N","Y")</f>
        <v>#REF!</v>
      </c>
    </row>
    <row r="90" spans="1:21">
      <c r="A90" s="272">
        <f>'TEST MARKS '!A94</f>
        <v>85</v>
      </c>
      <c r="B90" s="272" t="e">
        <f>'TEST MARKS '!#REF!</f>
        <v>#REF!</v>
      </c>
      <c r="C90" s="272" t="str">
        <f>'TEST MARKS '!C94</f>
        <v>1SG16ME412</v>
      </c>
      <c r="D90" s="272">
        <f>'TEST MARKS '!P94</f>
        <v>5</v>
      </c>
      <c r="E90" s="272">
        <f t="shared" si="5"/>
        <v>5</v>
      </c>
      <c r="F90" s="272">
        <f t="shared" si="5"/>
        <v>5</v>
      </c>
      <c r="G90" s="272">
        <f t="shared" si="6"/>
        <v>5</v>
      </c>
      <c r="H90" s="272">
        <f t="shared" si="6"/>
        <v>5</v>
      </c>
      <c r="I90" s="272">
        <f t="shared" si="6"/>
        <v>5</v>
      </c>
      <c r="J90" s="277" t="e">
        <f>D90/'TEST MARKS '!#REF!*100</f>
        <v>#REF!</v>
      </c>
      <c r="K90" s="277" t="e">
        <f>E90/'TEST MARKS '!#REF!*100</f>
        <v>#REF!</v>
      </c>
      <c r="L90" s="277" t="e">
        <f>F90/'TEST MARKS '!#REF!*100</f>
        <v>#REF!</v>
      </c>
      <c r="M90" s="277" t="e">
        <f>G90/'TEST MARKS '!#REF!*100</f>
        <v>#REF!</v>
      </c>
      <c r="N90" s="277" t="e">
        <f>H90/'TEST MARKS '!#REF!*100</f>
        <v>#REF!</v>
      </c>
      <c r="O90" s="277" t="e">
        <f>I90/'TEST MARKS '!#REF!*100</f>
        <v>#REF!</v>
      </c>
      <c r="P90" s="278" t="e">
        <f>IF(J90&lt;'TEST MARKS '!#REF!,"N","Y")</f>
        <v>#REF!</v>
      </c>
      <c r="Q90" s="278" t="e">
        <f>IF(K90&lt;'TEST MARKS '!#REF!,"N","Y")</f>
        <v>#REF!</v>
      </c>
      <c r="R90" s="278" t="e">
        <f>IF(L90&lt;'TEST MARKS '!#REF!,"N","Y")</f>
        <v>#REF!</v>
      </c>
      <c r="S90" s="278" t="e">
        <f>IF(M90&lt;'TEST MARKS '!#REF!,"N","Y")</f>
        <v>#REF!</v>
      </c>
      <c r="T90" s="278" t="e">
        <f>IF(N90&lt;'TEST MARKS '!#REF!,"N","Y")</f>
        <v>#REF!</v>
      </c>
      <c r="U90" s="278" t="e">
        <f>IF(O90&lt;'TEST MARKS '!#REF!,"N","Y")</f>
        <v>#REF!</v>
      </c>
    </row>
    <row r="91" spans="1:21">
      <c r="A91" s="272">
        <f>'TEST MARKS '!A95</f>
        <v>86</v>
      </c>
      <c r="B91" s="272" t="e">
        <f>'TEST MARKS '!#REF!</f>
        <v>#REF!</v>
      </c>
      <c r="C91" s="272" t="str">
        <f>'TEST MARKS '!C95</f>
        <v>1SG16ME413</v>
      </c>
      <c r="D91" s="272">
        <f>'TEST MARKS '!P95</f>
        <v>0</v>
      </c>
      <c r="E91" s="272">
        <f t="shared" si="5"/>
        <v>0</v>
      </c>
      <c r="F91" s="272">
        <f t="shared" si="5"/>
        <v>0</v>
      </c>
      <c r="G91" s="272">
        <f t="shared" si="6"/>
        <v>0</v>
      </c>
      <c r="H91" s="272">
        <f t="shared" si="6"/>
        <v>0</v>
      </c>
      <c r="I91" s="272">
        <f t="shared" si="6"/>
        <v>0</v>
      </c>
      <c r="J91" s="277" t="e">
        <f>D91/'TEST MARKS '!#REF!*100</f>
        <v>#REF!</v>
      </c>
      <c r="K91" s="277" t="e">
        <f>E91/'TEST MARKS '!#REF!*100</f>
        <v>#REF!</v>
      </c>
      <c r="L91" s="277" t="e">
        <f>F91/'TEST MARKS '!#REF!*100</f>
        <v>#REF!</v>
      </c>
      <c r="M91" s="277" t="e">
        <f>G91/'TEST MARKS '!#REF!*100</f>
        <v>#REF!</v>
      </c>
      <c r="N91" s="277" t="e">
        <f>H91/'TEST MARKS '!#REF!*100</f>
        <v>#REF!</v>
      </c>
      <c r="O91" s="277" t="e">
        <f>I91/'TEST MARKS '!#REF!*100</f>
        <v>#REF!</v>
      </c>
      <c r="P91" s="278" t="e">
        <f>IF(J91&lt;'TEST MARKS '!#REF!,"N","Y")</f>
        <v>#REF!</v>
      </c>
      <c r="Q91" s="278" t="e">
        <f>IF(K91&lt;'TEST MARKS '!#REF!,"N","Y")</f>
        <v>#REF!</v>
      </c>
      <c r="R91" s="278" t="e">
        <f>IF(L91&lt;'TEST MARKS '!#REF!,"N","Y")</f>
        <v>#REF!</v>
      </c>
      <c r="S91" s="278" t="e">
        <f>IF(M91&lt;'TEST MARKS '!#REF!,"N","Y")</f>
        <v>#REF!</v>
      </c>
      <c r="T91" s="278" t="e">
        <f>IF(N91&lt;'TEST MARKS '!#REF!,"N","Y")</f>
        <v>#REF!</v>
      </c>
      <c r="U91" s="278" t="e">
        <f>IF(O91&lt;'TEST MARKS '!#REF!,"N","Y")</f>
        <v>#REF!</v>
      </c>
    </row>
    <row r="92" spans="1:21">
      <c r="A92" s="272">
        <f>'TEST MARKS '!A96</f>
        <v>87</v>
      </c>
      <c r="B92" s="272" t="e">
        <f>'TEST MARKS '!#REF!</f>
        <v>#REF!</v>
      </c>
      <c r="C92" s="272" t="str">
        <f>'TEST MARKS '!C96</f>
        <v>1SG16ME415</v>
      </c>
      <c r="D92" s="272">
        <f>'TEST MARKS '!P96</f>
        <v>4</v>
      </c>
      <c r="E92" s="272">
        <f t="shared" si="5"/>
        <v>4</v>
      </c>
      <c r="F92" s="272">
        <f t="shared" si="5"/>
        <v>4</v>
      </c>
      <c r="G92" s="272">
        <f t="shared" si="6"/>
        <v>4</v>
      </c>
      <c r="H92" s="272">
        <f t="shared" si="6"/>
        <v>4</v>
      </c>
      <c r="I92" s="272">
        <f t="shared" si="6"/>
        <v>4</v>
      </c>
      <c r="J92" s="277" t="e">
        <f>D92/'TEST MARKS '!#REF!*100</f>
        <v>#REF!</v>
      </c>
      <c r="K92" s="277" t="e">
        <f>E92/'TEST MARKS '!#REF!*100</f>
        <v>#REF!</v>
      </c>
      <c r="L92" s="277" t="e">
        <f>F92/'TEST MARKS '!#REF!*100</f>
        <v>#REF!</v>
      </c>
      <c r="M92" s="277" t="e">
        <f>G92/'TEST MARKS '!#REF!*100</f>
        <v>#REF!</v>
      </c>
      <c r="N92" s="277" t="e">
        <f>H92/'TEST MARKS '!#REF!*100</f>
        <v>#REF!</v>
      </c>
      <c r="O92" s="277" t="e">
        <f>I92/'TEST MARKS '!#REF!*100</f>
        <v>#REF!</v>
      </c>
      <c r="P92" s="278" t="e">
        <f>IF(J92&lt;'TEST MARKS '!#REF!,"N","Y")</f>
        <v>#REF!</v>
      </c>
      <c r="Q92" s="278" t="e">
        <f>IF(K92&lt;'TEST MARKS '!#REF!,"N","Y")</f>
        <v>#REF!</v>
      </c>
      <c r="R92" s="278" t="e">
        <f>IF(L92&lt;'TEST MARKS '!#REF!,"N","Y")</f>
        <v>#REF!</v>
      </c>
      <c r="S92" s="278" t="e">
        <f>IF(M92&lt;'TEST MARKS '!#REF!,"N","Y")</f>
        <v>#REF!</v>
      </c>
      <c r="T92" s="278" t="e">
        <f>IF(N92&lt;'TEST MARKS '!#REF!,"N","Y")</f>
        <v>#REF!</v>
      </c>
      <c r="U92" s="278" t="e">
        <f>IF(O92&lt;'TEST MARKS '!#REF!,"N","Y")</f>
        <v>#REF!</v>
      </c>
    </row>
    <row r="93" spans="1:21">
      <c r="A93" s="272">
        <f>'TEST MARKS '!A97</f>
        <v>88</v>
      </c>
      <c r="B93" s="272" t="e">
        <f>'TEST MARKS '!#REF!</f>
        <v>#REF!</v>
      </c>
      <c r="C93" s="272" t="str">
        <f>'TEST MARKS '!C97</f>
        <v>1SG16ME416</v>
      </c>
      <c r="D93" s="272">
        <f>'TEST MARKS '!P97</f>
        <v>0</v>
      </c>
      <c r="E93" s="272">
        <f t="shared" si="5"/>
        <v>0</v>
      </c>
      <c r="F93" s="272">
        <f t="shared" si="5"/>
        <v>0</v>
      </c>
      <c r="G93" s="272">
        <f t="shared" si="6"/>
        <v>0</v>
      </c>
      <c r="H93" s="272">
        <f t="shared" si="6"/>
        <v>0</v>
      </c>
      <c r="I93" s="272">
        <f t="shared" si="6"/>
        <v>0</v>
      </c>
      <c r="J93" s="277" t="e">
        <f>D93/'TEST MARKS '!#REF!*100</f>
        <v>#REF!</v>
      </c>
      <c r="K93" s="277" t="e">
        <f>E93/'TEST MARKS '!#REF!*100</f>
        <v>#REF!</v>
      </c>
      <c r="L93" s="277" t="e">
        <f>F93/'TEST MARKS '!#REF!*100</f>
        <v>#REF!</v>
      </c>
      <c r="M93" s="277" t="e">
        <f>G93/'TEST MARKS '!#REF!*100</f>
        <v>#REF!</v>
      </c>
      <c r="N93" s="277" t="e">
        <f>H93/'TEST MARKS '!#REF!*100</f>
        <v>#REF!</v>
      </c>
      <c r="O93" s="277" t="e">
        <f>I93/'TEST MARKS '!#REF!*100</f>
        <v>#REF!</v>
      </c>
      <c r="P93" s="278" t="e">
        <f>IF(J93&lt;'TEST MARKS '!#REF!,"N","Y")</f>
        <v>#REF!</v>
      </c>
      <c r="Q93" s="278" t="e">
        <f>IF(K93&lt;'TEST MARKS '!#REF!,"N","Y")</f>
        <v>#REF!</v>
      </c>
      <c r="R93" s="278" t="e">
        <f>IF(L93&lt;'TEST MARKS '!#REF!,"N","Y")</f>
        <v>#REF!</v>
      </c>
      <c r="S93" s="278" t="e">
        <f>IF(M93&lt;'TEST MARKS '!#REF!,"N","Y")</f>
        <v>#REF!</v>
      </c>
      <c r="T93" s="278" t="e">
        <f>IF(N93&lt;'TEST MARKS '!#REF!,"N","Y")</f>
        <v>#REF!</v>
      </c>
      <c r="U93" s="278" t="e">
        <f>IF(O93&lt;'TEST MARKS '!#REF!,"N","Y")</f>
        <v>#REF!</v>
      </c>
    </row>
    <row r="94" spans="1:21">
      <c r="A94" s="272">
        <f>'TEST MARKS '!A98</f>
        <v>89</v>
      </c>
      <c r="B94" s="272" t="e">
        <f>'TEST MARKS '!#REF!</f>
        <v>#REF!</v>
      </c>
      <c r="C94" s="272" t="str">
        <f>'TEST MARKS '!C98</f>
        <v>1SG16ME417</v>
      </c>
      <c r="D94" s="272">
        <f>'TEST MARKS '!P98</f>
        <v>0</v>
      </c>
      <c r="E94" s="272">
        <f t="shared" si="5"/>
        <v>0</v>
      </c>
      <c r="F94" s="272">
        <f t="shared" si="5"/>
        <v>0</v>
      </c>
      <c r="G94" s="272">
        <f t="shared" si="6"/>
        <v>0</v>
      </c>
      <c r="H94" s="272">
        <f t="shared" si="6"/>
        <v>0</v>
      </c>
      <c r="I94" s="272">
        <f t="shared" si="6"/>
        <v>0</v>
      </c>
      <c r="J94" s="277" t="e">
        <f>D94/'TEST MARKS '!#REF!*100</f>
        <v>#REF!</v>
      </c>
      <c r="K94" s="277" t="e">
        <f>E94/'TEST MARKS '!#REF!*100</f>
        <v>#REF!</v>
      </c>
      <c r="L94" s="277" t="e">
        <f>F94/'TEST MARKS '!#REF!*100</f>
        <v>#REF!</v>
      </c>
      <c r="M94" s="277" t="e">
        <f>G94/'TEST MARKS '!#REF!*100</f>
        <v>#REF!</v>
      </c>
      <c r="N94" s="277" t="e">
        <f>H94/'TEST MARKS '!#REF!*100</f>
        <v>#REF!</v>
      </c>
      <c r="O94" s="277" t="e">
        <f>I94/'TEST MARKS '!#REF!*100</f>
        <v>#REF!</v>
      </c>
      <c r="P94" s="278" t="e">
        <f>IF(J94&lt;'TEST MARKS '!#REF!,"N","Y")</f>
        <v>#REF!</v>
      </c>
      <c r="Q94" s="278" t="e">
        <f>IF(K94&lt;'TEST MARKS '!#REF!,"N","Y")</f>
        <v>#REF!</v>
      </c>
      <c r="R94" s="278" t="e">
        <f>IF(L94&lt;'TEST MARKS '!#REF!,"N","Y")</f>
        <v>#REF!</v>
      </c>
      <c r="S94" s="278" t="e">
        <f>IF(M94&lt;'TEST MARKS '!#REF!,"N","Y")</f>
        <v>#REF!</v>
      </c>
      <c r="T94" s="278" t="e">
        <f>IF(N94&lt;'TEST MARKS '!#REF!,"N","Y")</f>
        <v>#REF!</v>
      </c>
      <c r="U94" s="278" t="e">
        <f>IF(O94&lt;'TEST MARKS '!#REF!,"N","Y")</f>
        <v>#REF!</v>
      </c>
    </row>
    <row r="95" spans="1:21">
      <c r="A95" s="272">
        <f>'TEST MARKS '!A99</f>
        <v>90</v>
      </c>
      <c r="B95" s="272" t="e">
        <f>'TEST MARKS '!#REF!</f>
        <v>#REF!</v>
      </c>
      <c r="C95" s="272" t="str">
        <f>'TEST MARKS '!C99</f>
        <v>1SG16ME418</v>
      </c>
      <c r="D95" s="272">
        <f>'TEST MARKS '!P99</f>
        <v>6</v>
      </c>
      <c r="E95" s="272">
        <f t="shared" si="5"/>
        <v>6</v>
      </c>
      <c r="F95" s="272">
        <f t="shared" si="5"/>
        <v>6</v>
      </c>
      <c r="G95" s="272">
        <f t="shared" si="6"/>
        <v>6</v>
      </c>
      <c r="H95" s="272">
        <f t="shared" si="6"/>
        <v>6</v>
      </c>
      <c r="I95" s="272">
        <f t="shared" si="6"/>
        <v>6</v>
      </c>
      <c r="J95" s="277" t="e">
        <f>D95/'TEST MARKS '!#REF!*100</f>
        <v>#REF!</v>
      </c>
      <c r="K95" s="277" t="e">
        <f>E95/'TEST MARKS '!#REF!*100</f>
        <v>#REF!</v>
      </c>
      <c r="L95" s="277" t="e">
        <f>F95/'TEST MARKS '!#REF!*100</f>
        <v>#REF!</v>
      </c>
      <c r="M95" s="277" t="e">
        <f>G95/'TEST MARKS '!#REF!*100</f>
        <v>#REF!</v>
      </c>
      <c r="N95" s="277" t="e">
        <f>H95/'TEST MARKS '!#REF!*100</f>
        <v>#REF!</v>
      </c>
      <c r="O95" s="277" t="e">
        <f>I95/'TEST MARKS '!#REF!*100</f>
        <v>#REF!</v>
      </c>
      <c r="P95" s="278" t="e">
        <f>IF(J95&lt;'TEST MARKS '!#REF!,"N","Y")</f>
        <v>#REF!</v>
      </c>
      <c r="Q95" s="278" t="e">
        <f>IF(K95&lt;'TEST MARKS '!#REF!,"N","Y")</f>
        <v>#REF!</v>
      </c>
      <c r="R95" s="278" t="e">
        <f>IF(L95&lt;'TEST MARKS '!#REF!,"N","Y")</f>
        <v>#REF!</v>
      </c>
      <c r="S95" s="278" t="e">
        <f>IF(M95&lt;'TEST MARKS '!#REF!,"N","Y")</f>
        <v>#REF!</v>
      </c>
      <c r="T95" s="278" t="e">
        <f>IF(N95&lt;'TEST MARKS '!#REF!,"N","Y")</f>
        <v>#REF!</v>
      </c>
      <c r="U95" s="278" t="e">
        <f>IF(O95&lt;'TEST MARKS '!#REF!,"N","Y")</f>
        <v>#REF!</v>
      </c>
    </row>
    <row r="96" spans="1:21">
      <c r="A96" s="272">
        <f>'TEST MARKS '!A100</f>
        <v>91</v>
      </c>
      <c r="B96" s="272" t="e">
        <f>'TEST MARKS '!#REF!</f>
        <v>#REF!</v>
      </c>
      <c r="C96" s="272" t="str">
        <f>'TEST MARKS '!C100</f>
        <v>1SG16ME420</v>
      </c>
      <c r="D96" s="272">
        <f>'TEST MARKS '!P100</f>
        <v>0</v>
      </c>
      <c r="E96" s="272">
        <f t="shared" si="5"/>
        <v>0</v>
      </c>
      <c r="F96" s="272">
        <f t="shared" si="5"/>
        <v>0</v>
      </c>
      <c r="G96" s="272">
        <f t="shared" si="6"/>
        <v>0</v>
      </c>
      <c r="H96" s="272">
        <f t="shared" si="6"/>
        <v>0</v>
      </c>
      <c r="I96" s="272">
        <f t="shared" si="6"/>
        <v>0</v>
      </c>
      <c r="J96" s="277" t="e">
        <f>D96/'TEST MARKS '!#REF!*100</f>
        <v>#REF!</v>
      </c>
      <c r="K96" s="277" t="e">
        <f>E96/'TEST MARKS '!#REF!*100</f>
        <v>#REF!</v>
      </c>
      <c r="L96" s="277" t="e">
        <f>F96/'TEST MARKS '!#REF!*100</f>
        <v>#REF!</v>
      </c>
      <c r="M96" s="277" t="e">
        <f>G96/'TEST MARKS '!#REF!*100</f>
        <v>#REF!</v>
      </c>
      <c r="N96" s="277" t="e">
        <f>H96/'TEST MARKS '!#REF!*100</f>
        <v>#REF!</v>
      </c>
      <c r="O96" s="277" t="e">
        <f>I96/'TEST MARKS '!#REF!*100</f>
        <v>#REF!</v>
      </c>
      <c r="P96" s="278" t="e">
        <f>IF(J96&lt;'TEST MARKS '!#REF!,"N","Y")</f>
        <v>#REF!</v>
      </c>
      <c r="Q96" s="278" t="e">
        <f>IF(K96&lt;'TEST MARKS '!#REF!,"N","Y")</f>
        <v>#REF!</v>
      </c>
      <c r="R96" s="278" t="e">
        <f>IF(L96&lt;'TEST MARKS '!#REF!,"N","Y")</f>
        <v>#REF!</v>
      </c>
      <c r="S96" s="278" t="e">
        <f>IF(M96&lt;'TEST MARKS '!#REF!,"N","Y")</f>
        <v>#REF!</v>
      </c>
      <c r="T96" s="278" t="e">
        <f>IF(N96&lt;'TEST MARKS '!#REF!,"N","Y")</f>
        <v>#REF!</v>
      </c>
      <c r="U96" s="278" t="e">
        <f>IF(O96&lt;'TEST MARKS '!#REF!,"N","Y")</f>
        <v>#REF!</v>
      </c>
    </row>
    <row r="97" spans="1:21">
      <c r="A97" s="272">
        <f>'TEST MARKS '!A101</f>
        <v>92</v>
      </c>
      <c r="B97" s="272" t="e">
        <f>'TEST MARKS '!#REF!</f>
        <v>#REF!</v>
      </c>
      <c r="C97" s="272" t="str">
        <f>'TEST MARKS '!C101</f>
        <v>1SG16ME421</v>
      </c>
      <c r="D97" s="272">
        <f>'TEST MARKS '!P101</f>
        <v>5</v>
      </c>
      <c r="E97" s="272">
        <f t="shared" si="5"/>
        <v>5</v>
      </c>
      <c r="F97" s="272">
        <f t="shared" si="5"/>
        <v>5</v>
      </c>
      <c r="G97" s="272">
        <f t="shared" si="6"/>
        <v>5</v>
      </c>
      <c r="H97" s="272">
        <f t="shared" si="6"/>
        <v>5</v>
      </c>
      <c r="I97" s="272">
        <f t="shared" si="6"/>
        <v>5</v>
      </c>
      <c r="J97" s="277" t="e">
        <f>D97/'TEST MARKS '!#REF!*100</f>
        <v>#REF!</v>
      </c>
      <c r="K97" s="277" t="e">
        <f>E97/'TEST MARKS '!#REF!*100</f>
        <v>#REF!</v>
      </c>
      <c r="L97" s="277" t="e">
        <f>F97/'TEST MARKS '!#REF!*100</f>
        <v>#REF!</v>
      </c>
      <c r="M97" s="277" t="e">
        <f>G97/'TEST MARKS '!#REF!*100</f>
        <v>#REF!</v>
      </c>
      <c r="N97" s="277" t="e">
        <f>H97/'TEST MARKS '!#REF!*100</f>
        <v>#REF!</v>
      </c>
      <c r="O97" s="277" t="e">
        <f>I97/'TEST MARKS '!#REF!*100</f>
        <v>#REF!</v>
      </c>
      <c r="P97" s="278" t="e">
        <f>IF(J97&lt;'TEST MARKS '!#REF!,"N","Y")</f>
        <v>#REF!</v>
      </c>
      <c r="Q97" s="278" t="e">
        <f>IF(K97&lt;'TEST MARKS '!#REF!,"N","Y")</f>
        <v>#REF!</v>
      </c>
      <c r="R97" s="278" t="e">
        <f>IF(L97&lt;'TEST MARKS '!#REF!,"N","Y")</f>
        <v>#REF!</v>
      </c>
      <c r="S97" s="278" t="e">
        <f>IF(M97&lt;'TEST MARKS '!#REF!,"N","Y")</f>
        <v>#REF!</v>
      </c>
      <c r="T97" s="278" t="e">
        <f>IF(N97&lt;'TEST MARKS '!#REF!,"N","Y")</f>
        <v>#REF!</v>
      </c>
      <c r="U97" s="278" t="e">
        <f>IF(O97&lt;'TEST MARKS '!#REF!,"N","Y")</f>
        <v>#REF!</v>
      </c>
    </row>
    <row r="98" spans="1:21">
      <c r="A98" s="272">
        <f>'TEST MARKS '!A102</f>
        <v>93</v>
      </c>
      <c r="B98" s="272" t="e">
        <f>'TEST MARKS '!#REF!</f>
        <v>#REF!</v>
      </c>
      <c r="C98" s="272" t="str">
        <f>'TEST MARKS '!C102</f>
        <v>1SG16ME422</v>
      </c>
      <c r="D98" s="272">
        <f>'TEST MARKS '!P102</f>
        <v>6</v>
      </c>
      <c r="E98" s="272">
        <f t="shared" si="5"/>
        <v>6</v>
      </c>
      <c r="F98" s="272">
        <f t="shared" si="5"/>
        <v>6</v>
      </c>
      <c r="G98" s="272">
        <f t="shared" si="6"/>
        <v>6</v>
      </c>
      <c r="H98" s="272">
        <f t="shared" si="6"/>
        <v>6</v>
      </c>
      <c r="I98" s="272">
        <f t="shared" si="6"/>
        <v>6</v>
      </c>
      <c r="J98" s="277" t="e">
        <f>D98/'TEST MARKS '!#REF!*100</f>
        <v>#REF!</v>
      </c>
      <c r="K98" s="277" t="e">
        <f>E98/'TEST MARKS '!#REF!*100</f>
        <v>#REF!</v>
      </c>
      <c r="L98" s="277" t="e">
        <f>F98/'TEST MARKS '!#REF!*100</f>
        <v>#REF!</v>
      </c>
      <c r="M98" s="277" t="e">
        <f>G98/'TEST MARKS '!#REF!*100</f>
        <v>#REF!</v>
      </c>
      <c r="N98" s="277" t="e">
        <f>H98/'TEST MARKS '!#REF!*100</f>
        <v>#REF!</v>
      </c>
      <c r="O98" s="277" t="e">
        <f>I98/'TEST MARKS '!#REF!*100</f>
        <v>#REF!</v>
      </c>
      <c r="P98" s="278" t="e">
        <f>IF(J98&lt;'TEST MARKS '!#REF!,"N","Y")</f>
        <v>#REF!</v>
      </c>
      <c r="Q98" s="278" t="e">
        <f>IF(K98&lt;'TEST MARKS '!#REF!,"N","Y")</f>
        <v>#REF!</v>
      </c>
      <c r="R98" s="278" t="e">
        <f>IF(L98&lt;'TEST MARKS '!#REF!,"N","Y")</f>
        <v>#REF!</v>
      </c>
      <c r="S98" s="278" t="e">
        <f>IF(M98&lt;'TEST MARKS '!#REF!,"N","Y")</f>
        <v>#REF!</v>
      </c>
      <c r="T98" s="278" t="e">
        <f>IF(N98&lt;'TEST MARKS '!#REF!,"N","Y")</f>
        <v>#REF!</v>
      </c>
      <c r="U98" s="278" t="e">
        <f>IF(O98&lt;'TEST MARKS '!#REF!,"N","Y")</f>
        <v>#REF!</v>
      </c>
    </row>
    <row r="99" spans="1:21">
      <c r="A99" s="272">
        <f>'TEST MARKS '!A103</f>
        <v>94</v>
      </c>
      <c r="B99" s="272" t="e">
        <f>'TEST MARKS '!#REF!</f>
        <v>#REF!</v>
      </c>
      <c r="C99" s="272" t="str">
        <f>'TEST MARKS '!C103</f>
        <v>1SG16ME423</v>
      </c>
      <c r="D99" s="272">
        <f>'TEST MARKS '!P103</f>
        <v>0</v>
      </c>
      <c r="E99" s="272">
        <f t="shared" si="5"/>
        <v>0</v>
      </c>
      <c r="F99" s="272">
        <f t="shared" si="5"/>
        <v>0</v>
      </c>
      <c r="G99" s="272">
        <f t="shared" si="6"/>
        <v>0</v>
      </c>
      <c r="H99" s="272">
        <f t="shared" si="6"/>
        <v>0</v>
      </c>
      <c r="I99" s="272">
        <f t="shared" si="6"/>
        <v>0</v>
      </c>
      <c r="J99" s="277" t="e">
        <f>D99/'TEST MARKS '!#REF!*100</f>
        <v>#REF!</v>
      </c>
      <c r="K99" s="277" t="e">
        <f>E99/'TEST MARKS '!#REF!*100</f>
        <v>#REF!</v>
      </c>
      <c r="L99" s="277" t="e">
        <f>F99/'TEST MARKS '!#REF!*100</f>
        <v>#REF!</v>
      </c>
      <c r="M99" s="277" t="e">
        <f>G99/'TEST MARKS '!#REF!*100</f>
        <v>#REF!</v>
      </c>
      <c r="N99" s="277" t="e">
        <f>H99/'TEST MARKS '!#REF!*100</f>
        <v>#REF!</v>
      </c>
      <c r="O99" s="277" t="e">
        <f>I99/'TEST MARKS '!#REF!*100</f>
        <v>#REF!</v>
      </c>
      <c r="P99" s="278" t="e">
        <f>IF(J99&lt;'TEST MARKS '!#REF!,"N","Y")</f>
        <v>#REF!</v>
      </c>
      <c r="Q99" s="278" t="e">
        <f>IF(K99&lt;'TEST MARKS '!#REF!,"N","Y")</f>
        <v>#REF!</v>
      </c>
      <c r="R99" s="278" t="e">
        <f>IF(L99&lt;'TEST MARKS '!#REF!,"N","Y")</f>
        <v>#REF!</v>
      </c>
      <c r="S99" s="278" t="e">
        <f>IF(M99&lt;'TEST MARKS '!#REF!,"N","Y")</f>
        <v>#REF!</v>
      </c>
      <c r="T99" s="278" t="e">
        <f>IF(N99&lt;'TEST MARKS '!#REF!,"N","Y")</f>
        <v>#REF!</v>
      </c>
      <c r="U99" s="278" t="e">
        <f>IF(O99&lt;'TEST MARKS '!#REF!,"N","Y")</f>
        <v>#REF!</v>
      </c>
    </row>
    <row r="100" spans="1:21">
      <c r="A100" s="272">
        <f>'TEST MARKS '!A104</f>
        <v>95</v>
      </c>
      <c r="B100" s="272" t="e">
        <f>'TEST MARKS '!#REF!</f>
        <v>#REF!</v>
      </c>
      <c r="C100" s="272" t="str">
        <f>'TEST MARKS '!C104</f>
        <v>1SG16ME424</v>
      </c>
      <c r="D100" s="272">
        <f>'TEST MARKS '!P104</f>
        <v>0</v>
      </c>
      <c r="E100" s="272">
        <f t="shared" si="5"/>
        <v>0</v>
      </c>
      <c r="F100" s="272">
        <f t="shared" si="5"/>
        <v>0</v>
      </c>
      <c r="G100" s="272">
        <f t="shared" si="6"/>
        <v>0</v>
      </c>
      <c r="H100" s="272">
        <f t="shared" si="6"/>
        <v>0</v>
      </c>
      <c r="I100" s="272">
        <f t="shared" si="6"/>
        <v>0</v>
      </c>
      <c r="J100" s="277" t="e">
        <f>D100/'TEST MARKS '!#REF!*100</f>
        <v>#REF!</v>
      </c>
      <c r="K100" s="277" t="e">
        <f>E100/'TEST MARKS '!#REF!*100</f>
        <v>#REF!</v>
      </c>
      <c r="L100" s="277" t="e">
        <f>F100/'TEST MARKS '!#REF!*100</f>
        <v>#REF!</v>
      </c>
      <c r="M100" s="277" t="e">
        <f>G100/'TEST MARKS '!#REF!*100</f>
        <v>#REF!</v>
      </c>
      <c r="N100" s="277" t="e">
        <f>H100/'TEST MARKS '!#REF!*100</f>
        <v>#REF!</v>
      </c>
      <c r="O100" s="277" t="e">
        <f>I100/'TEST MARKS '!#REF!*100</f>
        <v>#REF!</v>
      </c>
      <c r="P100" s="278" t="e">
        <f>IF(J100&lt;'TEST MARKS '!#REF!,"N","Y")</f>
        <v>#REF!</v>
      </c>
      <c r="Q100" s="278" t="e">
        <f>IF(K100&lt;'TEST MARKS '!#REF!,"N","Y")</f>
        <v>#REF!</v>
      </c>
      <c r="R100" s="278" t="e">
        <f>IF(L100&lt;'TEST MARKS '!#REF!,"N","Y")</f>
        <v>#REF!</v>
      </c>
      <c r="S100" s="278" t="e">
        <f>IF(M100&lt;'TEST MARKS '!#REF!,"N","Y")</f>
        <v>#REF!</v>
      </c>
      <c r="T100" s="278" t="e">
        <f>IF(N100&lt;'TEST MARKS '!#REF!,"N","Y")</f>
        <v>#REF!</v>
      </c>
      <c r="U100" s="278" t="e">
        <f>IF(O100&lt;'TEST MARKS '!#REF!,"N","Y")</f>
        <v>#REF!</v>
      </c>
    </row>
    <row r="101" spans="1:21">
      <c r="A101" s="272">
        <f>'TEST MARKS '!A105</f>
        <v>96</v>
      </c>
      <c r="B101" s="272" t="e">
        <f>'TEST MARKS '!#REF!</f>
        <v>#REF!</v>
      </c>
      <c r="C101" s="272" t="str">
        <f>'TEST MARKS '!C105</f>
        <v>1SG16ME426</v>
      </c>
      <c r="D101" s="272">
        <f>'TEST MARKS '!P105</f>
        <v>0</v>
      </c>
      <c r="E101" s="272">
        <f t="shared" si="5"/>
        <v>0</v>
      </c>
      <c r="F101" s="272">
        <f t="shared" si="5"/>
        <v>0</v>
      </c>
      <c r="G101" s="272">
        <f t="shared" si="6"/>
        <v>0</v>
      </c>
      <c r="H101" s="272">
        <f t="shared" si="6"/>
        <v>0</v>
      </c>
      <c r="I101" s="272">
        <f t="shared" si="6"/>
        <v>0</v>
      </c>
      <c r="J101" s="277" t="e">
        <f>D101/'TEST MARKS '!#REF!*100</f>
        <v>#REF!</v>
      </c>
      <c r="K101" s="277" t="e">
        <f>E101/'TEST MARKS '!#REF!*100</f>
        <v>#REF!</v>
      </c>
      <c r="L101" s="277" t="e">
        <f>F101/'TEST MARKS '!#REF!*100</f>
        <v>#REF!</v>
      </c>
      <c r="M101" s="277" t="e">
        <f>G101/'TEST MARKS '!#REF!*100</f>
        <v>#REF!</v>
      </c>
      <c r="N101" s="277" t="e">
        <f>H101/'TEST MARKS '!#REF!*100</f>
        <v>#REF!</v>
      </c>
      <c r="O101" s="277" t="e">
        <f>I101/'TEST MARKS '!#REF!*100</f>
        <v>#REF!</v>
      </c>
      <c r="P101" s="278" t="e">
        <f>IF(J101&lt;'TEST MARKS '!#REF!,"N","Y")</f>
        <v>#REF!</v>
      </c>
      <c r="Q101" s="278" t="e">
        <f>IF(K101&lt;'TEST MARKS '!#REF!,"N","Y")</f>
        <v>#REF!</v>
      </c>
      <c r="R101" s="278" t="e">
        <f>IF(L101&lt;'TEST MARKS '!#REF!,"N","Y")</f>
        <v>#REF!</v>
      </c>
      <c r="S101" s="278" t="e">
        <f>IF(M101&lt;'TEST MARKS '!#REF!,"N","Y")</f>
        <v>#REF!</v>
      </c>
      <c r="T101" s="278" t="e">
        <f>IF(N101&lt;'TEST MARKS '!#REF!,"N","Y")</f>
        <v>#REF!</v>
      </c>
      <c r="U101" s="278" t="e">
        <f>IF(O101&lt;'TEST MARKS '!#REF!,"N","Y")</f>
        <v>#REF!</v>
      </c>
    </row>
    <row r="102" spans="1:21">
      <c r="A102" s="272">
        <f>'TEST MARKS '!A106</f>
        <v>97</v>
      </c>
      <c r="B102" s="272" t="e">
        <f>'TEST MARKS '!#REF!</f>
        <v>#REF!</v>
      </c>
      <c r="C102" s="272" t="str">
        <f>'TEST MARKS '!C106</f>
        <v>1SG16ME427</v>
      </c>
      <c r="D102" s="272">
        <f>'TEST MARKS '!P106</f>
        <v>5</v>
      </c>
      <c r="E102" s="272">
        <f t="shared" si="5"/>
        <v>5</v>
      </c>
      <c r="F102" s="272">
        <f t="shared" si="5"/>
        <v>5</v>
      </c>
      <c r="G102" s="272">
        <f t="shared" si="6"/>
        <v>5</v>
      </c>
      <c r="H102" s="272">
        <f t="shared" si="6"/>
        <v>5</v>
      </c>
      <c r="I102" s="272">
        <f t="shared" si="6"/>
        <v>5</v>
      </c>
      <c r="J102" s="277" t="e">
        <f>D102/'TEST MARKS '!#REF!*100</f>
        <v>#REF!</v>
      </c>
      <c r="K102" s="277" t="e">
        <f>E102/'TEST MARKS '!#REF!*100</f>
        <v>#REF!</v>
      </c>
      <c r="L102" s="277" t="e">
        <f>F102/'TEST MARKS '!#REF!*100</f>
        <v>#REF!</v>
      </c>
      <c r="M102" s="277" t="e">
        <f>G102/'TEST MARKS '!#REF!*100</f>
        <v>#REF!</v>
      </c>
      <c r="N102" s="277" t="e">
        <f>H102/'TEST MARKS '!#REF!*100</f>
        <v>#REF!</v>
      </c>
      <c r="O102" s="277" t="e">
        <f>I102/'TEST MARKS '!#REF!*100</f>
        <v>#REF!</v>
      </c>
      <c r="P102" s="278" t="e">
        <f>IF(J102&lt;'TEST MARKS '!#REF!,"N","Y")</f>
        <v>#REF!</v>
      </c>
      <c r="Q102" s="278" t="e">
        <f>IF(K102&lt;'TEST MARKS '!#REF!,"N","Y")</f>
        <v>#REF!</v>
      </c>
      <c r="R102" s="278" t="e">
        <f>IF(L102&lt;'TEST MARKS '!#REF!,"N","Y")</f>
        <v>#REF!</v>
      </c>
      <c r="S102" s="278" t="e">
        <f>IF(M102&lt;'TEST MARKS '!#REF!,"N","Y")</f>
        <v>#REF!</v>
      </c>
      <c r="T102" s="278" t="e">
        <f>IF(N102&lt;'TEST MARKS '!#REF!,"N","Y")</f>
        <v>#REF!</v>
      </c>
      <c r="U102" s="278" t="e">
        <f>IF(O102&lt;'TEST MARKS '!#REF!,"N","Y")</f>
        <v>#REF!</v>
      </c>
    </row>
    <row r="103" spans="1:21">
      <c r="A103" s="272">
        <f>'TEST MARKS '!A107</f>
        <v>98</v>
      </c>
      <c r="B103" s="272" t="e">
        <f>'TEST MARKS '!#REF!</f>
        <v>#REF!</v>
      </c>
      <c r="C103" s="272" t="str">
        <f>'TEST MARKS '!C107</f>
        <v>1SG16ME428</v>
      </c>
      <c r="D103" s="272">
        <f>'TEST MARKS '!P107</f>
        <v>4</v>
      </c>
      <c r="E103" s="272">
        <f t="shared" si="5"/>
        <v>4</v>
      </c>
      <c r="F103" s="272">
        <f t="shared" si="5"/>
        <v>4</v>
      </c>
      <c r="G103" s="272">
        <f t="shared" si="6"/>
        <v>4</v>
      </c>
      <c r="H103" s="272">
        <f t="shared" si="6"/>
        <v>4</v>
      </c>
      <c r="I103" s="272">
        <f t="shared" si="6"/>
        <v>4</v>
      </c>
      <c r="J103" s="277" t="e">
        <f>D103/'TEST MARKS '!#REF!*100</f>
        <v>#REF!</v>
      </c>
      <c r="K103" s="277" t="e">
        <f>E103/'TEST MARKS '!#REF!*100</f>
        <v>#REF!</v>
      </c>
      <c r="L103" s="277" t="e">
        <f>F103/'TEST MARKS '!#REF!*100</f>
        <v>#REF!</v>
      </c>
      <c r="M103" s="277" t="e">
        <f>G103/'TEST MARKS '!#REF!*100</f>
        <v>#REF!</v>
      </c>
      <c r="N103" s="277" t="e">
        <f>H103/'TEST MARKS '!#REF!*100</f>
        <v>#REF!</v>
      </c>
      <c r="O103" s="277" t="e">
        <f>I103/'TEST MARKS '!#REF!*100</f>
        <v>#REF!</v>
      </c>
      <c r="P103" s="278" t="e">
        <f>IF(J103&lt;'TEST MARKS '!#REF!,"N","Y")</f>
        <v>#REF!</v>
      </c>
      <c r="Q103" s="278" t="e">
        <f>IF(K103&lt;'TEST MARKS '!#REF!,"N","Y")</f>
        <v>#REF!</v>
      </c>
      <c r="R103" s="278" t="e">
        <f>IF(L103&lt;'TEST MARKS '!#REF!,"N","Y")</f>
        <v>#REF!</v>
      </c>
      <c r="S103" s="278" t="e">
        <f>IF(M103&lt;'TEST MARKS '!#REF!,"N","Y")</f>
        <v>#REF!</v>
      </c>
      <c r="T103" s="278" t="e">
        <f>IF(N103&lt;'TEST MARKS '!#REF!,"N","Y")</f>
        <v>#REF!</v>
      </c>
      <c r="U103" s="278" t="e">
        <f>IF(O103&lt;'TEST MARKS '!#REF!,"N","Y")</f>
        <v>#REF!</v>
      </c>
    </row>
    <row r="104" spans="1:21">
      <c r="A104" s="272">
        <f>'TEST MARKS '!A108</f>
        <v>99</v>
      </c>
      <c r="B104" s="272" t="e">
        <f>'TEST MARKS '!#REF!</f>
        <v>#REF!</v>
      </c>
      <c r="C104" s="272" t="str">
        <f>'TEST MARKS '!C108</f>
        <v>1SG16ME429</v>
      </c>
      <c r="D104" s="272">
        <f>'TEST MARKS '!P108</f>
        <v>0</v>
      </c>
      <c r="E104" s="272">
        <f t="shared" si="5"/>
        <v>0</v>
      </c>
      <c r="F104" s="272">
        <f t="shared" si="5"/>
        <v>0</v>
      </c>
      <c r="G104" s="272">
        <f t="shared" si="6"/>
        <v>0</v>
      </c>
      <c r="H104" s="272">
        <f t="shared" si="6"/>
        <v>0</v>
      </c>
      <c r="I104" s="272">
        <f t="shared" si="6"/>
        <v>0</v>
      </c>
      <c r="J104" s="277" t="e">
        <f>D104/'TEST MARKS '!#REF!*100</f>
        <v>#REF!</v>
      </c>
      <c r="K104" s="277" t="e">
        <f>E104/'TEST MARKS '!#REF!*100</f>
        <v>#REF!</v>
      </c>
      <c r="L104" s="277" t="e">
        <f>F104/'TEST MARKS '!#REF!*100</f>
        <v>#REF!</v>
      </c>
      <c r="M104" s="277" t="e">
        <f>G104/'TEST MARKS '!#REF!*100</f>
        <v>#REF!</v>
      </c>
      <c r="N104" s="277" t="e">
        <f>H104/'TEST MARKS '!#REF!*100</f>
        <v>#REF!</v>
      </c>
      <c r="O104" s="277" t="e">
        <f>I104/'TEST MARKS '!#REF!*100</f>
        <v>#REF!</v>
      </c>
      <c r="P104" s="278" t="e">
        <f>IF(J104&lt;'TEST MARKS '!#REF!,"N","Y")</f>
        <v>#REF!</v>
      </c>
      <c r="Q104" s="278" t="e">
        <f>IF(K104&lt;'TEST MARKS '!#REF!,"N","Y")</f>
        <v>#REF!</v>
      </c>
      <c r="R104" s="278" t="e">
        <f>IF(L104&lt;'TEST MARKS '!#REF!,"N","Y")</f>
        <v>#REF!</v>
      </c>
      <c r="S104" s="278" t="e">
        <f>IF(M104&lt;'TEST MARKS '!#REF!,"N","Y")</f>
        <v>#REF!</v>
      </c>
      <c r="T104" s="278" t="e">
        <f>IF(N104&lt;'TEST MARKS '!#REF!,"N","Y")</f>
        <v>#REF!</v>
      </c>
      <c r="U104" s="278" t="e">
        <f>IF(O104&lt;'TEST MARKS '!#REF!,"N","Y")</f>
        <v>#REF!</v>
      </c>
    </row>
    <row r="105" spans="1:21">
      <c r="A105" s="272">
        <f>'TEST MARKS '!A109</f>
        <v>100</v>
      </c>
      <c r="B105" s="272" t="e">
        <f>'TEST MARKS '!#REF!</f>
        <v>#REF!</v>
      </c>
      <c r="C105" s="272" t="str">
        <f>'TEST MARKS '!C109</f>
        <v>1SG16ME430</v>
      </c>
      <c r="D105" s="272">
        <f>'TEST MARKS '!P109</f>
        <v>5</v>
      </c>
      <c r="E105" s="272">
        <f t="shared" si="5"/>
        <v>5</v>
      </c>
      <c r="F105" s="272">
        <f t="shared" si="5"/>
        <v>5</v>
      </c>
      <c r="G105" s="272">
        <f t="shared" si="6"/>
        <v>5</v>
      </c>
      <c r="H105" s="272">
        <f t="shared" si="6"/>
        <v>5</v>
      </c>
      <c r="I105" s="272">
        <f t="shared" si="6"/>
        <v>5</v>
      </c>
      <c r="J105" s="277" t="e">
        <f>D105/'TEST MARKS '!#REF!*100</f>
        <v>#REF!</v>
      </c>
      <c r="K105" s="277" t="e">
        <f>E105/'TEST MARKS '!#REF!*100</f>
        <v>#REF!</v>
      </c>
      <c r="L105" s="277" t="e">
        <f>F105/'TEST MARKS '!#REF!*100</f>
        <v>#REF!</v>
      </c>
      <c r="M105" s="277" t="e">
        <f>G105/'TEST MARKS '!#REF!*100</f>
        <v>#REF!</v>
      </c>
      <c r="N105" s="277" t="e">
        <f>H105/'TEST MARKS '!#REF!*100</f>
        <v>#REF!</v>
      </c>
      <c r="O105" s="277" t="e">
        <f>I105/'TEST MARKS '!#REF!*100</f>
        <v>#REF!</v>
      </c>
      <c r="P105" s="278" t="e">
        <f>IF(J105&lt;'TEST MARKS '!#REF!,"N","Y")</f>
        <v>#REF!</v>
      </c>
      <c r="Q105" s="278" t="e">
        <f>IF(K105&lt;'TEST MARKS '!#REF!,"N","Y")</f>
        <v>#REF!</v>
      </c>
      <c r="R105" s="278" t="e">
        <f>IF(L105&lt;'TEST MARKS '!#REF!,"N","Y")</f>
        <v>#REF!</v>
      </c>
      <c r="S105" s="278" t="e">
        <f>IF(M105&lt;'TEST MARKS '!#REF!,"N","Y")</f>
        <v>#REF!</v>
      </c>
      <c r="T105" s="278" t="e">
        <f>IF(N105&lt;'TEST MARKS '!#REF!,"N","Y")</f>
        <v>#REF!</v>
      </c>
      <c r="U105" s="278" t="e">
        <f>IF(O105&lt;'TEST MARKS '!#REF!,"N","Y")</f>
        <v>#REF!</v>
      </c>
    </row>
    <row r="106" spans="1:21">
      <c r="A106" s="272">
        <f>'TEST MARKS '!A110</f>
        <v>101</v>
      </c>
      <c r="B106" s="272" t="e">
        <f>'TEST MARKS '!#REF!</f>
        <v>#REF!</v>
      </c>
      <c r="C106" s="272" t="str">
        <f>'TEST MARKS '!C110</f>
        <v>1SG16ME431</v>
      </c>
      <c r="D106" s="272">
        <f>'TEST MARKS '!P110</f>
        <v>0</v>
      </c>
      <c r="E106" s="272">
        <f t="shared" si="5"/>
        <v>0</v>
      </c>
      <c r="F106" s="272">
        <f t="shared" si="5"/>
        <v>0</v>
      </c>
      <c r="G106" s="272">
        <f t="shared" si="6"/>
        <v>0</v>
      </c>
      <c r="H106" s="272">
        <f t="shared" si="6"/>
        <v>0</v>
      </c>
      <c r="I106" s="272">
        <f t="shared" si="6"/>
        <v>0</v>
      </c>
      <c r="J106" s="277" t="e">
        <f>D106/'TEST MARKS '!#REF!*100</f>
        <v>#REF!</v>
      </c>
      <c r="K106" s="277" t="e">
        <f>E106/'TEST MARKS '!#REF!*100</f>
        <v>#REF!</v>
      </c>
      <c r="L106" s="277" t="e">
        <f>F106/'TEST MARKS '!#REF!*100</f>
        <v>#REF!</v>
      </c>
      <c r="M106" s="277" t="e">
        <f>G106/'TEST MARKS '!#REF!*100</f>
        <v>#REF!</v>
      </c>
      <c r="N106" s="277" t="e">
        <f>H106/'TEST MARKS '!#REF!*100</f>
        <v>#REF!</v>
      </c>
      <c r="O106" s="277" t="e">
        <f>I106/'TEST MARKS '!#REF!*100</f>
        <v>#REF!</v>
      </c>
      <c r="P106" s="278" t="e">
        <f>IF(J106&lt;'TEST MARKS '!#REF!,"N","Y")</f>
        <v>#REF!</v>
      </c>
      <c r="Q106" s="278" t="e">
        <f>IF(K106&lt;'TEST MARKS '!#REF!,"N","Y")</f>
        <v>#REF!</v>
      </c>
      <c r="R106" s="278" t="e">
        <f>IF(L106&lt;'TEST MARKS '!#REF!,"N","Y")</f>
        <v>#REF!</v>
      </c>
      <c r="S106" s="278" t="e">
        <f>IF(M106&lt;'TEST MARKS '!#REF!,"N","Y")</f>
        <v>#REF!</v>
      </c>
      <c r="T106" s="278" t="e">
        <f>IF(N106&lt;'TEST MARKS '!#REF!,"N","Y")</f>
        <v>#REF!</v>
      </c>
      <c r="U106" s="278" t="e">
        <f>IF(O106&lt;'TEST MARKS '!#REF!,"N","Y")</f>
        <v>#REF!</v>
      </c>
    </row>
    <row r="107" spans="1:21">
      <c r="A107" s="272">
        <f>'TEST MARKS '!A111</f>
        <v>102</v>
      </c>
      <c r="B107" s="272" t="e">
        <f>'TEST MARKS '!#REF!</f>
        <v>#REF!</v>
      </c>
      <c r="C107" s="272" t="str">
        <f>'TEST MARKS '!C111</f>
        <v>1SG16ME432</v>
      </c>
      <c r="D107" s="272">
        <f>'TEST MARKS '!P111</f>
        <v>0</v>
      </c>
      <c r="E107" s="272">
        <f t="shared" si="5"/>
        <v>0</v>
      </c>
      <c r="F107" s="272">
        <f t="shared" si="5"/>
        <v>0</v>
      </c>
      <c r="G107" s="272">
        <f t="shared" ref="G107:I125" si="7">F107</f>
        <v>0</v>
      </c>
      <c r="H107" s="272">
        <f t="shared" si="7"/>
        <v>0</v>
      </c>
      <c r="I107" s="272">
        <f t="shared" si="7"/>
        <v>0</v>
      </c>
      <c r="J107" s="277" t="e">
        <f>D107/'TEST MARKS '!#REF!*100</f>
        <v>#REF!</v>
      </c>
      <c r="K107" s="277" t="e">
        <f>E107/'TEST MARKS '!#REF!*100</f>
        <v>#REF!</v>
      </c>
      <c r="L107" s="277" t="e">
        <f>F107/'TEST MARKS '!#REF!*100</f>
        <v>#REF!</v>
      </c>
      <c r="M107" s="277" t="e">
        <f>G107/'TEST MARKS '!#REF!*100</f>
        <v>#REF!</v>
      </c>
      <c r="N107" s="277" t="e">
        <f>H107/'TEST MARKS '!#REF!*100</f>
        <v>#REF!</v>
      </c>
      <c r="O107" s="277" t="e">
        <f>I107/'TEST MARKS '!#REF!*100</f>
        <v>#REF!</v>
      </c>
      <c r="P107" s="278" t="e">
        <f>IF(J107&lt;'TEST MARKS '!#REF!,"N","Y")</f>
        <v>#REF!</v>
      </c>
      <c r="Q107" s="278" t="e">
        <f>IF(K107&lt;'TEST MARKS '!#REF!,"N","Y")</f>
        <v>#REF!</v>
      </c>
      <c r="R107" s="278" t="e">
        <f>IF(L107&lt;'TEST MARKS '!#REF!,"N","Y")</f>
        <v>#REF!</v>
      </c>
      <c r="S107" s="278" t="e">
        <f>IF(M107&lt;'TEST MARKS '!#REF!,"N","Y")</f>
        <v>#REF!</v>
      </c>
      <c r="T107" s="278" t="e">
        <f>IF(N107&lt;'TEST MARKS '!#REF!,"N","Y")</f>
        <v>#REF!</v>
      </c>
      <c r="U107" s="278" t="e">
        <f>IF(O107&lt;'TEST MARKS '!#REF!,"N","Y")</f>
        <v>#REF!</v>
      </c>
    </row>
    <row r="108" spans="1:21">
      <c r="A108" s="272">
        <f>'TEST MARKS '!A112</f>
        <v>103</v>
      </c>
      <c r="B108" s="272" t="e">
        <f>'TEST MARKS '!#REF!</f>
        <v>#REF!</v>
      </c>
      <c r="C108" s="272" t="str">
        <f>'TEST MARKS '!C112</f>
        <v>1SG16ME433</v>
      </c>
      <c r="D108" s="272">
        <f>'TEST MARKS '!P112</f>
        <v>5</v>
      </c>
      <c r="E108" s="272">
        <f t="shared" si="5"/>
        <v>5</v>
      </c>
      <c r="F108" s="272">
        <f t="shared" si="5"/>
        <v>5</v>
      </c>
      <c r="G108" s="272">
        <f t="shared" si="7"/>
        <v>5</v>
      </c>
      <c r="H108" s="272">
        <f t="shared" si="7"/>
        <v>5</v>
      </c>
      <c r="I108" s="272">
        <f t="shared" si="7"/>
        <v>5</v>
      </c>
      <c r="J108" s="277" t="e">
        <f>D108/'TEST MARKS '!#REF!*100</f>
        <v>#REF!</v>
      </c>
      <c r="K108" s="277" t="e">
        <f>E108/'TEST MARKS '!#REF!*100</f>
        <v>#REF!</v>
      </c>
      <c r="L108" s="277" t="e">
        <f>F108/'TEST MARKS '!#REF!*100</f>
        <v>#REF!</v>
      </c>
      <c r="M108" s="277" t="e">
        <f>G108/'TEST MARKS '!#REF!*100</f>
        <v>#REF!</v>
      </c>
      <c r="N108" s="277" t="e">
        <f>H108/'TEST MARKS '!#REF!*100</f>
        <v>#REF!</v>
      </c>
      <c r="O108" s="277" t="e">
        <f>I108/'TEST MARKS '!#REF!*100</f>
        <v>#REF!</v>
      </c>
      <c r="P108" s="278" t="e">
        <f>IF(J108&lt;'TEST MARKS '!#REF!,"N","Y")</f>
        <v>#REF!</v>
      </c>
      <c r="Q108" s="278" t="e">
        <f>IF(K108&lt;'TEST MARKS '!#REF!,"N","Y")</f>
        <v>#REF!</v>
      </c>
      <c r="R108" s="278" t="e">
        <f>IF(L108&lt;'TEST MARKS '!#REF!,"N","Y")</f>
        <v>#REF!</v>
      </c>
      <c r="S108" s="278" t="e">
        <f>IF(M108&lt;'TEST MARKS '!#REF!,"N","Y")</f>
        <v>#REF!</v>
      </c>
      <c r="T108" s="278" t="e">
        <f>IF(N108&lt;'TEST MARKS '!#REF!,"N","Y")</f>
        <v>#REF!</v>
      </c>
      <c r="U108" s="278" t="e">
        <f>IF(O108&lt;'TEST MARKS '!#REF!,"N","Y")</f>
        <v>#REF!</v>
      </c>
    </row>
    <row r="109" spans="1:21">
      <c r="A109" s="272">
        <f>'TEST MARKS '!A113</f>
        <v>104</v>
      </c>
      <c r="B109" s="272" t="e">
        <f>'TEST MARKS '!#REF!</f>
        <v>#REF!</v>
      </c>
      <c r="C109" s="272" t="str">
        <f>'TEST MARKS '!C113</f>
        <v>1SG16ME434</v>
      </c>
      <c r="D109" s="272">
        <f>'TEST MARKS '!P113</f>
        <v>0</v>
      </c>
      <c r="E109" s="272">
        <f t="shared" si="5"/>
        <v>0</v>
      </c>
      <c r="F109" s="272">
        <f t="shared" si="5"/>
        <v>0</v>
      </c>
      <c r="G109" s="272">
        <f t="shared" si="7"/>
        <v>0</v>
      </c>
      <c r="H109" s="272">
        <f t="shared" si="7"/>
        <v>0</v>
      </c>
      <c r="I109" s="272">
        <f t="shared" si="7"/>
        <v>0</v>
      </c>
      <c r="J109" s="277" t="e">
        <f>D109/'TEST MARKS '!#REF!*100</f>
        <v>#REF!</v>
      </c>
      <c r="K109" s="277" t="e">
        <f>E109/'TEST MARKS '!#REF!*100</f>
        <v>#REF!</v>
      </c>
      <c r="L109" s="277" t="e">
        <f>F109/'TEST MARKS '!#REF!*100</f>
        <v>#REF!</v>
      </c>
      <c r="M109" s="277" t="e">
        <f>G109/'TEST MARKS '!#REF!*100</f>
        <v>#REF!</v>
      </c>
      <c r="N109" s="277" t="e">
        <f>H109/'TEST MARKS '!#REF!*100</f>
        <v>#REF!</v>
      </c>
      <c r="O109" s="277" t="e">
        <f>I109/'TEST MARKS '!#REF!*100</f>
        <v>#REF!</v>
      </c>
      <c r="P109" s="278" t="e">
        <f>IF(J109&lt;'TEST MARKS '!#REF!,"N","Y")</f>
        <v>#REF!</v>
      </c>
      <c r="Q109" s="278" t="e">
        <f>IF(K109&lt;'TEST MARKS '!#REF!,"N","Y")</f>
        <v>#REF!</v>
      </c>
      <c r="R109" s="278" t="e">
        <f>IF(L109&lt;'TEST MARKS '!#REF!,"N","Y")</f>
        <v>#REF!</v>
      </c>
      <c r="S109" s="278" t="e">
        <f>IF(M109&lt;'TEST MARKS '!#REF!,"N","Y")</f>
        <v>#REF!</v>
      </c>
      <c r="T109" s="278" t="e">
        <f>IF(N109&lt;'TEST MARKS '!#REF!,"N","Y")</f>
        <v>#REF!</v>
      </c>
      <c r="U109" s="278" t="e">
        <f>IF(O109&lt;'TEST MARKS '!#REF!,"N","Y")</f>
        <v>#REF!</v>
      </c>
    </row>
    <row r="110" spans="1:21">
      <c r="A110" s="272">
        <f>'TEST MARKS '!A114</f>
        <v>105</v>
      </c>
      <c r="B110" s="272" t="e">
        <f>'TEST MARKS '!#REF!</f>
        <v>#REF!</v>
      </c>
      <c r="C110" s="272" t="str">
        <f>'TEST MARKS '!C114</f>
        <v>1SG16ME436</v>
      </c>
      <c r="D110" s="272">
        <f>'TEST MARKS '!P114</f>
        <v>0</v>
      </c>
      <c r="E110" s="272">
        <f t="shared" si="5"/>
        <v>0</v>
      </c>
      <c r="F110" s="272">
        <f t="shared" si="5"/>
        <v>0</v>
      </c>
      <c r="G110" s="272">
        <f t="shared" si="7"/>
        <v>0</v>
      </c>
      <c r="H110" s="272">
        <f t="shared" si="7"/>
        <v>0</v>
      </c>
      <c r="I110" s="272">
        <f t="shared" si="7"/>
        <v>0</v>
      </c>
      <c r="J110" s="277" t="e">
        <f>D110/'TEST MARKS '!#REF!*100</f>
        <v>#REF!</v>
      </c>
      <c r="K110" s="277" t="e">
        <f>E110/'TEST MARKS '!#REF!*100</f>
        <v>#REF!</v>
      </c>
      <c r="L110" s="277" t="e">
        <f>F110/'TEST MARKS '!#REF!*100</f>
        <v>#REF!</v>
      </c>
      <c r="M110" s="277" t="e">
        <f>G110/'TEST MARKS '!#REF!*100</f>
        <v>#REF!</v>
      </c>
      <c r="N110" s="277" t="e">
        <f>H110/'TEST MARKS '!#REF!*100</f>
        <v>#REF!</v>
      </c>
      <c r="O110" s="277" t="e">
        <f>I110/'TEST MARKS '!#REF!*100</f>
        <v>#REF!</v>
      </c>
      <c r="P110" s="278" t="e">
        <f>IF(J110&lt;'TEST MARKS '!#REF!,"N","Y")</f>
        <v>#REF!</v>
      </c>
      <c r="Q110" s="278" t="e">
        <f>IF(K110&lt;'TEST MARKS '!#REF!,"N","Y")</f>
        <v>#REF!</v>
      </c>
      <c r="R110" s="278" t="e">
        <f>IF(L110&lt;'TEST MARKS '!#REF!,"N","Y")</f>
        <v>#REF!</v>
      </c>
      <c r="S110" s="278" t="e">
        <f>IF(M110&lt;'TEST MARKS '!#REF!,"N","Y")</f>
        <v>#REF!</v>
      </c>
      <c r="T110" s="278" t="e">
        <f>IF(N110&lt;'TEST MARKS '!#REF!,"N","Y")</f>
        <v>#REF!</v>
      </c>
      <c r="U110" s="278" t="e">
        <f>IF(O110&lt;'TEST MARKS '!#REF!,"N","Y")</f>
        <v>#REF!</v>
      </c>
    </row>
    <row r="111" spans="1:21">
      <c r="A111" s="272">
        <f>'TEST MARKS '!A115</f>
        <v>106</v>
      </c>
      <c r="B111" s="272" t="e">
        <f>'TEST MARKS '!#REF!</f>
        <v>#REF!</v>
      </c>
      <c r="C111" s="272" t="str">
        <f>'TEST MARKS '!C115</f>
        <v>1SG16ME437</v>
      </c>
      <c r="D111" s="272">
        <f>'TEST MARKS '!P115</f>
        <v>4</v>
      </c>
      <c r="E111" s="272">
        <f t="shared" si="5"/>
        <v>4</v>
      </c>
      <c r="F111" s="272">
        <f t="shared" si="5"/>
        <v>4</v>
      </c>
      <c r="G111" s="272">
        <f t="shared" si="7"/>
        <v>4</v>
      </c>
      <c r="H111" s="272">
        <f t="shared" si="7"/>
        <v>4</v>
      </c>
      <c r="I111" s="272">
        <f t="shared" si="7"/>
        <v>4</v>
      </c>
      <c r="J111" s="277" t="e">
        <f>D111/'TEST MARKS '!#REF!*100</f>
        <v>#REF!</v>
      </c>
      <c r="K111" s="277" t="e">
        <f>E111/'TEST MARKS '!#REF!*100</f>
        <v>#REF!</v>
      </c>
      <c r="L111" s="277" t="e">
        <f>F111/'TEST MARKS '!#REF!*100</f>
        <v>#REF!</v>
      </c>
      <c r="M111" s="277" t="e">
        <f>G111/'TEST MARKS '!#REF!*100</f>
        <v>#REF!</v>
      </c>
      <c r="N111" s="277" t="e">
        <f>H111/'TEST MARKS '!#REF!*100</f>
        <v>#REF!</v>
      </c>
      <c r="O111" s="277" t="e">
        <f>I111/'TEST MARKS '!#REF!*100</f>
        <v>#REF!</v>
      </c>
      <c r="P111" s="278" t="e">
        <f>IF(J111&lt;'TEST MARKS '!#REF!,"N","Y")</f>
        <v>#REF!</v>
      </c>
      <c r="Q111" s="278" t="e">
        <f>IF(K111&lt;'TEST MARKS '!#REF!,"N","Y")</f>
        <v>#REF!</v>
      </c>
      <c r="R111" s="278" t="e">
        <f>IF(L111&lt;'TEST MARKS '!#REF!,"N","Y")</f>
        <v>#REF!</v>
      </c>
      <c r="S111" s="278" t="e">
        <f>IF(M111&lt;'TEST MARKS '!#REF!,"N","Y")</f>
        <v>#REF!</v>
      </c>
      <c r="T111" s="278" t="e">
        <f>IF(N111&lt;'TEST MARKS '!#REF!,"N","Y")</f>
        <v>#REF!</v>
      </c>
      <c r="U111" s="278" t="e">
        <f>IF(O111&lt;'TEST MARKS '!#REF!,"N","Y")</f>
        <v>#REF!</v>
      </c>
    </row>
    <row r="112" spans="1:21">
      <c r="A112" s="272">
        <f>'TEST MARKS '!A116</f>
        <v>107</v>
      </c>
      <c r="B112" s="272" t="e">
        <f>'TEST MARKS '!#REF!</f>
        <v>#REF!</v>
      </c>
      <c r="C112" s="272" t="str">
        <f>'TEST MARKS '!C116</f>
        <v>1SG16ME438</v>
      </c>
      <c r="D112" s="272">
        <f>'TEST MARKS '!P116</f>
        <v>0</v>
      </c>
      <c r="E112" s="272">
        <f t="shared" si="5"/>
        <v>0</v>
      </c>
      <c r="F112" s="272">
        <f t="shared" si="5"/>
        <v>0</v>
      </c>
      <c r="G112" s="272">
        <f t="shared" si="7"/>
        <v>0</v>
      </c>
      <c r="H112" s="272">
        <f t="shared" si="7"/>
        <v>0</v>
      </c>
      <c r="I112" s="272">
        <f t="shared" si="7"/>
        <v>0</v>
      </c>
      <c r="J112" s="277" t="e">
        <f>D112/'TEST MARKS '!#REF!*100</f>
        <v>#REF!</v>
      </c>
      <c r="K112" s="277" t="e">
        <f>E112/'TEST MARKS '!#REF!*100</f>
        <v>#REF!</v>
      </c>
      <c r="L112" s="277" t="e">
        <f>F112/'TEST MARKS '!#REF!*100</f>
        <v>#REF!</v>
      </c>
      <c r="M112" s="277" t="e">
        <f>G112/'TEST MARKS '!#REF!*100</f>
        <v>#REF!</v>
      </c>
      <c r="N112" s="277" t="e">
        <f>H112/'TEST MARKS '!#REF!*100</f>
        <v>#REF!</v>
      </c>
      <c r="O112" s="277" t="e">
        <f>I112/'TEST MARKS '!#REF!*100</f>
        <v>#REF!</v>
      </c>
      <c r="P112" s="278" t="e">
        <f>IF(J112&lt;'TEST MARKS '!#REF!,"N","Y")</f>
        <v>#REF!</v>
      </c>
      <c r="Q112" s="278" t="e">
        <f>IF(K112&lt;'TEST MARKS '!#REF!,"N","Y")</f>
        <v>#REF!</v>
      </c>
      <c r="R112" s="278" t="e">
        <f>IF(L112&lt;'TEST MARKS '!#REF!,"N","Y")</f>
        <v>#REF!</v>
      </c>
      <c r="S112" s="278" t="e">
        <f>IF(M112&lt;'TEST MARKS '!#REF!,"N","Y")</f>
        <v>#REF!</v>
      </c>
      <c r="T112" s="278" t="e">
        <f>IF(N112&lt;'TEST MARKS '!#REF!,"N","Y")</f>
        <v>#REF!</v>
      </c>
      <c r="U112" s="278" t="e">
        <f>IF(O112&lt;'TEST MARKS '!#REF!,"N","Y")</f>
        <v>#REF!</v>
      </c>
    </row>
    <row r="113" spans="1:21">
      <c r="A113" s="272">
        <f>'TEST MARKS '!A117</f>
        <v>108</v>
      </c>
      <c r="B113" s="272" t="e">
        <f>'TEST MARKS '!#REF!</f>
        <v>#REF!</v>
      </c>
      <c r="C113" s="272" t="str">
        <f>'TEST MARKS '!C117</f>
        <v>1SG16ME439</v>
      </c>
      <c r="D113" s="272">
        <f>'TEST MARKS '!P117</f>
        <v>0</v>
      </c>
      <c r="E113" s="272">
        <f t="shared" si="5"/>
        <v>0</v>
      </c>
      <c r="F113" s="272">
        <f t="shared" si="5"/>
        <v>0</v>
      </c>
      <c r="G113" s="272">
        <f t="shared" si="7"/>
        <v>0</v>
      </c>
      <c r="H113" s="272">
        <f t="shared" si="7"/>
        <v>0</v>
      </c>
      <c r="I113" s="272">
        <f t="shared" si="7"/>
        <v>0</v>
      </c>
      <c r="J113" s="277" t="e">
        <f>D113/'TEST MARKS '!#REF!*100</f>
        <v>#REF!</v>
      </c>
      <c r="K113" s="277" t="e">
        <f>E113/'TEST MARKS '!#REF!*100</f>
        <v>#REF!</v>
      </c>
      <c r="L113" s="277" t="e">
        <f>F113/'TEST MARKS '!#REF!*100</f>
        <v>#REF!</v>
      </c>
      <c r="M113" s="277" t="e">
        <f>G113/'TEST MARKS '!#REF!*100</f>
        <v>#REF!</v>
      </c>
      <c r="N113" s="277" t="e">
        <f>H113/'TEST MARKS '!#REF!*100</f>
        <v>#REF!</v>
      </c>
      <c r="O113" s="277" t="e">
        <f>I113/'TEST MARKS '!#REF!*100</f>
        <v>#REF!</v>
      </c>
      <c r="P113" s="278" t="e">
        <f>IF(J113&lt;'TEST MARKS '!#REF!,"N","Y")</f>
        <v>#REF!</v>
      </c>
      <c r="Q113" s="278" t="e">
        <f>IF(K113&lt;'TEST MARKS '!#REF!,"N","Y")</f>
        <v>#REF!</v>
      </c>
      <c r="R113" s="278" t="e">
        <f>IF(L113&lt;'TEST MARKS '!#REF!,"N","Y")</f>
        <v>#REF!</v>
      </c>
      <c r="S113" s="278" t="e">
        <f>IF(M113&lt;'TEST MARKS '!#REF!,"N","Y")</f>
        <v>#REF!</v>
      </c>
      <c r="T113" s="278" t="e">
        <f>IF(N113&lt;'TEST MARKS '!#REF!,"N","Y")</f>
        <v>#REF!</v>
      </c>
      <c r="U113" s="278" t="e">
        <f>IF(O113&lt;'TEST MARKS '!#REF!,"N","Y")</f>
        <v>#REF!</v>
      </c>
    </row>
    <row r="114" spans="1:21">
      <c r="A114" s="272">
        <f>'TEST MARKS '!A118</f>
        <v>109</v>
      </c>
      <c r="B114" s="272" t="e">
        <f>'TEST MARKS '!#REF!</f>
        <v>#REF!</v>
      </c>
      <c r="C114" s="272" t="str">
        <f>'TEST MARKS '!C118</f>
        <v>1SG16ME440</v>
      </c>
      <c r="D114" s="272">
        <f>'TEST MARKS '!P118</f>
        <v>6</v>
      </c>
      <c r="E114" s="272">
        <f t="shared" si="5"/>
        <v>6</v>
      </c>
      <c r="F114" s="272">
        <f t="shared" si="5"/>
        <v>6</v>
      </c>
      <c r="G114" s="272">
        <f t="shared" si="7"/>
        <v>6</v>
      </c>
      <c r="H114" s="272">
        <f t="shared" si="7"/>
        <v>6</v>
      </c>
      <c r="I114" s="272">
        <f t="shared" si="7"/>
        <v>6</v>
      </c>
      <c r="J114" s="277" t="e">
        <f>D114/'TEST MARKS '!#REF!*100</f>
        <v>#REF!</v>
      </c>
      <c r="K114" s="277" t="e">
        <f>E114/'TEST MARKS '!#REF!*100</f>
        <v>#REF!</v>
      </c>
      <c r="L114" s="277" t="e">
        <f>F114/'TEST MARKS '!#REF!*100</f>
        <v>#REF!</v>
      </c>
      <c r="M114" s="277" t="e">
        <f>G114/'TEST MARKS '!#REF!*100</f>
        <v>#REF!</v>
      </c>
      <c r="N114" s="277" t="e">
        <f>H114/'TEST MARKS '!#REF!*100</f>
        <v>#REF!</v>
      </c>
      <c r="O114" s="277" t="e">
        <f>I114/'TEST MARKS '!#REF!*100</f>
        <v>#REF!</v>
      </c>
      <c r="P114" s="278" t="e">
        <f>IF(J114&lt;'TEST MARKS '!#REF!,"N","Y")</f>
        <v>#REF!</v>
      </c>
      <c r="Q114" s="278" t="e">
        <f>IF(K114&lt;'TEST MARKS '!#REF!,"N","Y")</f>
        <v>#REF!</v>
      </c>
      <c r="R114" s="278" t="e">
        <f>IF(L114&lt;'TEST MARKS '!#REF!,"N","Y")</f>
        <v>#REF!</v>
      </c>
      <c r="S114" s="278" t="e">
        <f>IF(M114&lt;'TEST MARKS '!#REF!,"N","Y")</f>
        <v>#REF!</v>
      </c>
      <c r="T114" s="278" t="e">
        <f>IF(N114&lt;'TEST MARKS '!#REF!,"N","Y")</f>
        <v>#REF!</v>
      </c>
      <c r="U114" s="278" t="e">
        <f>IF(O114&lt;'TEST MARKS '!#REF!,"N","Y")</f>
        <v>#REF!</v>
      </c>
    </row>
    <row r="115" spans="1:21">
      <c r="A115" s="272">
        <f>'TEST MARKS '!A119</f>
        <v>110</v>
      </c>
      <c r="B115" s="272" t="e">
        <f>'TEST MARKS '!#REF!</f>
        <v>#REF!</v>
      </c>
      <c r="C115" s="272" t="str">
        <f>'TEST MARKS '!C119</f>
        <v>1SG16ME442</v>
      </c>
      <c r="D115" s="272">
        <f>'TEST MARKS '!P119</f>
        <v>4</v>
      </c>
      <c r="E115" s="272">
        <f t="shared" si="5"/>
        <v>4</v>
      </c>
      <c r="F115" s="272">
        <f t="shared" si="5"/>
        <v>4</v>
      </c>
      <c r="G115" s="272">
        <f t="shared" si="7"/>
        <v>4</v>
      </c>
      <c r="H115" s="272">
        <f t="shared" si="7"/>
        <v>4</v>
      </c>
      <c r="I115" s="272">
        <f t="shared" si="7"/>
        <v>4</v>
      </c>
      <c r="J115" s="277" t="e">
        <f>D115/'TEST MARKS '!#REF!*100</f>
        <v>#REF!</v>
      </c>
      <c r="K115" s="277" t="e">
        <f>E115/'TEST MARKS '!#REF!*100</f>
        <v>#REF!</v>
      </c>
      <c r="L115" s="277" t="e">
        <f>F115/'TEST MARKS '!#REF!*100</f>
        <v>#REF!</v>
      </c>
      <c r="M115" s="277" t="e">
        <f>G115/'TEST MARKS '!#REF!*100</f>
        <v>#REF!</v>
      </c>
      <c r="N115" s="277" t="e">
        <f>H115/'TEST MARKS '!#REF!*100</f>
        <v>#REF!</v>
      </c>
      <c r="O115" s="277" t="e">
        <f>I115/'TEST MARKS '!#REF!*100</f>
        <v>#REF!</v>
      </c>
      <c r="P115" s="278" t="e">
        <f>IF(J115&lt;'TEST MARKS '!#REF!,"N","Y")</f>
        <v>#REF!</v>
      </c>
      <c r="Q115" s="278" t="e">
        <f>IF(K115&lt;'TEST MARKS '!#REF!,"N","Y")</f>
        <v>#REF!</v>
      </c>
      <c r="R115" s="278" t="e">
        <f>IF(L115&lt;'TEST MARKS '!#REF!,"N","Y")</f>
        <v>#REF!</v>
      </c>
      <c r="S115" s="278" t="e">
        <f>IF(M115&lt;'TEST MARKS '!#REF!,"N","Y")</f>
        <v>#REF!</v>
      </c>
      <c r="T115" s="278" t="e">
        <f>IF(N115&lt;'TEST MARKS '!#REF!,"N","Y")</f>
        <v>#REF!</v>
      </c>
      <c r="U115" s="278" t="e">
        <f>IF(O115&lt;'TEST MARKS '!#REF!,"N","Y")</f>
        <v>#REF!</v>
      </c>
    </row>
    <row r="116" spans="1:21">
      <c r="A116" s="272">
        <f>'TEST MARKS '!A120</f>
        <v>111</v>
      </c>
      <c r="B116" s="272" t="e">
        <f>'TEST MARKS '!#REF!</f>
        <v>#REF!</v>
      </c>
      <c r="C116" s="272" t="str">
        <f>'TEST MARKS '!C120</f>
        <v>1SG16ME443</v>
      </c>
      <c r="D116" s="272">
        <f>'TEST MARKS '!P120</f>
        <v>5</v>
      </c>
      <c r="E116" s="272">
        <f t="shared" si="5"/>
        <v>5</v>
      </c>
      <c r="F116" s="272">
        <f t="shared" si="5"/>
        <v>5</v>
      </c>
      <c r="G116" s="272">
        <f t="shared" si="7"/>
        <v>5</v>
      </c>
      <c r="H116" s="272">
        <f t="shared" si="7"/>
        <v>5</v>
      </c>
      <c r="I116" s="272">
        <f t="shared" si="7"/>
        <v>5</v>
      </c>
      <c r="J116" s="277" t="e">
        <f>D116/'TEST MARKS '!#REF!*100</f>
        <v>#REF!</v>
      </c>
      <c r="K116" s="277" t="e">
        <f>E116/'TEST MARKS '!#REF!*100</f>
        <v>#REF!</v>
      </c>
      <c r="L116" s="277" t="e">
        <f>F116/'TEST MARKS '!#REF!*100</f>
        <v>#REF!</v>
      </c>
      <c r="M116" s="277" t="e">
        <f>G116/'TEST MARKS '!#REF!*100</f>
        <v>#REF!</v>
      </c>
      <c r="N116" s="277" t="e">
        <f>H116/'TEST MARKS '!#REF!*100</f>
        <v>#REF!</v>
      </c>
      <c r="O116" s="277" t="e">
        <f>I116/'TEST MARKS '!#REF!*100</f>
        <v>#REF!</v>
      </c>
      <c r="P116" s="278" t="e">
        <f>IF(J116&lt;'TEST MARKS '!#REF!,"N","Y")</f>
        <v>#REF!</v>
      </c>
      <c r="Q116" s="278" t="e">
        <f>IF(K116&lt;'TEST MARKS '!#REF!,"N","Y")</f>
        <v>#REF!</v>
      </c>
      <c r="R116" s="278" t="e">
        <f>IF(L116&lt;'TEST MARKS '!#REF!,"N","Y")</f>
        <v>#REF!</v>
      </c>
      <c r="S116" s="278" t="e">
        <f>IF(M116&lt;'TEST MARKS '!#REF!,"N","Y")</f>
        <v>#REF!</v>
      </c>
      <c r="T116" s="278" t="e">
        <f>IF(N116&lt;'TEST MARKS '!#REF!,"N","Y")</f>
        <v>#REF!</v>
      </c>
      <c r="U116" s="278" t="e">
        <f>IF(O116&lt;'TEST MARKS '!#REF!,"N","Y")</f>
        <v>#REF!</v>
      </c>
    </row>
    <row r="117" spans="1:21">
      <c r="A117" s="272" t="e">
        <f>'TEST MARKS '!#REF!</f>
        <v>#REF!</v>
      </c>
      <c r="B117" s="272" t="e">
        <f>'TEST MARKS '!#REF!</f>
        <v>#REF!</v>
      </c>
      <c r="C117" s="272" t="e">
        <f>'TEST MARKS '!#REF!</f>
        <v>#REF!</v>
      </c>
      <c r="D117" s="272" t="e">
        <f>'TEST MARKS '!#REF!</f>
        <v>#REF!</v>
      </c>
      <c r="E117" s="272" t="e">
        <f t="shared" si="5"/>
        <v>#REF!</v>
      </c>
      <c r="F117" s="272" t="e">
        <f t="shared" si="5"/>
        <v>#REF!</v>
      </c>
      <c r="G117" s="272" t="e">
        <f t="shared" si="7"/>
        <v>#REF!</v>
      </c>
      <c r="H117" s="272" t="e">
        <f t="shared" si="7"/>
        <v>#REF!</v>
      </c>
      <c r="I117" s="272" t="e">
        <f t="shared" si="7"/>
        <v>#REF!</v>
      </c>
      <c r="J117" s="277" t="e">
        <f>D117/'TEST MARKS '!#REF!*100</f>
        <v>#REF!</v>
      </c>
      <c r="K117" s="277" t="e">
        <f>E117/'TEST MARKS '!#REF!*100</f>
        <v>#REF!</v>
      </c>
      <c r="L117" s="277" t="e">
        <f>F117/'TEST MARKS '!#REF!*100</f>
        <v>#REF!</v>
      </c>
      <c r="M117" s="277" t="e">
        <f>G117/'TEST MARKS '!#REF!*100</f>
        <v>#REF!</v>
      </c>
      <c r="N117" s="277" t="e">
        <f>H117/'TEST MARKS '!#REF!*100</f>
        <v>#REF!</v>
      </c>
      <c r="O117" s="277" t="e">
        <f>I117/'TEST MARKS '!#REF!*100</f>
        <v>#REF!</v>
      </c>
      <c r="P117" s="278" t="e">
        <f>IF(J117&lt;'TEST MARKS '!#REF!,"N","Y")</f>
        <v>#REF!</v>
      </c>
      <c r="Q117" s="278" t="e">
        <f>IF(K117&lt;'TEST MARKS '!#REF!,"N","Y")</f>
        <v>#REF!</v>
      </c>
      <c r="R117" s="278" t="e">
        <f>IF(L117&lt;'TEST MARKS '!#REF!,"N","Y")</f>
        <v>#REF!</v>
      </c>
      <c r="S117" s="278" t="e">
        <f>IF(M117&lt;'TEST MARKS '!#REF!,"N","Y")</f>
        <v>#REF!</v>
      </c>
      <c r="T117" s="278" t="e">
        <f>IF(N117&lt;'TEST MARKS '!#REF!,"N","Y")</f>
        <v>#REF!</v>
      </c>
      <c r="U117" s="278" t="e">
        <f>IF(O117&lt;'TEST MARKS '!#REF!,"N","Y")</f>
        <v>#REF!</v>
      </c>
    </row>
    <row r="118" spans="1:21">
      <c r="A118" s="272" t="e">
        <f>'TEST MARKS '!#REF!</f>
        <v>#REF!</v>
      </c>
      <c r="B118" s="272" t="e">
        <f>'TEST MARKS '!#REF!</f>
        <v>#REF!</v>
      </c>
      <c r="C118" s="272" t="e">
        <f>'TEST MARKS '!#REF!</f>
        <v>#REF!</v>
      </c>
      <c r="D118" s="272" t="e">
        <f>'TEST MARKS '!#REF!</f>
        <v>#REF!</v>
      </c>
      <c r="E118" s="272" t="e">
        <f t="shared" si="5"/>
        <v>#REF!</v>
      </c>
      <c r="F118" s="272" t="e">
        <f t="shared" si="5"/>
        <v>#REF!</v>
      </c>
      <c r="G118" s="272" t="e">
        <f t="shared" si="7"/>
        <v>#REF!</v>
      </c>
      <c r="H118" s="272" t="e">
        <f t="shared" si="7"/>
        <v>#REF!</v>
      </c>
      <c r="I118" s="272" t="e">
        <f t="shared" si="7"/>
        <v>#REF!</v>
      </c>
      <c r="J118" s="277" t="e">
        <f>D118/'TEST MARKS '!#REF!*100</f>
        <v>#REF!</v>
      </c>
      <c r="K118" s="277" t="e">
        <f>E118/'TEST MARKS '!#REF!*100</f>
        <v>#REF!</v>
      </c>
      <c r="L118" s="277" t="e">
        <f>F118/'TEST MARKS '!#REF!*100</f>
        <v>#REF!</v>
      </c>
      <c r="M118" s="277" t="e">
        <f>G118/'TEST MARKS '!#REF!*100</f>
        <v>#REF!</v>
      </c>
      <c r="N118" s="277" t="e">
        <f>H118/'TEST MARKS '!#REF!*100</f>
        <v>#REF!</v>
      </c>
      <c r="O118" s="277" t="e">
        <f>I118/'TEST MARKS '!#REF!*100</f>
        <v>#REF!</v>
      </c>
      <c r="P118" s="278" t="e">
        <f>IF(J118&lt;'TEST MARKS '!#REF!,"N","Y")</f>
        <v>#REF!</v>
      </c>
      <c r="Q118" s="278" t="e">
        <f>IF(K118&lt;'TEST MARKS '!#REF!,"N","Y")</f>
        <v>#REF!</v>
      </c>
      <c r="R118" s="278" t="e">
        <f>IF(L118&lt;'TEST MARKS '!#REF!,"N","Y")</f>
        <v>#REF!</v>
      </c>
      <c r="S118" s="278" t="e">
        <f>IF(M118&lt;'TEST MARKS '!#REF!,"N","Y")</f>
        <v>#REF!</v>
      </c>
      <c r="T118" s="278" t="e">
        <f>IF(N118&lt;'TEST MARKS '!#REF!,"N","Y")</f>
        <v>#REF!</v>
      </c>
      <c r="U118" s="278" t="e">
        <f>IF(O118&lt;'TEST MARKS '!#REF!,"N","Y")</f>
        <v>#REF!</v>
      </c>
    </row>
    <row r="119" spans="1:21">
      <c r="A119" s="272" t="e">
        <f>'TEST MARKS '!#REF!</f>
        <v>#REF!</v>
      </c>
      <c r="B119" s="272" t="e">
        <f>'TEST MARKS '!#REF!</f>
        <v>#REF!</v>
      </c>
      <c r="C119" s="272" t="e">
        <f>'TEST MARKS '!#REF!</f>
        <v>#REF!</v>
      </c>
      <c r="D119" s="272" t="e">
        <f>'TEST MARKS '!#REF!</f>
        <v>#REF!</v>
      </c>
      <c r="E119" s="272" t="e">
        <f t="shared" si="5"/>
        <v>#REF!</v>
      </c>
      <c r="F119" s="272" t="e">
        <f t="shared" si="5"/>
        <v>#REF!</v>
      </c>
      <c r="G119" s="272" t="e">
        <f t="shared" si="7"/>
        <v>#REF!</v>
      </c>
      <c r="H119" s="272" t="e">
        <f t="shared" si="7"/>
        <v>#REF!</v>
      </c>
      <c r="I119" s="272" t="e">
        <f t="shared" si="7"/>
        <v>#REF!</v>
      </c>
      <c r="J119" s="277" t="e">
        <f>D119/'TEST MARKS '!#REF!*100</f>
        <v>#REF!</v>
      </c>
      <c r="K119" s="277" t="e">
        <f>E119/'TEST MARKS '!#REF!*100</f>
        <v>#REF!</v>
      </c>
      <c r="L119" s="277" t="e">
        <f>F119/'TEST MARKS '!#REF!*100</f>
        <v>#REF!</v>
      </c>
      <c r="M119" s="277" t="e">
        <f>G119/'TEST MARKS '!#REF!*100</f>
        <v>#REF!</v>
      </c>
      <c r="N119" s="277" t="e">
        <f>H119/'TEST MARKS '!#REF!*100</f>
        <v>#REF!</v>
      </c>
      <c r="O119" s="277" t="e">
        <f>I119/'TEST MARKS '!#REF!*100</f>
        <v>#REF!</v>
      </c>
      <c r="P119" s="278" t="e">
        <f>IF(J119&lt;'TEST MARKS '!#REF!,"N","Y")</f>
        <v>#REF!</v>
      </c>
      <c r="Q119" s="278" t="e">
        <f>IF(K119&lt;'TEST MARKS '!#REF!,"N","Y")</f>
        <v>#REF!</v>
      </c>
      <c r="R119" s="278" t="e">
        <f>IF(L119&lt;'TEST MARKS '!#REF!,"N","Y")</f>
        <v>#REF!</v>
      </c>
      <c r="S119" s="278" t="e">
        <f>IF(M119&lt;'TEST MARKS '!#REF!,"N","Y")</f>
        <v>#REF!</v>
      </c>
      <c r="T119" s="278" t="e">
        <f>IF(N119&lt;'TEST MARKS '!#REF!,"N","Y")</f>
        <v>#REF!</v>
      </c>
      <c r="U119" s="278" t="e">
        <f>IF(O119&lt;'TEST MARKS '!#REF!,"N","Y")</f>
        <v>#REF!</v>
      </c>
    </row>
    <row r="120" spans="1:21">
      <c r="A120" s="272" t="e">
        <f>'TEST MARKS '!#REF!</f>
        <v>#REF!</v>
      </c>
      <c r="B120" s="272" t="e">
        <f>'TEST MARKS '!#REF!</f>
        <v>#REF!</v>
      </c>
      <c r="C120" s="272" t="e">
        <f>'TEST MARKS '!#REF!</f>
        <v>#REF!</v>
      </c>
      <c r="D120" s="272" t="e">
        <f>'TEST MARKS '!#REF!</f>
        <v>#REF!</v>
      </c>
      <c r="E120" s="272" t="e">
        <f t="shared" si="5"/>
        <v>#REF!</v>
      </c>
      <c r="F120" s="272" t="e">
        <f t="shared" si="5"/>
        <v>#REF!</v>
      </c>
      <c r="G120" s="272" t="e">
        <f t="shared" si="7"/>
        <v>#REF!</v>
      </c>
      <c r="H120" s="272" t="e">
        <f t="shared" si="7"/>
        <v>#REF!</v>
      </c>
      <c r="I120" s="272" t="e">
        <f t="shared" si="7"/>
        <v>#REF!</v>
      </c>
      <c r="J120" s="277" t="e">
        <f>D120/'TEST MARKS '!#REF!*100</f>
        <v>#REF!</v>
      </c>
      <c r="K120" s="277" t="e">
        <f>E120/'TEST MARKS '!#REF!*100</f>
        <v>#REF!</v>
      </c>
      <c r="L120" s="277" t="e">
        <f>F120/'TEST MARKS '!#REF!*100</f>
        <v>#REF!</v>
      </c>
      <c r="M120" s="277" t="e">
        <f>G120/'TEST MARKS '!#REF!*100</f>
        <v>#REF!</v>
      </c>
      <c r="N120" s="277" t="e">
        <f>H120/'TEST MARKS '!#REF!*100</f>
        <v>#REF!</v>
      </c>
      <c r="O120" s="277" t="e">
        <f>I120/'TEST MARKS '!#REF!*100</f>
        <v>#REF!</v>
      </c>
      <c r="P120" s="278" t="e">
        <f>IF(J120&lt;'TEST MARKS '!#REF!,"N","Y")</f>
        <v>#REF!</v>
      </c>
      <c r="Q120" s="278" t="e">
        <f>IF(K120&lt;'TEST MARKS '!#REF!,"N","Y")</f>
        <v>#REF!</v>
      </c>
      <c r="R120" s="278" t="e">
        <f>IF(L120&lt;'TEST MARKS '!#REF!,"N","Y")</f>
        <v>#REF!</v>
      </c>
      <c r="S120" s="278" t="e">
        <f>IF(M120&lt;'TEST MARKS '!#REF!,"N","Y")</f>
        <v>#REF!</v>
      </c>
      <c r="T120" s="278" t="e">
        <f>IF(N120&lt;'TEST MARKS '!#REF!,"N","Y")</f>
        <v>#REF!</v>
      </c>
      <c r="U120" s="278" t="e">
        <f>IF(O120&lt;'TEST MARKS '!#REF!,"N","Y")</f>
        <v>#REF!</v>
      </c>
    </row>
    <row r="121" spans="1:21">
      <c r="A121" s="272" t="e">
        <f>'TEST MARKS '!#REF!</f>
        <v>#REF!</v>
      </c>
      <c r="B121" s="272" t="e">
        <f>'TEST MARKS '!#REF!</f>
        <v>#REF!</v>
      </c>
      <c r="C121" s="272" t="e">
        <f>'TEST MARKS '!#REF!</f>
        <v>#REF!</v>
      </c>
      <c r="D121" s="272" t="e">
        <f>'TEST MARKS '!#REF!</f>
        <v>#REF!</v>
      </c>
      <c r="E121" s="272" t="e">
        <f t="shared" si="5"/>
        <v>#REF!</v>
      </c>
      <c r="F121" s="272" t="e">
        <f t="shared" si="5"/>
        <v>#REF!</v>
      </c>
      <c r="G121" s="272" t="e">
        <f t="shared" si="7"/>
        <v>#REF!</v>
      </c>
      <c r="H121" s="272" t="e">
        <f t="shared" si="7"/>
        <v>#REF!</v>
      </c>
      <c r="I121" s="272" t="e">
        <f t="shared" si="7"/>
        <v>#REF!</v>
      </c>
      <c r="J121" s="277" t="e">
        <f>D121/'TEST MARKS '!#REF!*100</f>
        <v>#REF!</v>
      </c>
      <c r="K121" s="277" t="e">
        <f>E121/'TEST MARKS '!#REF!*100</f>
        <v>#REF!</v>
      </c>
      <c r="L121" s="277" t="e">
        <f>F121/'TEST MARKS '!#REF!*100</f>
        <v>#REF!</v>
      </c>
      <c r="M121" s="277" t="e">
        <f>G121/'TEST MARKS '!#REF!*100</f>
        <v>#REF!</v>
      </c>
      <c r="N121" s="277" t="e">
        <f>H121/'TEST MARKS '!#REF!*100</f>
        <v>#REF!</v>
      </c>
      <c r="O121" s="277" t="e">
        <f>I121/'TEST MARKS '!#REF!*100</f>
        <v>#REF!</v>
      </c>
      <c r="P121" s="278" t="e">
        <f>IF(J121&lt;'TEST MARKS '!#REF!,"N","Y")</f>
        <v>#REF!</v>
      </c>
      <c r="Q121" s="278" t="e">
        <f>IF(K121&lt;'TEST MARKS '!#REF!,"N","Y")</f>
        <v>#REF!</v>
      </c>
      <c r="R121" s="278" t="e">
        <f>IF(L121&lt;'TEST MARKS '!#REF!,"N","Y")</f>
        <v>#REF!</v>
      </c>
      <c r="S121" s="278" t="e">
        <f>IF(M121&lt;'TEST MARKS '!#REF!,"N","Y")</f>
        <v>#REF!</v>
      </c>
      <c r="T121" s="278" t="e">
        <f>IF(N121&lt;'TEST MARKS '!#REF!,"N","Y")</f>
        <v>#REF!</v>
      </c>
      <c r="U121" s="278" t="e">
        <f>IF(O121&lt;'TEST MARKS '!#REF!,"N","Y")</f>
        <v>#REF!</v>
      </c>
    </row>
    <row r="122" spans="1:21">
      <c r="A122" s="272" t="e">
        <f>'TEST MARKS '!#REF!</f>
        <v>#REF!</v>
      </c>
      <c r="B122" s="272" t="e">
        <f>'TEST MARKS '!#REF!</f>
        <v>#REF!</v>
      </c>
      <c r="C122" s="272" t="e">
        <f>'TEST MARKS '!#REF!</f>
        <v>#REF!</v>
      </c>
      <c r="D122" s="272" t="e">
        <f>'TEST MARKS '!#REF!</f>
        <v>#REF!</v>
      </c>
      <c r="E122" s="272" t="e">
        <f t="shared" si="5"/>
        <v>#REF!</v>
      </c>
      <c r="F122" s="272" t="e">
        <f t="shared" si="5"/>
        <v>#REF!</v>
      </c>
      <c r="G122" s="272" t="e">
        <f t="shared" si="7"/>
        <v>#REF!</v>
      </c>
      <c r="H122" s="272" t="e">
        <f t="shared" si="7"/>
        <v>#REF!</v>
      </c>
      <c r="I122" s="272" t="e">
        <f t="shared" si="7"/>
        <v>#REF!</v>
      </c>
      <c r="J122" s="277" t="e">
        <f>D122/'TEST MARKS '!#REF!*100</f>
        <v>#REF!</v>
      </c>
      <c r="K122" s="277" t="e">
        <f>E122/'TEST MARKS '!#REF!*100</f>
        <v>#REF!</v>
      </c>
      <c r="L122" s="277" t="e">
        <f>F122/'TEST MARKS '!#REF!*100</f>
        <v>#REF!</v>
      </c>
      <c r="M122" s="277" t="e">
        <f>G122/'TEST MARKS '!#REF!*100</f>
        <v>#REF!</v>
      </c>
      <c r="N122" s="277" t="e">
        <f>H122/'TEST MARKS '!#REF!*100</f>
        <v>#REF!</v>
      </c>
      <c r="O122" s="277" t="e">
        <f>I122/'TEST MARKS '!#REF!*100</f>
        <v>#REF!</v>
      </c>
      <c r="P122" s="278" t="e">
        <f>IF(J122&lt;'TEST MARKS '!#REF!,"N","Y")</f>
        <v>#REF!</v>
      </c>
      <c r="Q122" s="278" t="e">
        <f>IF(K122&lt;'TEST MARKS '!#REF!,"N","Y")</f>
        <v>#REF!</v>
      </c>
      <c r="R122" s="278" t="e">
        <f>IF(L122&lt;'TEST MARKS '!#REF!,"N","Y")</f>
        <v>#REF!</v>
      </c>
      <c r="S122" s="278" t="e">
        <f>IF(M122&lt;'TEST MARKS '!#REF!,"N","Y")</f>
        <v>#REF!</v>
      </c>
      <c r="T122" s="278" t="e">
        <f>IF(N122&lt;'TEST MARKS '!#REF!,"N","Y")</f>
        <v>#REF!</v>
      </c>
      <c r="U122" s="278" t="e">
        <f>IF(O122&lt;'TEST MARKS '!#REF!,"N","Y")</f>
        <v>#REF!</v>
      </c>
    </row>
    <row r="123" spans="1:21">
      <c r="A123" s="272" t="e">
        <f>'TEST MARKS '!#REF!</f>
        <v>#REF!</v>
      </c>
      <c r="B123" s="272" t="e">
        <f>'TEST MARKS '!#REF!</f>
        <v>#REF!</v>
      </c>
      <c r="C123" s="272" t="e">
        <f>'TEST MARKS '!#REF!</f>
        <v>#REF!</v>
      </c>
      <c r="D123" s="272" t="e">
        <f>'TEST MARKS '!#REF!</f>
        <v>#REF!</v>
      </c>
      <c r="E123" s="272" t="e">
        <f t="shared" si="5"/>
        <v>#REF!</v>
      </c>
      <c r="F123" s="272" t="e">
        <f t="shared" si="5"/>
        <v>#REF!</v>
      </c>
      <c r="G123" s="272" t="e">
        <f t="shared" si="7"/>
        <v>#REF!</v>
      </c>
      <c r="H123" s="272" t="e">
        <f t="shared" si="7"/>
        <v>#REF!</v>
      </c>
      <c r="I123" s="272" t="e">
        <f t="shared" si="7"/>
        <v>#REF!</v>
      </c>
      <c r="J123" s="277" t="e">
        <f>D123/'TEST MARKS '!#REF!*100</f>
        <v>#REF!</v>
      </c>
      <c r="K123" s="277" t="e">
        <f>E123/'TEST MARKS '!#REF!*100</f>
        <v>#REF!</v>
      </c>
      <c r="L123" s="277" t="e">
        <f>F123/'TEST MARKS '!#REF!*100</f>
        <v>#REF!</v>
      </c>
      <c r="M123" s="277" t="e">
        <f>G123/'TEST MARKS '!#REF!*100</f>
        <v>#REF!</v>
      </c>
      <c r="N123" s="277" t="e">
        <f>H123/'TEST MARKS '!#REF!*100</f>
        <v>#REF!</v>
      </c>
      <c r="O123" s="277" t="e">
        <f>I123/'TEST MARKS '!#REF!*100</f>
        <v>#REF!</v>
      </c>
      <c r="P123" s="278" t="e">
        <f>IF(J123&lt;'TEST MARKS '!#REF!,"N","Y")</f>
        <v>#REF!</v>
      </c>
      <c r="Q123" s="278" t="e">
        <f>IF(K123&lt;'TEST MARKS '!#REF!,"N","Y")</f>
        <v>#REF!</v>
      </c>
      <c r="R123" s="278" t="e">
        <f>IF(L123&lt;'TEST MARKS '!#REF!,"N","Y")</f>
        <v>#REF!</v>
      </c>
      <c r="S123" s="278" t="e">
        <f>IF(M123&lt;'TEST MARKS '!#REF!,"N","Y")</f>
        <v>#REF!</v>
      </c>
      <c r="T123" s="278" t="e">
        <f>IF(N123&lt;'TEST MARKS '!#REF!,"N","Y")</f>
        <v>#REF!</v>
      </c>
      <c r="U123" s="278" t="e">
        <f>IF(O123&lt;'TEST MARKS '!#REF!,"N","Y")</f>
        <v>#REF!</v>
      </c>
    </row>
    <row r="124" spans="1:21">
      <c r="A124" s="272" t="e">
        <f>'TEST MARKS '!#REF!</f>
        <v>#REF!</v>
      </c>
      <c r="B124" s="272" t="e">
        <f>'TEST MARKS '!#REF!</f>
        <v>#REF!</v>
      </c>
      <c r="C124" s="272" t="e">
        <f>'TEST MARKS '!#REF!</f>
        <v>#REF!</v>
      </c>
      <c r="D124" s="272" t="e">
        <f>'TEST MARKS '!#REF!</f>
        <v>#REF!</v>
      </c>
      <c r="E124" s="272" t="e">
        <f t="shared" si="5"/>
        <v>#REF!</v>
      </c>
      <c r="F124" s="272" t="e">
        <f t="shared" si="5"/>
        <v>#REF!</v>
      </c>
      <c r="G124" s="272" t="e">
        <f t="shared" si="7"/>
        <v>#REF!</v>
      </c>
      <c r="H124" s="272" t="e">
        <f t="shared" si="7"/>
        <v>#REF!</v>
      </c>
      <c r="I124" s="272" t="e">
        <f t="shared" si="7"/>
        <v>#REF!</v>
      </c>
      <c r="J124" s="277" t="e">
        <f>D124/'TEST MARKS '!#REF!*100</f>
        <v>#REF!</v>
      </c>
      <c r="K124" s="277" t="e">
        <f>E124/'TEST MARKS '!#REF!*100</f>
        <v>#REF!</v>
      </c>
      <c r="L124" s="277" t="e">
        <f>F124/'TEST MARKS '!#REF!*100</f>
        <v>#REF!</v>
      </c>
      <c r="M124" s="277" t="e">
        <f>G124/'TEST MARKS '!#REF!*100</f>
        <v>#REF!</v>
      </c>
      <c r="N124" s="277" t="e">
        <f>H124/'TEST MARKS '!#REF!*100</f>
        <v>#REF!</v>
      </c>
      <c r="O124" s="277" t="e">
        <f>I124/'TEST MARKS '!#REF!*100</f>
        <v>#REF!</v>
      </c>
      <c r="P124" s="278" t="e">
        <f>IF(J124&lt;'TEST MARKS '!#REF!,"N","Y")</f>
        <v>#REF!</v>
      </c>
      <c r="Q124" s="278" t="e">
        <f>IF(K124&lt;'TEST MARKS '!#REF!,"N","Y")</f>
        <v>#REF!</v>
      </c>
      <c r="R124" s="278" t="e">
        <f>IF(L124&lt;'TEST MARKS '!#REF!,"N","Y")</f>
        <v>#REF!</v>
      </c>
      <c r="S124" s="278" t="e">
        <f>IF(M124&lt;'TEST MARKS '!#REF!,"N","Y")</f>
        <v>#REF!</v>
      </c>
      <c r="T124" s="278" t="e">
        <f>IF(N124&lt;'TEST MARKS '!#REF!,"N","Y")</f>
        <v>#REF!</v>
      </c>
      <c r="U124" s="278" t="e">
        <f>IF(O124&lt;'TEST MARKS '!#REF!,"N","Y")</f>
        <v>#REF!</v>
      </c>
    </row>
    <row r="125" spans="1:21">
      <c r="A125" s="272" t="e">
        <f>'TEST MARKS '!#REF!</f>
        <v>#REF!</v>
      </c>
      <c r="B125" s="272" t="e">
        <f>'TEST MARKS '!#REF!</f>
        <v>#REF!</v>
      </c>
      <c r="C125" s="272" t="e">
        <f>'TEST MARKS '!#REF!</f>
        <v>#REF!</v>
      </c>
      <c r="D125" s="272" t="e">
        <f>'TEST MARKS '!#REF!</f>
        <v>#REF!</v>
      </c>
      <c r="E125" s="272" t="e">
        <f t="shared" si="5"/>
        <v>#REF!</v>
      </c>
      <c r="F125" s="272" t="e">
        <f t="shared" si="5"/>
        <v>#REF!</v>
      </c>
      <c r="G125" s="272" t="e">
        <f t="shared" si="7"/>
        <v>#REF!</v>
      </c>
      <c r="H125" s="272" t="e">
        <f t="shared" si="7"/>
        <v>#REF!</v>
      </c>
      <c r="I125" s="272" t="e">
        <f t="shared" si="7"/>
        <v>#REF!</v>
      </c>
      <c r="J125" s="277" t="e">
        <f>D125/'TEST MARKS '!#REF!*100</f>
        <v>#REF!</v>
      </c>
      <c r="K125" s="277" t="e">
        <f>E125/'TEST MARKS '!#REF!*100</f>
        <v>#REF!</v>
      </c>
      <c r="L125" s="277" t="e">
        <f>F125/'TEST MARKS '!#REF!*100</f>
        <v>#REF!</v>
      </c>
      <c r="M125" s="277" t="e">
        <f>G125/'TEST MARKS '!#REF!*100</f>
        <v>#REF!</v>
      </c>
      <c r="N125" s="277" t="e">
        <f>H125/'TEST MARKS '!#REF!*100</f>
        <v>#REF!</v>
      </c>
      <c r="O125" s="277" t="e">
        <f>I125/'TEST MARKS '!#REF!*100</f>
        <v>#REF!</v>
      </c>
      <c r="P125" s="278" t="e">
        <f>IF(J125&lt;'TEST MARKS '!#REF!,"N","Y")</f>
        <v>#REF!</v>
      </c>
      <c r="Q125" s="278" t="e">
        <f>IF(K125&lt;'TEST MARKS '!#REF!,"N","Y")</f>
        <v>#REF!</v>
      </c>
      <c r="R125" s="278" t="e">
        <f>IF(L125&lt;'TEST MARKS '!#REF!,"N","Y")</f>
        <v>#REF!</v>
      </c>
      <c r="S125" s="278" t="e">
        <f>IF(M125&lt;'TEST MARKS '!#REF!,"N","Y")</f>
        <v>#REF!</v>
      </c>
      <c r="T125" s="278" t="e">
        <f>IF(N125&lt;'TEST MARKS '!#REF!,"N","Y")</f>
        <v>#REF!</v>
      </c>
      <c r="U125" s="278" t="e">
        <f>IF(O125&lt;'TEST MARKS '!#REF!,"N","Y")</f>
        <v>#REF!</v>
      </c>
    </row>
    <row r="126" spans="4:4">
      <c r="D126" s="230"/>
    </row>
    <row r="127" spans="4:21">
      <c r="D127" s="230"/>
      <c r="O127" s="244" t="s">
        <v>280</v>
      </c>
      <c r="P127" s="244">
        <f t="shared" ref="P127:U127" si="8">COUNTIF(P6:P125,"Y")</f>
        <v>0</v>
      </c>
      <c r="Q127" s="244">
        <f t="shared" si="8"/>
        <v>0</v>
      </c>
      <c r="R127" s="244">
        <f t="shared" si="8"/>
        <v>0</v>
      </c>
      <c r="S127" s="244">
        <f t="shared" si="8"/>
        <v>0</v>
      </c>
      <c r="T127" s="244">
        <f t="shared" si="8"/>
        <v>0</v>
      </c>
      <c r="U127" s="244">
        <f t="shared" si="8"/>
        <v>0</v>
      </c>
    </row>
    <row r="128" spans="4:21">
      <c r="D128" s="230"/>
      <c r="O128" s="279" t="s">
        <v>282</v>
      </c>
      <c r="P128" s="280" t="e">
        <f>P127*100/'TEST MARKS '!#REF!</f>
        <v>#REF!</v>
      </c>
      <c r="Q128" s="280" t="e">
        <f>Q127*100/'TEST MARKS '!#REF!</f>
        <v>#REF!</v>
      </c>
      <c r="R128" s="280" t="e">
        <f>R127*100/'TEST MARKS '!#REF!</f>
        <v>#REF!</v>
      </c>
      <c r="S128" s="280" t="e">
        <f>S127*100/'TEST MARKS '!#REF!</f>
        <v>#REF!</v>
      </c>
      <c r="T128" s="280" t="e">
        <f>T127*100/'TEST MARKS '!#REF!</f>
        <v>#REF!</v>
      </c>
      <c r="U128" s="280" t="e">
        <f>U127*100/'TEST MARKS '!#REF!</f>
        <v>#REF!</v>
      </c>
    </row>
    <row r="129" spans="4:15">
      <c r="D129" s="230"/>
      <c r="O129" s="283"/>
    </row>
    <row r="130" spans="4:15">
      <c r="D130" s="230"/>
      <c r="O130" s="283"/>
    </row>
    <row r="131" spans="4:15">
      <c r="D131" s="230"/>
      <c r="O131" s="283"/>
    </row>
    <row r="132" ht="18" spans="4:21">
      <c r="D132" s="230"/>
      <c r="O132" s="284" t="s">
        <v>283</v>
      </c>
      <c r="P132" s="284" t="s">
        <v>44</v>
      </c>
      <c r="Q132" s="284" t="s">
        <v>45</v>
      </c>
      <c r="R132" s="284" t="s">
        <v>48</v>
      </c>
      <c r="S132" s="284" t="s">
        <v>49</v>
      </c>
      <c r="T132" s="284" t="s">
        <v>47</v>
      </c>
      <c r="U132" s="284" t="s">
        <v>46</v>
      </c>
    </row>
    <row r="133" s="265" customFormat="1" ht="47.25" spans="1:21">
      <c r="A133" s="281"/>
      <c r="C133" s="282"/>
      <c r="D133" s="42"/>
      <c r="E133" s="281"/>
      <c r="F133" s="282"/>
      <c r="G133" s="281"/>
      <c r="H133" s="282"/>
      <c r="I133" s="282"/>
      <c r="J133" s="282"/>
      <c r="K133" s="281"/>
      <c r="L133" s="281"/>
      <c r="M133" s="281"/>
      <c r="N133" s="281"/>
      <c r="O133" s="285" t="s">
        <v>295</v>
      </c>
      <c r="P133" s="286" t="e">
        <f t="shared" ref="P133:U133" si="9">P128</f>
        <v>#REF!</v>
      </c>
      <c r="Q133" s="286" t="e">
        <f t="shared" si="9"/>
        <v>#REF!</v>
      </c>
      <c r="R133" s="286" t="e">
        <f t="shared" si="9"/>
        <v>#REF!</v>
      </c>
      <c r="S133" s="286" t="e">
        <f t="shared" si="9"/>
        <v>#REF!</v>
      </c>
      <c r="T133" s="286" t="e">
        <f t="shared" si="9"/>
        <v>#REF!</v>
      </c>
      <c r="U133" s="286" t="e">
        <f t="shared" si="9"/>
        <v>#REF!</v>
      </c>
    </row>
    <row r="134" spans="4:4">
      <c r="D134" s="230"/>
    </row>
    <row r="135" spans="4:4">
      <c r="D135" s="230"/>
    </row>
    <row r="136" spans="4:4">
      <c r="D136" s="230"/>
    </row>
    <row r="137" spans="4:4">
      <c r="D137" s="230"/>
    </row>
    <row r="138" spans="4:4">
      <c r="D138" s="230"/>
    </row>
    <row r="139" spans="4:4">
      <c r="D139" s="230"/>
    </row>
    <row r="140" spans="4:4">
      <c r="D140" s="230"/>
    </row>
    <row r="141" spans="4:4">
      <c r="D141" s="230"/>
    </row>
    <row r="142" spans="4:4">
      <c r="D142" s="230"/>
    </row>
    <row r="143" spans="4:4">
      <c r="D143" s="230"/>
    </row>
    <row r="144" spans="4:4">
      <c r="D144" s="230"/>
    </row>
    <row r="145" spans="4:4">
      <c r="D145" s="230"/>
    </row>
    <row r="146" spans="4:4">
      <c r="D146" s="230"/>
    </row>
    <row r="147" spans="4:4">
      <c r="D147" s="230"/>
    </row>
    <row r="148" spans="4:4">
      <c r="D148" s="230"/>
    </row>
    <row r="149" spans="4:4">
      <c r="D149" s="230"/>
    </row>
    <row r="150" spans="4:4">
      <c r="D150" s="230"/>
    </row>
    <row r="151" spans="4:4">
      <c r="D151" s="230"/>
    </row>
    <row r="152" spans="4:4">
      <c r="D152" s="230"/>
    </row>
    <row r="153" spans="4:4">
      <c r="D153" s="230"/>
    </row>
    <row r="154" spans="4:4">
      <c r="D154" s="230"/>
    </row>
    <row r="155" spans="4:4">
      <c r="D155" s="230"/>
    </row>
    <row r="156" spans="4:4">
      <c r="D156" s="230"/>
    </row>
    <row r="157" spans="4:4">
      <c r="D157" s="230"/>
    </row>
    <row r="158" spans="4:4">
      <c r="D158" s="230"/>
    </row>
    <row r="159" spans="4:4">
      <c r="D159" s="230"/>
    </row>
    <row r="160" spans="4:4">
      <c r="D160" s="230"/>
    </row>
    <row r="161" spans="4:4">
      <c r="D161" s="230"/>
    </row>
    <row r="162" spans="4:4">
      <c r="D162" s="230"/>
    </row>
    <row r="163" spans="4:4">
      <c r="D163" s="230"/>
    </row>
    <row r="164" spans="4:4">
      <c r="D164" s="230"/>
    </row>
    <row r="165" spans="4:4">
      <c r="D165" s="230"/>
    </row>
    <row r="166" spans="4:4">
      <c r="D166" s="230"/>
    </row>
    <row r="167" spans="4:4">
      <c r="D167" s="230"/>
    </row>
    <row r="168" spans="4:4">
      <c r="D168" s="230"/>
    </row>
    <row r="169" spans="4:4">
      <c r="D169" s="230"/>
    </row>
    <row r="170" spans="4:4">
      <c r="D170" s="230"/>
    </row>
    <row r="171" spans="4:4">
      <c r="D171" s="230"/>
    </row>
    <row r="172" spans="4:4">
      <c r="D172" s="230"/>
    </row>
    <row r="173" spans="4:4">
      <c r="D173" s="230"/>
    </row>
    <row r="174" spans="4:4">
      <c r="D174" s="230"/>
    </row>
    <row r="175" spans="4:4">
      <c r="D175" s="230"/>
    </row>
    <row r="176" spans="4:4">
      <c r="D176" s="230"/>
    </row>
    <row r="177" spans="4:4">
      <c r="D177" s="230"/>
    </row>
    <row r="178" spans="4:4">
      <c r="D178" s="230"/>
    </row>
    <row r="179" spans="4:4">
      <c r="D179" s="230"/>
    </row>
    <row r="180" spans="4:4">
      <c r="D180" s="230"/>
    </row>
    <row r="181" spans="4:4">
      <c r="D181" s="230"/>
    </row>
    <row r="182" spans="4:4">
      <c r="D182" s="230"/>
    </row>
    <row r="183" spans="4:4">
      <c r="D183" s="230"/>
    </row>
    <row r="184" spans="4:4">
      <c r="D184" s="230"/>
    </row>
    <row r="185" spans="4:4">
      <c r="D185" s="230"/>
    </row>
    <row r="186" spans="4:4">
      <c r="D186" s="230"/>
    </row>
    <row r="187" spans="4:4">
      <c r="D187" s="230"/>
    </row>
    <row r="188" spans="4:4">
      <c r="D188" s="230"/>
    </row>
    <row r="189" spans="4:4">
      <c r="D189" s="230"/>
    </row>
    <row r="190" spans="4:4">
      <c r="D190" s="230"/>
    </row>
    <row r="191" spans="4:4">
      <c r="D191" s="230"/>
    </row>
    <row r="192" spans="4:4">
      <c r="D192" s="230"/>
    </row>
    <row r="193" spans="4:4">
      <c r="D193" s="230"/>
    </row>
    <row r="194" spans="4:4">
      <c r="D194" s="230"/>
    </row>
    <row r="195" spans="4:4">
      <c r="D195" s="230"/>
    </row>
    <row r="196" spans="4:4">
      <c r="D196" s="230"/>
    </row>
    <row r="197" spans="4:4">
      <c r="D197" s="230"/>
    </row>
    <row r="198" spans="4:4">
      <c r="D198" s="230"/>
    </row>
    <row r="199" spans="4:4">
      <c r="D199" s="230"/>
    </row>
    <row r="200" spans="4:4">
      <c r="D200" s="230"/>
    </row>
    <row r="201" spans="4:4">
      <c r="D201" s="230"/>
    </row>
    <row r="202" spans="4:4">
      <c r="D202" s="230"/>
    </row>
    <row r="203" spans="4:4">
      <c r="D203" s="230"/>
    </row>
    <row r="204" spans="4:4">
      <c r="D204" s="230"/>
    </row>
    <row r="205" spans="4:4">
      <c r="D205" s="230"/>
    </row>
    <row r="206" spans="4:4">
      <c r="D206" s="230"/>
    </row>
    <row r="207" spans="4:4">
      <c r="D207" s="230"/>
    </row>
    <row r="208" spans="4:4">
      <c r="D208" s="230"/>
    </row>
    <row r="209" spans="4:4">
      <c r="D209" s="230"/>
    </row>
    <row r="210" spans="4:4">
      <c r="D210" s="230"/>
    </row>
    <row r="211" spans="4:4">
      <c r="D211" s="230"/>
    </row>
    <row r="212" spans="4:4">
      <c r="D212" s="230"/>
    </row>
    <row r="213" spans="4:4">
      <c r="D213" s="230"/>
    </row>
    <row r="214" spans="4:4">
      <c r="D214" s="230"/>
    </row>
    <row r="215" spans="4:4">
      <c r="D215" s="230"/>
    </row>
    <row r="216" spans="4:4">
      <c r="D216" s="230"/>
    </row>
    <row r="217" spans="4:4">
      <c r="D217" s="230"/>
    </row>
    <row r="218" spans="4:4">
      <c r="D218" s="230"/>
    </row>
    <row r="219" spans="4:4">
      <c r="D219" s="230"/>
    </row>
    <row r="220" spans="4:4">
      <c r="D220" s="230"/>
    </row>
    <row r="221" spans="4:4">
      <c r="D221" s="230"/>
    </row>
    <row r="222" spans="4:4">
      <c r="D222" s="230"/>
    </row>
    <row r="223" spans="4:4">
      <c r="D223" s="230"/>
    </row>
    <row r="224" spans="4:4">
      <c r="D224" s="230"/>
    </row>
    <row r="225" spans="4:4">
      <c r="D225" s="230"/>
    </row>
    <row r="226" spans="4:4">
      <c r="D226" s="230"/>
    </row>
    <row r="227" spans="4:4">
      <c r="D227" s="230"/>
    </row>
    <row r="228" spans="4:4">
      <c r="D228" s="230"/>
    </row>
    <row r="229" spans="4:4">
      <c r="D229" s="230"/>
    </row>
    <row r="230" spans="4:4">
      <c r="D230" s="230"/>
    </row>
    <row r="231" spans="4:4">
      <c r="D231" s="230"/>
    </row>
    <row r="232" spans="4:4">
      <c r="D232" s="230"/>
    </row>
    <row r="233" spans="4:4">
      <c r="D233" s="230"/>
    </row>
    <row r="234" spans="4:4">
      <c r="D234" s="230"/>
    </row>
    <row r="235" spans="4:4">
      <c r="D235" s="230"/>
    </row>
    <row r="236" spans="4:4">
      <c r="D236" s="230"/>
    </row>
    <row r="237" spans="4:4">
      <c r="D237" s="230"/>
    </row>
    <row r="238" spans="4:4">
      <c r="D238" s="230"/>
    </row>
    <row r="239" spans="4:4">
      <c r="D239" s="230"/>
    </row>
    <row r="240" spans="4:4">
      <c r="D240" s="230"/>
    </row>
    <row r="241" spans="4:4">
      <c r="D241" s="230"/>
    </row>
    <row r="242" spans="4:4">
      <c r="D242" s="230"/>
    </row>
    <row r="243" spans="4:4">
      <c r="D243" s="230"/>
    </row>
    <row r="244" spans="4:4">
      <c r="D244" s="230"/>
    </row>
    <row r="245" spans="4:4">
      <c r="D245" s="230"/>
    </row>
    <row r="246" spans="4:4">
      <c r="D246" s="230"/>
    </row>
    <row r="247" spans="4:4">
      <c r="D247" s="230"/>
    </row>
    <row r="248" spans="4:4">
      <c r="D248" s="230"/>
    </row>
    <row r="249" spans="4:4">
      <c r="D249" s="230"/>
    </row>
    <row r="250" spans="4:4">
      <c r="D250" s="230"/>
    </row>
    <row r="251" spans="4:4">
      <c r="D251" s="230"/>
    </row>
    <row r="252" spans="4:4">
      <c r="D252" s="230"/>
    </row>
    <row r="253" spans="4:4">
      <c r="D253" s="230"/>
    </row>
    <row r="254" spans="4:4">
      <c r="D254" s="230"/>
    </row>
    <row r="255" spans="4:4">
      <c r="D255" s="230"/>
    </row>
    <row r="256" spans="4:4">
      <c r="D256" s="230"/>
    </row>
    <row r="257" spans="4:4">
      <c r="D257" s="230"/>
    </row>
    <row r="258" spans="4:4">
      <c r="D258" s="230"/>
    </row>
    <row r="259" spans="4:4">
      <c r="D259" s="230"/>
    </row>
    <row r="260" spans="4:4">
      <c r="D260" s="230"/>
    </row>
    <row r="261" spans="4:4">
      <c r="D261" s="230"/>
    </row>
    <row r="262" spans="4:4">
      <c r="D262" s="230"/>
    </row>
    <row r="263" spans="4:4">
      <c r="D263" s="230"/>
    </row>
    <row r="264" spans="4:4">
      <c r="D264" s="230"/>
    </row>
    <row r="265" spans="4:4">
      <c r="D265" s="230"/>
    </row>
    <row r="266" spans="4:4">
      <c r="D266" s="230"/>
    </row>
    <row r="267" spans="4:4">
      <c r="D267" s="230"/>
    </row>
    <row r="268" spans="4:4">
      <c r="D268" s="230"/>
    </row>
    <row r="269" spans="4:4">
      <c r="D269" s="230"/>
    </row>
    <row r="270" spans="4:4">
      <c r="D270" s="230"/>
    </row>
    <row r="271" spans="4:4">
      <c r="D271" s="230"/>
    </row>
    <row r="272" spans="4:4">
      <c r="D272" s="230"/>
    </row>
    <row r="273" spans="4:4">
      <c r="D273" s="230"/>
    </row>
    <row r="274" spans="4:4">
      <c r="D274" s="230"/>
    </row>
    <row r="275" spans="4:4">
      <c r="D275" s="230"/>
    </row>
    <row r="276" spans="4:4">
      <c r="D276" s="230"/>
    </row>
    <row r="277" spans="4:4">
      <c r="D277" s="230"/>
    </row>
    <row r="278" spans="4:4">
      <c r="D278" s="230"/>
    </row>
    <row r="279" spans="4:4">
      <c r="D279" s="230"/>
    </row>
    <row r="280" spans="4:4">
      <c r="D280" s="230"/>
    </row>
    <row r="281" spans="4:4">
      <c r="D281" s="230"/>
    </row>
    <row r="282" spans="4:4">
      <c r="D282" s="230"/>
    </row>
    <row r="283" spans="4:4">
      <c r="D283" s="230"/>
    </row>
    <row r="284" spans="4:4">
      <c r="D284" s="230"/>
    </row>
    <row r="285" spans="4:4">
      <c r="D285" s="230"/>
    </row>
    <row r="286" spans="4:4">
      <c r="D286" s="230"/>
    </row>
    <row r="287" spans="4:4">
      <c r="D287" s="230"/>
    </row>
    <row r="288" spans="4:4">
      <c r="D288" s="230"/>
    </row>
    <row r="289" spans="4:4">
      <c r="D289" s="230"/>
    </row>
    <row r="290" spans="4:4">
      <c r="D290" s="230"/>
    </row>
    <row r="291" spans="4:4">
      <c r="D291" s="230"/>
    </row>
    <row r="292" spans="4:4">
      <c r="D292" s="230"/>
    </row>
    <row r="293" spans="4:4">
      <c r="D293" s="230"/>
    </row>
    <row r="294" spans="4:4">
      <c r="D294" s="230"/>
    </row>
    <row r="295" spans="4:4">
      <c r="D295" s="230"/>
    </row>
    <row r="296" spans="4:4">
      <c r="D296" s="230"/>
    </row>
    <row r="297" spans="4:4">
      <c r="D297" s="230"/>
    </row>
    <row r="298" spans="4:4">
      <c r="D298" s="230"/>
    </row>
    <row r="299" spans="4:4">
      <c r="D299" s="230"/>
    </row>
    <row r="300" spans="4:4">
      <c r="D300" s="230"/>
    </row>
    <row r="301" spans="4:4">
      <c r="D301" s="230"/>
    </row>
    <row r="302" spans="4:4">
      <c r="D302" s="230"/>
    </row>
    <row r="303" spans="4:4">
      <c r="D303" s="230"/>
    </row>
    <row r="304" spans="4:4">
      <c r="D304" s="230"/>
    </row>
    <row r="305" spans="4:4">
      <c r="D305" s="230"/>
    </row>
    <row r="306" spans="4:4">
      <c r="D306" s="230"/>
    </row>
    <row r="307" spans="4:4">
      <c r="D307" s="230"/>
    </row>
    <row r="308" spans="4:4">
      <c r="D308" s="230"/>
    </row>
    <row r="309" spans="4:4">
      <c r="D309" s="230"/>
    </row>
    <row r="310" spans="4:4">
      <c r="D310" s="230"/>
    </row>
    <row r="311" spans="4:4">
      <c r="D311" s="230"/>
    </row>
    <row r="312" spans="4:4">
      <c r="D312" s="230"/>
    </row>
    <row r="313" spans="4:4">
      <c r="D313" s="230"/>
    </row>
    <row r="314" spans="4:4">
      <c r="D314" s="230"/>
    </row>
    <row r="315" spans="4:4">
      <c r="D315" s="230"/>
    </row>
    <row r="316" spans="4:4">
      <c r="D316" s="230"/>
    </row>
    <row r="317" spans="4:4">
      <c r="D317" s="230"/>
    </row>
    <row r="318" spans="4:4">
      <c r="D318" s="230"/>
    </row>
    <row r="319" spans="4:4">
      <c r="D319" s="230"/>
    </row>
    <row r="320" spans="4:4">
      <c r="D320" s="230"/>
    </row>
    <row r="321" spans="4:4">
      <c r="D321" s="230"/>
    </row>
    <row r="322" spans="4:4">
      <c r="D322" s="230"/>
    </row>
    <row r="323" spans="4:4">
      <c r="D323" s="230"/>
    </row>
    <row r="324" spans="4:4">
      <c r="D324" s="230"/>
    </row>
    <row r="325" spans="4:4">
      <c r="D325" s="230"/>
    </row>
    <row r="326" spans="4:4">
      <c r="D326" s="230"/>
    </row>
    <row r="327" spans="4:4">
      <c r="D327" s="230"/>
    </row>
    <row r="328" spans="4:4">
      <c r="D328" s="230"/>
    </row>
    <row r="329" spans="4:4">
      <c r="D329" s="230"/>
    </row>
    <row r="330" spans="4:4">
      <c r="D330" s="230"/>
    </row>
    <row r="331" spans="4:4">
      <c r="D331" s="230"/>
    </row>
    <row r="332" spans="4:4">
      <c r="D332" s="230"/>
    </row>
    <row r="333" spans="4:4">
      <c r="D333" s="230"/>
    </row>
    <row r="334" spans="4:4">
      <c r="D334" s="230"/>
    </row>
    <row r="335" spans="4:4">
      <c r="D335" s="230"/>
    </row>
    <row r="336" spans="4:4">
      <c r="D336" s="230"/>
    </row>
    <row r="337" spans="4:4">
      <c r="D337" s="230"/>
    </row>
    <row r="338" spans="4:4">
      <c r="D338" s="230"/>
    </row>
    <row r="339" spans="4:4">
      <c r="D339" s="230"/>
    </row>
    <row r="340" spans="4:4">
      <c r="D340" s="230"/>
    </row>
    <row r="341" spans="4:4">
      <c r="D341" s="230"/>
    </row>
    <row r="342" spans="4:4">
      <c r="D342" s="230"/>
    </row>
    <row r="343" spans="4:4">
      <c r="D343" s="230"/>
    </row>
    <row r="344" spans="4:4">
      <c r="D344" s="230"/>
    </row>
    <row r="345" spans="4:4">
      <c r="D345" s="230"/>
    </row>
    <row r="346" spans="4:4">
      <c r="D346" s="230"/>
    </row>
    <row r="347" spans="4:4">
      <c r="D347" s="230"/>
    </row>
    <row r="348" spans="4:4">
      <c r="D348" s="230"/>
    </row>
    <row r="349" spans="4:4">
      <c r="D349" s="230"/>
    </row>
    <row r="350" spans="4:4">
      <c r="D350" s="230"/>
    </row>
    <row r="351" spans="4:4">
      <c r="D351" s="230"/>
    </row>
    <row r="352" spans="4:4">
      <c r="D352" s="230"/>
    </row>
    <row r="353" spans="4:4">
      <c r="D353" s="230"/>
    </row>
    <row r="354" spans="4:4">
      <c r="D354" s="230"/>
    </row>
    <row r="355" spans="4:4">
      <c r="D355" s="230"/>
    </row>
    <row r="356" spans="4:4">
      <c r="D356" s="230"/>
    </row>
    <row r="357" spans="4:4">
      <c r="D357" s="230"/>
    </row>
    <row r="358" spans="4:4">
      <c r="D358" s="230"/>
    </row>
    <row r="359" spans="4:4">
      <c r="D359" s="230"/>
    </row>
    <row r="360" spans="4:4">
      <c r="D360" s="230"/>
    </row>
    <row r="361" spans="4:4">
      <c r="D361" s="230"/>
    </row>
    <row r="362" spans="4:4">
      <c r="D362" s="230"/>
    </row>
    <row r="363" spans="4:4">
      <c r="D363" s="230"/>
    </row>
    <row r="364" spans="4:4">
      <c r="D364" s="230"/>
    </row>
    <row r="365" spans="4:4">
      <c r="D365" s="230"/>
    </row>
    <row r="366" spans="4:4">
      <c r="D366" s="230"/>
    </row>
    <row r="367" spans="4:4">
      <c r="D367" s="230"/>
    </row>
    <row r="368" spans="4:4">
      <c r="D368" s="230"/>
    </row>
    <row r="369" spans="4:4">
      <c r="D369" s="230"/>
    </row>
    <row r="370" spans="4:4">
      <c r="D370" s="230"/>
    </row>
    <row r="371" spans="4:4">
      <c r="D371" s="230"/>
    </row>
    <row r="372" spans="4:4">
      <c r="D372" s="230"/>
    </row>
    <row r="373" spans="4:4">
      <c r="D373" s="230"/>
    </row>
    <row r="374" spans="4:4">
      <c r="D374" s="230"/>
    </row>
    <row r="375" spans="4:4">
      <c r="D375" s="230"/>
    </row>
    <row r="376" spans="4:4">
      <c r="D376" s="230"/>
    </row>
    <row r="377" spans="4:4">
      <c r="D377" s="230"/>
    </row>
    <row r="378" spans="4:4">
      <c r="D378" s="230"/>
    </row>
    <row r="379" spans="4:4">
      <c r="D379" s="230"/>
    </row>
    <row r="380" spans="4:4">
      <c r="D380" s="230"/>
    </row>
    <row r="381" spans="4:4">
      <c r="D381" s="230"/>
    </row>
    <row r="382" spans="4:4">
      <c r="D382" s="230"/>
    </row>
    <row r="383" spans="4:4">
      <c r="D383" s="230"/>
    </row>
    <row r="384" spans="4:4">
      <c r="D384" s="230"/>
    </row>
    <row r="385" spans="4:4">
      <c r="D385" s="230"/>
    </row>
    <row r="386" spans="4:4">
      <c r="D386" s="230"/>
    </row>
    <row r="387" spans="4:4">
      <c r="D387" s="230"/>
    </row>
    <row r="388" spans="4:4">
      <c r="D388" s="230"/>
    </row>
    <row r="389" spans="4:4">
      <c r="D389" s="230"/>
    </row>
    <row r="390" spans="4:4">
      <c r="D390" s="230"/>
    </row>
    <row r="391" spans="4:4">
      <c r="D391" s="230"/>
    </row>
    <row r="392" spans="4:4">
      <c r="D392" s="230"/>
    </row>
    <row r="393" spans="4:4">
      <c r="D393" s="230"/>
    </row>
    <row r="394" spans="4:4">
      <c r="D394" s="230"/>
    </row>
    <row r="395" spans="4:4">
      <c r="D395" s="230"/>
    </row>
    <row r="396" spans="4:4">
      <c r="D396" s="230"/>
    </row>
    <row r="397" spans="4:4">
      <c r="D397" s="230"/>
    </row>
    <row r="398" spans="4:4">
      <c r="D398" s="230"/>
    </row>
    <row r="399" spans="4:4">
      <c r="D399" s="230"/>
    </row>
    <row r="400" spans="4:4">
      <c r="D400" s="230"/>
    </row>
    <row r="401" spans="4:4">
      <c r="D401" s="230"/>
    </row>
    <row r="402" spans="4:4">
      <c r="D402" s="230"/>
    </row>
    <row r="403" spans="4:4">
      <c r="D403" s="230"/>
    </row>
    <row r="404" spans="4:4">
      <c r="D404" s="230"/>
    </row>
    <row r="405" spans="4:4">
      <c r="D405" s="230"/>
    </row>
    <row r="406" spans="4:4">
      <c r="D406" s="230"/>
    </row>
    <row r="407" spans="4:4">
      <c r="D407" s="230"/>
    </row>
    <row r="408" spans="4:4">
      <c r="D408" s="230"/>
    </row>
    <row r="409" spans="4:4">
      <c r="D409" s="230"/>
    </row>
    <row r="410" spans="4:4">
      <c r="D410" s="230"/>
    </row>
    <row r="411" spans="4:4">
      <c r="D411" s="230"/>
    </row>
    <row r="412" spans="4:4">
      <c r="D412" s="230"/>
    </row>
    <row r="413" spans="4:4">
      <c r="D413" s="230"/>
    </row>
    <row r="414" spans="4:4">
      <c r="D414" s="230"/>
    </row>
    <row r="415" spans="4:4">
      <c r="D415" s="230"/>
    </row>
    <row r="416" spans="4:4">
      <c r="D416" s="230"/>
    </row>
    <row r="417" spans="4:4">
      <c r="D417" s="230"/>
    </row>
    <row r="418" spans="4:4">
      <c r="D418" s="230"/>
    </row>
    <row r="419" spans="4:4">
      <c r="D419" s="230"/>
    </row>
    <row r="420" spans="4:4">
      <c r="D420" s="230"/>
    </row>
    <row r="421" spans="4:4">
      <c r="D421" s="230"/>
    </row>
    <row r="422" spans="4:4">
      <c r="D422" s="230"/>
    </row>
    <row r="423" spans="4:4">
      <c r="D423" s="230"/>
    </row>
    <row r="424" spans="4:4">
      <c r="D424" s="230"/>
    </row>
    <row r="425" spans="4:4">
      <c r="D425" s="230"/>
    </row>
    <row r="426" spans="4:4">
      <c r="D426" s="230"/>
    </row>
    <row r="427" spans="4:4">
      <c r="D427" s="230"/>
    </row>
    <row r="428" spans="4:4">
      <c r="D428" s="230"/>
    </row>
    <row r="429" spans="4:4">
      <c r="D429" s="230"/>
    </row>
    <row r="430" spans="4:4">
      <c r="D430" s="230"/>
    </row>
    <row r="431" spans="4:4">
      <c r="D431" s="230"/>
    </row>
    <row r="432" spans="4:4">
      <c r="D432" s="230"/>
    </row>
    <row r="433" spans="4:4">
      <c r="D433" s="230"/>
    </row>
    <row r="434" spans="4:4">
      <c r="D434" s="230"/>
    </row>
    <row r="435" spans="4:4">
      <c r="D435" s="230"/>
    </row>
    <row r="436" spans="4:4">
      <c r="D436" s="230"/>
    </row>
    <row r="437" spans="4:4">
      <c r="D437" s="230"/>
    </row>
    <row r="438" spans="4:4">
      <c r="D438" s="230"/>
    </row>
    <row r="439" spans="4:4">
      <c r="D439" s="230"/>
    </row>
    <row r="440" spans="4:4">
      <c r="D440" s="230"/>
    </row>
    <row r="441" spans="4:4">
      <c r="D441" s="230"/>
    </row>
    <row r="442" spans="4:4">
      <c r="D442" s="230"/>
    </row>
    <row r="443" spans="4:4">
      <c r="D443" s="230"/>
    </row>
    <row r="444" spans="4:4">
      <c r="D444" s="230"/>
    </row>
    <row r="445" spans="4:4">
      <c r="D445" s="230"/>
    </row>
    <row r="446" spans="4:4">
      <c r="D446" s="230"/>
    </row>
    <row r="447" spans="4:4">
      <c r="D447" s="230"/>
    </row>
    <row r="448" spans="4:4">
      <c r="D448" s="230"/>
    </row>
    <row r="449" spans="4:4">
      <c r="D449" s="230"/>
    </row>
    <row r="450" spans="4:4">
      <c r="D450" s="230"/>
    </row>
    <row r="451" spans="4:4">
      <c r="D451" s="230"/>
    </row>
    <row r="452" spans="4:4">
      <c r="D452" s="230"/>
    </row>
    <row r="453" spans="4:4">
      <c r="D453" s="230"/>
    </row>
    <row r="454" spans="4:4">
      <c r="D454" s="230"/>
    </row>
    <row r="455" spans="4:4">
      <c r="D455" s="230"/>
    </row>
    <row r="456" spans="4:4">
      <c r="D456" s="230"/>
    </row>
    <row r="457" spans="4:4">
      <c r="D457" s="230"/>
    </row>
    <row r="458" spans="4:4">
      <c r="D458" s="230"/>
    </row>
    <row r="459" spans="4:4">
      <c r="D459" s="230"/>
    </row>
    <row r="460" spans="4:4">
      <c r="D460" s="230"/>
    </row>
    <row r="461" spans="4:4">
      <c r="D461" s="230"/>
    </row>
    <row r="462" spans="4:4">
      <c r="D462" s="230"/>
    </row>
    <row r="463" spans="4:4">
      <c r="D463" s="230"/>
    </row>
    <row r="464" spans="4:4">
      <c r="D464" s="230"/>
    </row>
    <row r="465" spans="4:4">
      <c r="D465" s="230"/>
    </row>
    <row r="466" spans="4:4">
      <c r="D466" s="230"/>
    </row>
    <row r="467" spans="4:4">
      <c r="D467" s="230"/>
    </row>
    <row r="468" spans="4:4">
      <c r="D468" s="230"/>
    </row>
    <row r="469" spans="4:4">
      <c r="D469" s="230"/>
    </row>
    <row r="470" spans="4:4">
      <c r="D470" s="230"/>
    </row>
    <row r="471" spans="4:4">
      <c r="D471" s="230"/>
    </row>
    <row r="472" spans="4:4">
      <c r="D472" s="230"/>
    </row>
    <row r="473" spans="4:4">
      <c r="D473" s="230"/>
    </row>
    <row r="474" spans="4:4">
      <c r="D474" s="230"/>
    </row>
    <row r="475" spans="4:4">
      <c r="D475" s="230"/>
    </row>
    <row r="476" spans="4:4">
      <c r="D476" s="230"/>
    </row>
    <row r="477" spans="4:4">
      <c r="D477" s="230"/>
    </row>
    <row r="478" spans="4:4">
      <c r="D478" s="230"/>
    </row>
    <row r="479" spans="4:4">
      <c r="D479" s="230"/>
    </row>
    <row r="480" spans="4:4">
      <c r="D480" s="230"/>
    </row>
    <row r="481" spans="4:4">
      <c r="D481" s="230"/>
    </row>
    <row r="482" spans="4:4">
      <c r="D482" s="230"/>
    </row>
    <row r="483" spans="4:4">
      <c r="D483" s="230"/>
    </row>
    <row r="484" spans="4:4">
      <c r="D484" s="230"/>
    </row>
    <row r="485" spans="4:4">
      <c r="D485" s="230"/>
    </row>
    <row r="486" spans="4:4">
      <c r="D486" s="230"/>
    </row>
    <row r="487" spans="4:4">
      <c r="D487" s="230"/>
    </row>
    <row r="488" spans="4:4">
      <c r="D488" s="230"/>
    </row>
    <row r="489" spans="4:4">
      <c r="D489" s="230"/>
    </row>
    <row r="490" spans="4:4">
      <c r="D490" s="230"/>
    </row>
    <row r="491" spans="4:4">
      <c r="D491" s="230"/>
    </row>
    <row r="492" spans="4:4">
      <c r="D492" s="230"/>
    </row>
    <row r="493" spans="4:4">
      <c r="D493" s="230"/>
    </row>
    <row r="494" spans="4:4">
      <c r="D494" s="230"/>
    </row>
    <row r="495" spans="4:4">
      <c r="D495" s="230"/>
    </row>
    <row r="496" spans="4:4">
      <c r="D496" s="230"/>
    </row>
    <row r="497" spans="4:4">
      <c r="D497" s="230"/>
    </row>
    <row r="498" spans="4:4">
      <c r="D498" s="230"/>
    </row>
    <row r="499" spans="4:4">
      <c r="D499" s="230"/>
    </row>
    <row r="500" spans="4:4">
      <c r="D500" s="230"/>
    </row>
    <row r="501" spans="4:4">
      <c r="D501" s="230"/>
    </row>
    <row r="502" spans="4:4">
      <c r="D502" s="230"/>
    </row>
    <row r="503" spans="4:4">
      <c r="D503" s="230"/>
    </row>
    <row r="504" spans="4:4">
      <c r="D504" s="230"/>
    </row>
    <row r="505" spans="4:4">
      <c r="D505" s="230"/>
    </row>
    <row r="506" spans="4:4">
      <c r="D506" s="230"/>
    </row>
    <row r="507" spans="4:4">
      <c r="D507" s="230"/>
    </row>
    <row r="508" spans="4:4">
      <c r="D508" s="230"/>
    </row>
    <row r="509" spans="4:4">
      <c r="D509" s="230"/>
    </row>
    <row r="510" spans="4:4">
      <c r="D510" s="230"/>
    </row>
    <row r="511" spans="4:4">
      <c r="D511" s="230"/>
    </row>
    <row r="512" spans="4:4">
      <c r="D512" s="230"/>
    </row>
    <row r="513" spans="4:4">
      <c r="D513" s="230"/>
    </row>
    <row r="514" spans="4:4">
      <c r="D514" s="230"/>
    </row>
    <row r="515" spans="4:4">
      <c r="D515" s="230"/>
    </row>
    <row r="516" spans="4:4">
      <c r="D516" s="230"/>
    </row>
    <row r="517" spans="4:4">
      <c r="D517" s="230"/>
    </row>
    <row r="518" spans="4:4">
      <c r="D518" s="230"/>
    </row>
    <row r="519" spans="4:4">
      <c r="D519" s="230"/>
    </row>
    <row r="520" spans="4:4">
      <c r="D520" s="230"/>
    </row>
    <row r="521" spans="4:4">
      <c r="D521" s="230"/>
    </row>
    <row r="522" spans="4:4">
      <c r="D522" s="230"/>
    </row>
    <row r="523" spans="4:4">
      <c r="D523" s="230"/>
    </row>
    <row r="524" spans="4:4">
      <c r="D524" s="230"/>
    </row>
    <row r="525" spans="4:4">
      <c r="D525" s="230"/>
    </row>
    <row r="526" spans="4:4">
      <c r="D526" s="230"/>
    </row>
    <row r="527" spans="4:4">
      <c r="D527" s="230"/>
    </row>
    <row r="528" spans="4:4">
      <c r="D528" s="230"/>
    </row>
    <row r="529" spans="4:4">
      <c r="D529" s="230"/>
    </row>
    <row r="530" spans="4:4">
      <c r="D530" s="230"/>
    </row>
    <row r="531" spans="4:4">
      <c r="D531" s="230"/>
    </row>
    <row r="532" spans="4:4">
      <c r="D532" s="230"/>
    </row>
    <row r="533" spans="4:4">
      <c r="D533" s="230"/>
    </row>
    <row r="534" spans="4:4">
      <c r="D534" s="230"/>
    </row>
    <row r="535" spans="4:4">
      <c r="D535" s="230"/>
    </row>
    <row r="536" spans="4:4">
      <c r="D536" s="230"/>
    </row>
    <row r="537" spans="4:4">
      <c r="D537" s="230"/>
    </row>
    <row r="538" spans="4:4">
      <c r="D538" s="230"/>
    </row>
    <row r="539" spans="4:4">
      <c r="D539" s="230"/>
    </row>
    <row r="540" spans="4:4">
      <c r="D540" s="230"/>
    </row>
    <row r="541" spans="4:4">
      <c r="D541" s="230"/>
    </row>
    <row r="542" spans="4:4">
      <c r="D542" s="230"/>
    </row>
    <row r="543" spans="4:4">
      <c r="D543" s="230"/>
    </row>
    <row r="544" spans="4:4">
      <c r="D544" s="230"/>
    </row>
    <row r="545" spans="4:4">
      <c r="D545" s="230"/>
    </row>
    <row r="546" spans="4:4">
      <c r="D546" s="230"/>
    </row>
    <row r="547" spans="4:4">
      <c r="D547" s="230"/>
    </row>
    <row r="548" spans="4:4">
      <c r="D548" s="230"/>
    </row>
    <row r="549" spans="4:4">
      <c r="D549" s="230"/>
    </row>
    <row r="550" spans="4:4">
      <c r="D550" s="230"/>
    </row>
    <row r="551" spans="4:4">
      <c r="D551" s="230"/>
    </row>
    <row r="552" spans="4:4">
      <c r="D552" s="230"/>
    </row>
    <row r="553" spans="4:4">
      <c r="D553" s="230"/>
    </row>
    <row r="554" spans="4:4">
      <c r="D554" s="230"/>
    </row>
    <row r="555" spans="4:4">
      <c r="D555" s="230"/>
    </row>
    <row r="556" spans="4:4">
      <c r="D556" s="230"/>
    </row>
    <row r="557" spans="4:4">
      <c r="D557" s="230"/>
    </row>
    <row r="558" spans="4:4">
      <c r="D558" s="230"/>
    </row>
    <row r="559" spans="4:4">
      <c r="D559" s="230"/>
    </row>
    <row r="560" spans="4:4">
      <c r="D560" s="230"/>
    </row>
    <row r="561" spans="4:4">
      <c r="D561" s="230"/>
    </row>
    <row r="562" spans="4:4">
      <c r="D562" s="230"/>
    </row>
    <row r="563" spans="4:4">
      <c r="D563" s="230"/>
    </row>
    <row r="564" spans="4:4">
      <c r="D564" s="230"/>
    </row>
    <row r="565" spans="4:4">
      <c r="D565" s="230"/>
    </row>
    <row r="566" spans="4:4">
      <c r="D566" s="230"/>
    </row>
    <row r="567" spans="4:4">
      <c r="D567" s="230"/>
    </row>
    <row r="568" spans="4:4">
      <c r="D568" s="230"/>
    </row>
    <row r="569" spans="4:4">
      <c r="D569" s="230"/>
    </row>
    <row r="570" spans="4:4">
      <c r="D570" s="230"/>
    </row>
    <row r="571" spans="4:4">
      <c r="D571" s="230"/>
    </row>
    <row r="572" spans="4:4">
      <c r="D572" s="230"/>
    </row>
    <row r="573" spans="4:4">
      <c r="D573" s="230"/>
    </row>
    <row r="574" spans="4:4">
      <c r="D574" s="230"/>
    </row>
    <row r="575" spans="4:4">
      <c r="D575" s="230"/>
    </row>
    <row r="576" spans="4:4">
      <c r="D576" s="230"/>
    </row>
    <row r="577" spans="4:4">
      <c r="D577" s="230"/>
    </row>
    <row r="578" spans="4:4">
      <c r="D578" s="230"/>
    </row>
    <row r="579" spans="4:4">
      <c r="D579" s="230"/>
    </row>
    <row r="580" spans="4:4">
      <c r="D580" s="230"/>
    </row>
    <row r="581" spans="4:4">
      <c r="D581" s="230"/>
    </row>
    <row r="582" spans="4:4">
      <c r="D582" s="230"/>
    </row>
    <row r="583" spans="4:4">
      <c r="D583" s="230"/>
    </row>
    <row r="584" spans="4:4">
      <c r="D584" s="230"/>
    </row>
    <row r="585" spans="4:4">
      <c r="D585" s="230"/>
    </row>
    <row r="586" spans="4:4">
      <c r="D586" s="230"/>
    </row>
    <row r="587" spans="4:4">
      <c r="D587" s="230"/>
    </row>
    <row r="588" spans="4:4">
      <c r="D588" s="230"/>
    </row>
    <row r="589" spans="4:4">
      <c r="D589" s="230"/>
    </row>
    <row r="590" spans="4:4">
      <c r="D590" s="230"/>
    </row>
    <row r="591" spans="4:4">
      <c r="D591" s="230"/>
    </row>
    <row r="592" spans="4:4">
      <c r="D592" s="230"/>
    </row>
    <row r="593" spans="4:4">
      <c r="D593" s="230"/>
    </row>
    <row r="594" spans="4:4">
      <c r="D594" s="230"/>
    </row>
    <row r="595" spans="4:4">
      <c r="D595" s="230"/>
    </row>
    <row r="596" spans="4:4">
      <c r="D596" s="230"/>
    </row>
    <row r="597" spans="4:4">
      <c r="D597" s="230"/>
    </row>
    <row r="598" spans="4:4">
      <c r="D598" s="230"/>
    </row>
    <row r="599" spans="4:4">
      <c r="D599" s="230"/>
    </row>
    <row r="600" spans="4:4">
      <c r="D600" s="230"/>
    </row>
    <row r="601" spans="4:4">
      <c r="D601" s="230"/>
    </row>
    <row r="602" spans="4:4">
      <c r="D602" s="230"/>
    </row>
    <row r="603" spans="4:4">
      <c r="D603" s="230"/>
    </row>
    <row r="604" spans="4:4">
      <c r="D604" s="230"/>
    </row>
    <row r="605" spans="4:4">
      <c r="D605" s="230"/>
    </row>
    <row r="606" spans="4:4">
      <c r="D606" s="230"/>
    </row>
    <row r="607" spans="4:4">
      <c r="D607" s="230"/>
    </row>
    <row r="608" spans="4:4">
      <c r="D608" s="230"/>
    </row>
    <row r="609" spans="4:4">
      <c r="D609" s="230"/>
    </row>
    <row r="610" spans="4:4">
      <c r="D610" s="230"/>
    </row>
    <row r="611" spans="4:4">
      <c r="D611" s="230"/>
    </row>
    <row r="612" spans="4:4">
      <c r="D612" s="230"/>
    </row>
    <row r="613" spans="4:4">
      <c r="D613" s="230"/>
    </row>
    <row r="614" spans="4:4">
      <c r="D614" s="230"/>
    </row>
    <row r="615" spans="4:4">
      <c r="D615" s="230"/>
    </row>
    <row r="616" spans="4:4">
      <c r="D616" s="230"/>
    </row>
    <row r="617" spans="4:4">
      <c r="D617" s="230"/>
    </row>
    <row r="618" spans="4:4">
      <c r="D618" s="230"/>
    </row>
    <row r="619" spans="4:4">
      <c r="D619" s="230"/>
    </row>
    <row r="620" spans="4:4">
      <c r="D620" s="230"/>
    </row>
    <row r="621" spans="4:4">
      <c r="D621" s="230"/>
    </row>
    <row r="622" spans="4:4">
      <c r="D622" s="230"/>
    </row>
    <row r="623" spans="4:4">
      <c r="D623" s="230"/>
    </row>
    <row r="624" spans="4:4">
      <c r="D624" s="230"/>
    </row>
    <row r="625" spans="4:4">
      <c r="D625" s="230"/>
    </row>
    <row r="626" spans="4:4">
      <c r="D626" s="230"/>
    </row>
    <row r="627" spans="4:4">
      <c r="D627" s="230"/>
    </row>
    <row r="628" spans="4:4">
      <c r="D628" s="230"/>
    </row>
    <row r="629" spans="4:4">
      <c r="D629" s="230"/>
    </row>
    <row r="630" spans="4:4">
      <c r="D630" s="230"/>
    </row>
    <row r="631" spans="4:4">
      <c r="D631" s="230"/>
    </row>
    <row r="632" spans="4:4">
      <c r="D632" s="230"/>
    </row>
    <row r="633" spans="4:4">
      <c r="D633" s="230"/>
    </row>
    <row r="634" spans="4:4">
      <c r="D634" s="230"/>
    </row>
    <row r="635" spans="4:4">
      <c r="D635" s="230"/>
    </row>
    <row r="636" spans="4:4">
      <c r="D636" s="230"/>
    </row>
    <row r="637" spans="4:4">
      <c r="D637" s="230"/>
    </row>
    <row r="638" spans="4:4">
      <c r="D638" s="230"/>
    </row>
    <row r="639" spans="4:4">
      <c r="D639" s="230"/>
    </row>
    <row r="640" spans="4:4">
      <c r="D640" s="230"/>
    </row>
    <row r="641" spans="4:4">
      <c r="D641" s="230"/>
    </row>
    <row r="642" spans="4:4">
      <c r="D642" s="230"/>
    </row>
    <row r="643" spans="4:4">
      <c r="D643" s="230"/>
    </row>
    <row r="644" spans="4:4">
      <c r="D644" s="230"/>
    </row>
    <row r="645" spans="4:4">
      <c r="D645" s="230"/>
    </row>
    <row r="646" spans="4:4">
      <c r="D646" s="230"/>
    </row>
    <row r="647" spans="4:4">
      <c r="D647" s="230"/>
    </row>
    <row r="648" spans="4:4">
      <c r="D648" s="230"/>
    </row>
    <row r="649" spans="4:4">
      <c r="D649" s="230"/>
    </row>
    <row r="650" spans="4:4">
      <c r="D650" s="230"/>
    </row>
    <row r="651" spans="4:4">
      <c r="D651" s="230"/>
    </row>
    <row r="652" spans="4:4">
      <c r="D652" s="230"/>
    </row>
    <row r="653" spans="4:4">
      <c r="D653" s="230"/>
    </row>
    <row r="654" spans="4:4">
      <c r="D654" s="230"/>
    </row>
    <row r="655" spans="4:4">
      <c r="D655" s="230"/>
    </row>
    <row r="656" spans="4:4">
      <c r="D656" s="230"/>
    </row>
    <row r="657" spans="4:4">
      <c r="D657" s="230"/>
    </row>
    <row r="658" spans="4:4">
      <c r="D658" s="230"/>
    </row>
    <row r="659" spans="4:4">
      <c r="D659" s="230"/>
    </row>
    <row r="660" spans="4:4">
      <c r="D660" s="230"/>
    </row>
    <row r="661" spans="4:4">
      <c r="D661" s="230"/>
    </row>
    <row r="662" spans="4:4">
      <c r="D662" s="230"/>
    </row>
    <row r="663" spans="4:4">
      <c r="D663" s="230"/>
    </row>
    <row r="664" spans="4:4">
      <c r="D664" s="230"/>
    </row>
    <row r="665" spans="4:4">
      <c r="D665" s="230"/>
    </row>
    <row r="666" spans="4:4">
      <c r="D666" s="230"/>
    </row>
    <row r="667" spans="4:4">
      <c r="D667" s="230"/>
    </row>
    <row r="668" spans="4:4">
      <c r="D668" s="230"/>
    </row>
    <row r="669" spans="4:4">
      <c r="D669" s="230"/>
    </row>
    <row r="670" spans="4:4">
      <c r="D670" s="230"/>
    </row>
    <row r="671" spans="4:4">
      <c r="D671" s="230"/>
    </row>
    <row r="672" spans="4:4">
      <c r="D672" s="230"/>
    </row>
    <row r="673" spans="4:4">
      <c r="D673" s="230"/>
    </row>
    <row r="674" spans="4:4">
      <c r="D674" s="230"/>
    </row>
    <row r="675" spans="4:4">
      <c r="D675" s="230"/>
    </row>
    <row r="676" spans="4:4">
      <c r="D676" s="230"/>
    </row>
    <row r="677" spans="4:4">
      <c r="D677" s="230"/>
    </row>
    <row r="678" spans="4:4">
      <c r="D678" s="230"/>
    </row>
    <row r="679" spans="4:4">
      <c r="D679" s="230"/>
    </row>
    <row r="680" spans="4:4">
      <c r="D680" s="230"/>
    </row>
    <row r="681" spans="4:4">
      <c r="D681" s="230"/>
    </row>
    <row r="682" spans="4:4">
      <c r="D682" s="230"/>
    </row>
    <row r="683" spans="4:4">
      <c r="D683" s="230"/>
    </row>
    <row r="684" spans="4:4">
      <c r="D684" s="230"/>
    </row>
    <row r="685" spans="4:4">
      <c r="D685" s="230"/>
    </row>
    <row r="686" spans="4:4">
      <c r="D686" s="230"/>
    </row>
    <row r="687" spans="4:4">
      <c r="D687" s="230"/>
    </row>
    <row r="688" spans="4:4">
      <c r="D688" s="230"/>
    </row>
    <row r="689" spans="4:4">
      <c r="D689" s="230"/>
    </row>
    <row r="690" spans="4:4">
      <c r="D690" s="230"/>
    </row>
    <row r="691" spans="4:4">
      <c r="D691" s="230"/>
    </row>
    <row r="692" spans="4:4">
      <c r="D692" s="230"/>
    </row>
    <row r="693" spans="4:4">
      <c r="D693" s="230"/>
    </row>
    <row r="694" spans="4:4">
      <c r="D694" s="230"/>
    </row>
    <row r="695" spans="4:4">
      <c r="D695" s="230"/>
    </row>
    <row r="696" spans="4:4">
      <c r="D696" s="230"/>
    </row>
    <row r="697" spans="4:4">
      <c r="D697" s="230"/>
    </row>
    <row r="698" spans="4:4">
      <c r="D698" s="230"/>
    </row>
    <row r="699" spans="4:4">
      <c r="D699" s="230"/>
    </row>
    <row r="700" spans="4:4">
      <c r="D700" s="230"/>
    </row>
    <row r="701" spans="4:4">
      <c r="D701" s="230"/>
    </row>
    <row r="702" spans="4:4">
      <c r="D702" s="230"/>
    </row>
    <row r="703" spans="4:4">
      <c r="D703" s="230"/>
    </row>
    <row r="704" spans="4:4">
      <c r="D704" s="230"/>
    </row>
    <row r="705" spans="4:4">
      <c r="D705" s="230"/>
    </row>
    <row r="706" spans="4:4">
      <c r="D706" s="230"/>
    </row>
    <row r="707" spans="4:4">
      <c r="D707" s="230"/>
    </row>
    <row r="708" spans="4:4">
      <c r="D708" s="230"/>
    </row>
    <row r="709" spans="4:4">
      <c r="D709" s="230"/>
    </row>
    <row r="710" spans="4:4">
      <c r="D710" s="230"/>
    </row>
    <row r="711" spans="4:4">
      <c r="D711" s="230"/>
    </row>
    <row r="712" spans="4:4">
      <c r="D712" s="230"/>
    </row>
    <row r="713" spans="4:4">
      <c r="D713" s="230"/>
    </row>
    <row r="714" spans="4:4">
      <c r="D714" s="230"/>
    </row>
    <row r="715" spans="4:4">
      <c r="D715" s="230"/>
    </row>
    <row r="716" spans="4:4">
      <c r="D716" s="230"/>
    </row>
    <row r="717" spans="4:4">
      <c r="D717" s="230"/>
    </row>
    <row r="718" spans="4:4">
      <c r="D718" s="230"/>
    </row>
    <row r="719" spans="4:4">
      <c r="D719" s="230"/>
    </row>
    <row r="720" spans="4:4">
      <c r="D720" s="230"/>
    </row>
    <row r="721" spans="4:4">
      <c r="D721" s="230"/>
    </row>
    <row r="722" spans="4:4">
      <c r="D722" s="230"/>
    </row>
    <row r="723" spans="4:4">
      <c r="D723" s="230"/>
    </row>
    <row r="724" spans="4:4">
      <c r="D724" s="230"/>
    </row>
    <row r="725" spans="4:4">
      <c r="D725" s="230"/>
    </row>
    <row r="726" spans="4:4">
      <c r="D726" s="230"/>
    </row>
    <row r="727" spans="4:4">
      <c r="D727" s="230"/>
    </row>
    <row r="728" spans="4:4">
      <c r="D728" s="230"/>
    </row>
    <row r="729" spans="4:4">
      <c r="D729" s="230"/>
    </row>
    <row r="730" spans="4:4">
      <c r="D730" s="230"/>
    </row>
    <row r="731" spans="4:4">
      <c r="D731" s="230"/>
    </row>
    <row r="732" spans="4:4">
      <c r="D732" s="230"/>
    </row>
    <row r="733" spans="4:4">
      <c r="D733" s="230"/>
    </row>
    <row r="734" spans="4:4">
      <c r="D734" s="230"/>
    </row>
    <row r="735" spans="4:4">
      <c r="D735" s="230"/>
    </row>
    <row r="736" spans="4:4">
      <c r="D736" s="230"/>
    </row>
    <row r="737" spans="4:4">
      <c r="D737" s="230"/>
    </row>
    <row r="738" spans="4:4">
      <c r="D738" s="230"/>
    </row>
    <row r="739" spans="4:4">
      <c r="D739" s="230"/>
    </row>
    <row r="740" spans="4:4">
      <c r="D740" s="230"/>
    </row>
    <row r="741" spans="4:4">
      <c r="D741" s="230"/>
    </row>
    <row r="742" spans="4:4">
      <c r="D742" s="230"/>
    </row>
    <row r="743" spans="4:4">
      <c r="D743" s="230"/>
    </row>
    <row r="744" spans="4:4">
      <c r="D744" s="230"/>
    </row>
    <row r="745" spans="4:4">
      <c r="D745" s="230"/>
    </row>
    <row r="746" spans="4:4">
      <c r="D746" s="230"/>
    </row>
    <row r="747" spans="4:4">
      <c r="D747" s="230"/>
    </row>
    <row r="748" spans="4:4">
      <c r="D748" s="230"/>
    </row>
    <row r="749" spans="4:4">
      <c r="D749" s="230"/>
    </row>
    <row r="750" spans="4:4">
      <c r="D750" s="230"/>
    </row>
    <row r="751" spans="4:4">
      <c r="D751" s="230"/>
    </row>
    <row r="752" spans="4:4">
      <c r="D752" s="230"/>
    </row>
    <row r="753" spans="4:4">
      <c r="D753" s="230"/>
    </row>
    <row r="754" spans="4:4">
      <c r="D754" s="230"/>
    </row>
    <row r="755" spans="4:4">
      <c r="D755" s="230"/>
    </row>
    <row r="756" spans="4:4">
      <c r="D756" s="230"/>
    </row>
    <row r="757" spans="4:4">
      <c r="D757" s="230"/>
    </row>
    <row r="758" spans="4:4">
      <c r="D758" s="230"/>
    </row>
    <row r="759" spans="4:4">
      <c r="D759" s="230"/>
    </row>
    <row r="760" spans="4:4">
      <c r="D760" s="230"/>
    </row>
    <row r="761" spans="4:4">
      <c r="D761" s="230"/>
    </row>
    <row r="762" spans="4:4">
      <c r="D762" s="230"/>
    </row>
    <row r="763" spans="4:4">
      <c r="D763" s="230"/>
    </row>
    <row r="764" spans="4:4">
      <c r="D764" s="230"/>
    </row>
    <row r="765" spans="4:4">
      <c r="D765" s="230"/>
    </row>
    <row r="766" spans="4:4">
      <c r="D766" s="230"/>
    </row>
    <row r="767" spans="4:4">
      <c r="D767" s="230"/>
    </row>
    <row r="768" spans="4:4">
      <c r="D768" s="230"/>
    </row>
    <row r="769" spans="4:4">
      <c r="D769" s="230"/>
    </row>
    <row r="770" spans="4:4">
      <c r="D770" s="230"/>
    </row>
    <row r="771" spans="4:4">
      <c r="D771" s="230"/>
    </row>
    <row r="772" spans="4:4">
      <c r="D772" s="230"/>
    </row>
    <row r="773" spans="4:4">
      <c r="D773" s="230"/>
    </row>
    <row r="774" spans="4:4">
      <c r="D774" s="230"/>
    </row>
    <row r="775" spans="4:4">
      <c r="D775" s="230"/>
    </row>
    <row r="776" spans="4:4">
      <c r="D776" s="230"/>
    </row>
    <row r="777" spans="4:4">
      <c r="D777" s="230"/>
    </row>
    <row r="778" spans="4:4">
      <c r="D778" s="230"/>
    </row>
    <row r="779" spans="4:4">
      <c r="D779" s="230"/>
    </row>
    <row r="780" spans="4:4">
      <c r="D780" s="230"/>
    </row>
    <row r="781" spans="4:4">
      <c r="D781" s="230"/>
    </row>
    <row r="782" spans="4:4">
      <c r="D782" s="230"/>
    </row>
    <row r="783" spans="4:4">
      <c r="D783" s="230"/>
    </row>
    <row r="784" spans="4:4">
      <c r="D784" s="230"/>
    </row>
    <row r="785" spans="4:4">
      <c r="D785" s="230"/>
    </row>
    <row r="786" spans="4:4">
      <c r="D786" s="230"/>
    </row>
    <row r="787" spans="4:4">
      <c r="D787" s="230"/>
    </row>
    <row r="788" spans="4:4">
      <c r="D788" s="230"/>
    </row>
    <row r="789" spans="4:4">
      <c r="D789" s="230"/>
    </row>
    <row r="790" spans="4:4">
      <c r="D790" s="230"/>
    </row>
    <row r="791" spans="4:4">
      <c r="D791" s="230"/>
    </row>
    <row r="792" spans="4:4">
      <c r="D792" s="230"/>
    </row>
    <row r="793" spans="4:4">
      <c r="D793" s="230"/>
    </row>
    <row r="794" spans="4:4">
      <c r="D794" s="230"/>
    </row>
    <row r="795" spans="4:4">
      <c r="D795" s="230"/>
    </row>
    <row r="796" spans="4:4">
      <c r="D796" s="230"/>
    </row>
    <row r="797" spans="4:4">
      <c r="D797" s="230"/>
    </row>
    <row r="798" spans="4:4">
      <c r="D798" s="230"/>
    </row>
    <row r="799" spans="4:4">
      <c r="D799" s="230"/>
    </row>
    <row r="800" spans="4:4">
      <c r="D800" s="230"/>
    </row>
    <row r="801" spans="4:4">
      <c r="D801" s="230"/>
    </row>
    <row r="802" spans="4:4">
      <c r="D802" s="230"/>
    </row>
    <row r="803" spans="4:4">
      <c r="D803" s="230"/>
    </row>
    <row r="804" spans="4:4">
      <c r="D804" s="230"/>
    </row>
    <row r="805" spans="4:4">
      <c r="D805" s="230"/>
    </row>
    <row r="806" spans="4:4">
      <c r="D806" s="230"/>
    </row>
    <row r="807" spans="4:4">
      <c r="D807" s="230"/>
    </row>
    <row r="808" spans="4:4">
      <c r="D808" s="230"/>
    </row>
    <row r="809" spans="4:4">
      <c r="D809" s="230"/>
    </row>
    <row r="810" spans="4:4">
      <c r="D810" s="230"/>
    </row>
    <row r="811" spans="4:4">
      <c r="D811" s="230"/>
    </row>
    <row r="812" spans="4:4">
      <c r="D812" s="230"/>
    </row>
    <row r="813" spans="4:4">
      <c r="D813" s="230"/>
    </row>
    <row r="814" spans="4:4">
      <c r="D814" s="230"/>
    </row>
    <row r="815" spans="4:4">
      <c r="D815" s="230"/>
    </row>
    <row r="816" spans="4:4">
      <c r="D816" s="230"/>
    </row>
    <row r="817" spans="4:4">
      <c r="D817" s="230"/>
    </row>
    <row r="818" spans="4:4">
      <c r="D818" s="230"/>
    </row>
    <row r="819" spans="4:4">
      <c r="D819" s="230"/>
    </row>
    <row r="820" spans="4:4">
      <c r="D820" s="230"/>
    </row>
    <row r="821" spans="4:4">
      <c r="D821" s="230"/>
    </row>
    <row r="822" spans="4:4">
      <c r="D822" s="230"/>
    </row>
    <row r="823" spans="4:4">
      <c r="D823" s="230"/>
    </row>
    <row r="824" spans="4:4">
      <c r="D824" s="230"/>
    </row>
    <row r="825" spans="4:4">
      <c r="D825" s="230"/>
    </row>
    <row r="826" spans="4:4">
      <c r="D826" s="230"/>
    </row>
    <row r="827" spans="4:4">
      <c r="D827" s="230"/>
    </row>
    <row r="828" spans="4:4">
      <c r="D828" s="230"/>
    </row>
    <row r="829" spans="4:4">
      <c r="D829" s="230"/>
    </row>
    <row r="830" spans="4:4">
      <c r="D830" s="230"/>
    </row>
    <row r="831" spans="4:4">
      <c r="D831" s="230"/>
    </row>
    <row r="832" spans="4:4">
      <c r="D832" s="230"/>
    </row>
    <row r="833" spans="4:4">
      <c r="D833" s="230"/>
    </row>
    <row r="834" spans="4:4">
      <c r="D834" s="230"/>
    </row>
    <row r="835" spans="4:4">
      <c r="D835" s="230"/>
    </row>
    <row r="836" spans="4:4">
      <c r="D836" s="230"/>
    </row>
    <row r="837" spans="4:4">
      <c r="D837" s="230"/>
    </row>
    <row r="838" spans="4:4">
      <c r="D838" s="230"/>
    </row>
    <row r="839" spans="4:4">
      <c r="D839" s="230"/>
    </row>
    <row r="840" spans="4:4">
      <c r="D840" s="230"/>
    </row>
    <row r="841" spans="4:4">
      <c r="D841" s="230"/>
    </row>
    <row r="842" spans="4:4">
      <c r="D842" s="230"/>
    </row>
    <row r="843" spans="4:4">
      <c r="D843" s="230"/>
    </row>
    <row r="844" spans="4:4">
      <c r="D844" s="230"/>
    </row>
    <row r="845" spans="4:4">
      <c r="D845" s="230"/>
    </row>
    <row r="846" spans="4:4">
      <c r="D846" s="230"/>
    </row>
    <row r="847" spans="4:4">
      <c r="D847" s="230"/>
    </row>
    <row r="848" spans="4:4">
      <c r="D848" s="230"/>
    </row>
    <row r="849" spans="4:4">
      <c r="D849" s="230"/>
    </row>
    <row r="850" spans="4:4">
      <c r="D850" s="230"/>
    </row>
    <row r="851" spans="4:4">
      <c r="D851" s="230"/>
    </row>
    <row r="852" spans="4:4">
      <c r="D852" s="230"/>
    </row>
    <row r="853" spans="4:4">
      <c r="D853" s="230"/>
    </row>
    <row r="854" spans="4:4">
      <c r="D854" s="230"/>
    </row>
    <row r="855" spans="4:4">
      <c r="D855" s="230"/>
    </row>
    <row r="856" spans="4:4">
      <c r="D856" s="230"/>
    </row>
    <row r="857" spans="4:4">
      <c r="D857" s="230"/>
    </row>
    <row r="858" spans="4:4">
      <c r="D858" s="230"/>
    </row>
    <row r="859" spans="4:4">
      <c r="D859" s="230"/>
    </row>
    <row r="860" spans="4:4">
      <c r="D860" s="230"/>
    </row>
    <row r="861" spans="4:4">
      <c r="D861" s="230"/>
    </row>
    <row r="862" spans="4:4">
      <c r="D862" s="230"/>
    </row>
    <row r="863" spans="4:4">
      <c r="D863" s="230"/>
    </row>
    <row r="864" spans="4:4">
      <c r="D864" s="230"/>
    </row>
    <row r="865" spans="4:4">
      <c r="D865" s="230"/>
    </row>
    <row r="866" spans="4:4">
      <c r="D866" s="230"/>
    </row>
    <row r="867" spans="4:4">
      <c r="D867" s="230"/>
    </row>
    <row r="868" spans="4:4">
      <c r="D868" s="230"/>
    </row>
    <row r="869" spans="4:4">
      <c r="D869" s="230"/>
    </row>
    <row r="870" spans="4:4">
      <c r="D870" s="230"/>
    </row>
    <row r="871" spans="4:4">
      <c r="D871" s="230"/>
    </row>
    <row r="872" spans="4:4">
      <c r="D872" s="230"/>
    </row>
    <row r="873" spans="4:4">
      <c r="D873" s="230"/>
    </row>
    <row r="874" spans="4:4">
      <c r="D874" s="230"/>
    </row>
    <row r="875" spans="4:4">
      <c r="D875" s="230"/>
    </row>
    <row r="876" spans="4:4">
      <c r="D876" s="230"/>
    </row>
    <row r="877" spans="4:4">
      <c r="D877" s="230"/>
    </row>
    <row r="878" spans="4:4">
      <c r="D878" s="230"/>
    </row>
    <row r="879" spans="4:4">
      <c r="D879" s="230"/>
    </row>
    <row r="880" spans="4:4">
      <c r="D880" s="230"/>
    </row>
    <row r="881" spans="4:4">
      <c r="D881" s="230"/>
    </row>
    <row r="882" spans="4:4">
      <c r="D882" s="230"/>
    </row>
    <row r="883" spans="4:4">
      <c r="D883" s="230"/>
    </row>
    <row r="884" spans="4:4">
      <c r="D884" s="230"/>
    </row>
    <row r="885" spans="4:4">
      <c r="D885" s="230"/>
    </row>
    <row r="886" spans="4:4">
      <c r="D886" s="230"/>
    </row>
    <row r="887" spans="4:4">
      <c r="D887" s="230"/>
    </row>
    <row r="888" spans="4:4">
      <c r="D888" s="230"/>
    </row>
    <row r="889" spans="4:4">
      <c r="D889" s="230"/>
    </row>
    <row r="890" spans="4:4">
      <c r="D890" s="230"/>
    </row>
    <row r="891" spans="4:4">
      <c r="D891" s="230"/>
    </row>
    <row r="892" spans="4:4">
      <c r="D892" s="230"/>
    </row>
    <row r="893" spans="4:4">
      <c r="D893" s="230"/>
    </row>
    <row r="894" spans="4:4">
      <c r="D894" s="230"/>
    </row>
    <row r="895" spans="4:4">
      <c r="D895" s="230"/>
    </row>
    <row r="896" spans="4:4">
      <c r="D896" s="230"/>
    </row>
    <row r="897" spans="4:4">
      <c r="D897" s="230"/>
    </row>
    <row r="898" spans="4:4">
      <c r="D898" s="230"/>
    </row>
    <row r="899" spans="4:4">
      <c r="D899" s="230"/>
    </row>
    <row r="900" spans="4:4">
      <c r="D900" s="230"/>
    </row>
    <row r="901" spans="4:4">
      <c r="D901" s="230"/>
    </row>
    <row r="902" spans="4:4">
      <c r="D902" s="230"/>
    </row>
    <row r="903" spans="4:4">
      <c r="D903" s="230"/>
    </row>
    <row r="904" spans="4:4">
      <c r="D904" s="230"/>
    </row>
    <row r="905" spans="4:4">
      <c r="D905" s="230"/>
    </row>
    <row r="906" spans="4:4">
      <c r="D906" s="230"/>
    </row>
    <row r="907" spans="4:4">
      <c r="D907" s="230"/>
    </row>
    <row r="908" spans="4:4">
      <c r="D908" s="230"/>
    </row>
    <row r="909" spans="4:4">
      <c r="D909" s="230"/>
    </row>
    <row r="910" spans="4:4">
      <c r="D910" s="230"/>
    </row>
    <row r="911" spans="4:4">
      <c r="D911" s="230"/>
    </row>
    <row r="912" spans="4:4">
      <c r="D912" s="230"/>
    </row>
    <row r="913" spans="4:4">
      <c r="D913" s="230"/>
    </row>
    <row r="914" spans="4:4">
      <c r="D914" s="230"/>
    </row>
    <row r="915" spans="4:4">
      <c r="D915" s="230"/>
    </row>
    <row r="916" spans="4:4">
      <c r="D916" s="230"/>
    </row>
    <row r="917" spans="4:4">
      <c r="D917" s="230"/>
    </row>
    <row r="918" spans="4:4">
      <c r="D918" s="230"/>
    </row>
    <row r="919" spans="4:4">
      <c r="D919" s="230"/>
    </row>
    <row r="920" spans="4:4">
      <c r="D920" s="230"/>
    </row>
    <row r="921" spans="4:4">
      <c r="D921" s="230"/>
    </row>
    <row r="922" spans="4:4">
      <c r="D922" s="230"/>
    </row>
    <row r="923" spans="4:4">
      <c r="D923" s="230"/>
    </row>
    <row r="924" spans="4:4">
      <c r="D924" s="230"/>
    </row>
    <row r="925" spans="4:4">
      <c r="D925" s="230"/>
    </row>
    <row r="926" spans="4:4">
      <c r="D926" s="230"/>
    </row>
    <row r="927" spans="4:4">
      <c r="D927" s="230"/>
    </row>
    <row r="928" spans="4:4">
      <c r="D928" s="230"/>
    </row>
    <row r="929" spans="4:4">
      <c r="D929" s="230"/>
    </row>
    <row r="930" spans="4:4">
      <c r="D930" s="230"/>
    </row>
    <row r="931" spans="4:4">
      <c r="D931" s="230"/>
    </row>
    <row r="932" spans="4:4">
      <c r="D932" s="230"/>
    </row>
    <row r="933" spans="4:4">
      <c r="D933" s="230"/>
    </row>
    <row r="934" spans="4:4">
      <c r="D934" s="230"/>
    </row>
    <row r="935" spans="4:4">
      <c r="D935" s="230"/>
    </row>
    <row r="936" spans="4:4">
      <c r="D936" s="230"/>
    </row>
    <row r="937" spans="4:4">
      <c r="D937" s="230"/>
    </row>
    <row r="938" spans="4:4">
      <c r="D938" s="230"/>
    </row>
    <row r="939" spans="4:4">
      <c r="D939" s="230"/>
    </row>
    <row r="940" spans="4:4">
      <c r="D940" s="230"/>
    </row>
    <row r="941" spans="4:4">
      <c r="D941" s="230"/>
    </row>
    <row r="942" spans="4:4">
      <c r="D942" s="230"/>
    </row>
    <row r="943" spans="4:4">
      <c r="D943" s="230"/>
    </row>
    <row r="944" spans="4:4">
      <c r="D944" s="230"/>
    </row>
    <row r="945" spans="4:4">
      <c r="D945" s="230"/>
    </row>
    <row r="946" spans="4:4">
      <c r="D946" s="230"/>
    </row>
    <row r="947" spans="4:4">
      <c r="D947" s="230"/>
    </row>
    <row r="948" spans="4:4">
      <c r="D948" s="230"/>
    </row>
    <row r="949" spans="4:4">
      <c r="D949" s="230"/>
    </row>
    <row r="950" spans="4:4">
      <c r="D950" s="230"/>
    </row>
    <row r="951" spans="4:4">
      <c r="D951" s="230"/>
    </row>
    <row r="952" spans="4:4">
      <c r="D952" s="230"/>
    </row>
    <row r="953" spans="4:4">
      <c r="D953" s="230"/>
    </row>
    <row r="954" spans="4:4">
      <c r="D954" s="230"/>
    </row>
    <row r="955" spans="4:4">
      <c r="D955" s="230"/>
    </row>
    <row r="956" spans="4:4">
      <c r="D956" s="230"/>
    </row>
    <row r="957" spans="4:4">
      <c r="D957" s="230"/>
    </row>
    <row r="958" spans="4:4">
      <c r="D958" s="230"/>
    </row>
    <row r="959" spans="4:4">
      <c r="D959" s="230"/>
    </row>
    <row r="960" spans="4:4">
      <c r="D960" s="230"/>
    </row>
    <row r="961" spans="4:4">
      <c r="D961" s="230"/>
    </row>
    <row r="962" spans="4:4">
      <c r="D962" s="230"/>
    </row>
    <row r="963" spans="4:4">
      <c r="D963" s="230"/>
    </row>
    <row r="964" spans="4:4">
      <c r="D964" s="230"/>
    </row>
    <row r="965" spans="4:4">
      <c r="D965" s="230"/>
    </row>
    <row r="966" spans="4:4">
      <c r="D966" s="230"/>
    </row>
    <row r="967" spans="4:4">
      <c r="D967" s="230"/>
    </row>
    <row r="968" spans="4:4">
      <c r="D968" s="230"/>
    </row>
    <row r="969" spans="4:4">
      <c r="D969" s="230"/>
    </row>
    <row r="970" spans="4:4">
      <c r="D970" s="230"/>
    </row>
    <row r="971" spans="4:4">
      <c r="D971" s="230"/>
    </row>
    <row r="972" spans="4:4">
      <c r="D972" s="230"/>
    </row>
    <row r="973" spans="4:4">
      <c r="D973" s="230"/>
    </row>
    <row r="974" spans="4:4">
      <c r="D974" s="230"/>
    </row>
    <row r="975" spans="4:4">
      <c r="D975" s="230"/>
    </row>
    <row r="976" spans="4:4">
      <c r="D976" s="230"/>
    </row>
    <row r="977" spans="4:4">
      <c r="D977" s="230"/>
    </row>
    <row r="978" spans="4:4">
      <c r="D978" s="230"/>
    </row>
    <row r="979" spans="4:4">
      <c r="D979" s="230"/>
    </row>
    <row r="980" spans="4:4">
      <c r="D980" s="230"/>
    </row>
    <row r="981" spans="4:4">
      <c r="D981" s="230"/>
    </row>
    <row r="982" spans="4:4">
      <c r="D982" s="230"/>
    </row>
    <row r="983" spans="4:4">
      <c r="D983" s="230"/>
    </row>
    <row r="984" spans="4:4">
      <c r="D984" s="230"/>
    </row>
    <row r="985" spans="4:4">
      <c r="D985" s="230"/>
    </row>
    <row r="986" spans="4:4">
      <c r="D986" s="230"/>
    </row>
    <row r="987" spans="4:4">
      <c r="D987" s="230"/>
    </row>
    <row r="988" spans="4:4">
      <c r="D988" s="230"/>
    </row>
    <row r="989" spans="4:4">
      <c r="D989" s="230"/>
    </row>
    <row r="990" spans="4:4">
      <c r="D990" s="230"/>
    </row>
    <row r="991" spans="4:4">
      <c r="D991" s="230"/>
    </row>
    <row r="992" spans="4:4">
      <c r="D992" s="230"/>
    </row>
    <row r="993" spans="4:4">
      <c r="D993" s="230"/>
    </row>
    <row r="994" spans="4:4">
      <c r="D994" s="230"/>
    </row>
    <row r="995" spans="4:4">
      <c r="D995" s="230"/>
    </row>
    <row r="996" spans="4:4">
      <c r="D996" s="230"/>
    </row>
    <row r="997" spans="4:4">
      <c r="D997" s="230"/>
    </row>
    <row r="998" spans="4:4">
      <c r="D998" s="230"/>
    </row>
    <row r="999" spans="4:4">
      <c r="D999" s="230"/>
    </row>
    <row r="1000" spans="4:4">
      <c r="D1000" s="230"/>
    </row>
    <row r="1001" spans="4:4">
      <c r="D1001" s="230"/>
    </row>
    <row r="1002" spans="4:4">
      <c r="D1002" s="230"/>
    </row>
    <row r="1003" spans="4:4">
      <c r="D1003" s="230"/>
    </row>
    <row r="1004" spans="4:4">
      <c r="D1004" s="230"/>
    </row>
    <row r="1005" spans="4:4">
      <c r="D1005" s="230"/>
    </row>
    <row r="1006" spans="4:4">
      <c r="D1006" s="230"/>
    </row>
    <row r="1007" spans="4:4">
      <c r="D1007" s="230"/>
    </row>
    <row r="1008" spans="4:4">
      <c r="D1008" s="230"/>
    </row>
    <row r="1009" spans="4:4">
      <c r="D1009" s="230"/>
    </row>
    <row r="1010" spans="4:4">
      <c r="D1010" s="230"/>
    </row>
    <row r="1011" spans="4:4">
      <c r="D1011" s="230"/>
    </row>
    <row r="1012" spans="4:4">
      <c r="D1012" s="230"/>
    </row>
    <row r="1013" spans="4:4">
      <c r="D1013" s="230"/>
    </row>
    <row r="1014" spans="4:4">
      <c r="D1014" s="230"/>
    </row>
    <row r="1015" spans="4:4">
      <c r="D1015" s="230"/>
    </row>
    <row r="1016" spans="4:4">
      <c r="D1016" s="230"/>
    </row>
    <row r="1017" spans="4:4">
      <c r="D1017" s="230"/>
    </row>
    <row r="1018" spans="4:4">
      <c r="D1018" s="230"/>
    </row>
    <row r="1019" spans="4:4">
      <c r="D1019" s="230"/>
    </row>
    <row r="1020" spans="4:4">
      <c r="D1020" s="230"/>
    </row>
    <row r="1021" spans="4:4">
      <c r="D1021" s="230"/>
    </row>
    <row r="1022" spans="4:4">
      <c r="D1022" s="230"/>
    </row>
    <row r="1023" spans="4:4">
      <c r="D1023" s="230"/>
    </row>
    <row r="1024" spans="4:4">
      <c r="D1024" s="230"/>
    </row>
    <row r="1025" spans="4:4">
      <c r="D1025" s="230"/>
    </row>
    <row r="1026" spans="4:4">
      <c r="D1026" s="230"/>
    </row>
    <row r="1027" spans="4:4">
      <c r="D1027" s="230"/>
    </row>
    <row r="1028" spans="4:4">
      <c r="D1028" s="230"/>
    </row>
    <row r="1029" spans="4:4">
      <c r="D1029" s="230"/>
    </row>
    <row r="1030" spans="4:4">
      <c r="D1030" s="230"/>
    </row>
    <row r="1031" spans="4:4">
      <c r="D1031" s="230"/>
    </row>
    <row r="1032" spans="4:4">
      <c r="D1032" s="230"/>
    </row>
    <row r="1033" spans="4:4">
      <c r="D1033" s="230"/>
    </row>
    <row r="1034" spans="4:4">
      <c r="D1034" s="230"/>
    </row>
    <row r="1035" spans="4:4">
      <c r="D1035" s="230"/>
    </row>
    <row r="1036" spans="4:4">
      <c r="D1036" s="230"/>
    </row>
    <row r="1037" spans="4:4">
      <c r="D1037" s="230"/>
    </row>
    <row r="1038" spans="4:4">
      <c r="D1038" s="230"/>
    </row>
    <row r="1039" spans="4:4">
      <c r="D1039" s="230"/>
    </row>
    <row r="1040" spans="4:4">
      <c r="D1040" s="230"/>
    </row>
    <row r="1041" spans="4:4">
      <c r="D1041" s="230"/>
    </row>
    <row r="1042" spans="4:4">
      <c r="D1042" s="230"/>
    </row>
    <row r="1043" spans="4:4">
      <c r="D1043" s="230"/>
    </row>
    <row r="1044" spans="4:4">
      <c r="D1044" s="230"/>
    </row>
    <row r="1045" spans="4:4">
      <c r="D1045" s="230"/>
    </row>
    <row r="1046" spans="4:4">
      <c r="D1046" s="230"/>
    </row>
    <row r="1047" spans="4:4">
      <c r="D1047" s="230"/>
    </row>
    <row r="1048" spans="4:4">
      <c r="D1048" s="230"/>
    </row>
    <row r="1049" spans="4:4">
      <c r="D1049" s="230"/>
    </row>
    <row r="1050" spans="4:4">
      <c r="D1050" s="230"/>
    </row>
    <row r="1051" spans="4:4">
      <c r="D1051" s="230"/>
    </row>
    <row r="1052" spans="4:4">
      <c r="D1052" s="230"/>
    </row>
    <row r="1053" spans="4:4">
      <c r="D1053" s="230"/>
    </row>
    <row r="1054" spans="4:4">
      <c r="D1054" s="230"/>
    </row>
    <row r="1055" spans="4:4">
      <c r="D1055" s="230"/>
    </row>
    <row r="1056" spans="4:4">
      <c r="D1056" s="230"/>
    </row>
    <row r="1057" spans="4:4">
      <c r="D1057" s="230"/>
    </row>
    <row r="1058" spans="4:4">
      <c r="D1058" s="230"/>
    </row>
    <row r="1059" spans="4:4">
      <c r="D1059" s="230"/>
    </row>
    <row r="1060" spans="4:4">
      <c r="D1060" s="230"/>
    </row>
    <row r="1061" spans="4:4">
      <c r="D1061" s="230"/>
    </row>
    <row r="1062" spans="4:4">
      <c r="D1062" s="230"/>
    </row>
    <row r="1063" spans="4:4">
      <c r="D1063" s="230"/>
    </row>
    <row r="1064" spans="4:4">
      <c r="D1064" s="230"/>
    </row>
    <row r="1065" spans="4:4">
      <c r="D1065" s="230"/>
    </row>
    <row r="1066" spans="4:4">
      <c r="D1066" s="230"/>
    </row>
    <row r="1067" spans="4:4">
      <c r="D1067" s="230"/>
    </row>
    <row r="1068" spans="4:4">
      <c r="D1068" s="230"/>
    </row>
    <row r="1069" spans="4:4">
      <c r="D1069" s="230"/>
    </row>
    <row r="1070" spans="4:4">
      <c r="D1070" s="230"/>
    </row>
    <row r="1071" spans="4:4">
      <c r="D1071" s="230"/>
    </row>
    <row r="1072" spans="4:4">
      <c r="D1072" s="230"/>
    </row>
    <row r="1073" spans="4:4">
      <c r="D1073" s="230"/>
    </row>
    <row r="1074" spans="4:4">
      <c r="D1074" s="230"/>
    </row>
    <row r="1075" spans="4:4">
      <c r="D1075" s="230"/>
    </row>
    <row r="1076" spans="4:4">
      <c r="D1076" s="230"/>
    </row>
    <row r="1077" spans="4:4">
      <c r="D1077" s="230"/>
    </row>
    <row r="1078" spans="4:4">
      <c r="D1078" s="230"/>
    </row>
    <row r="1079" spans="4:4">
      <c r="D1079" s="230"/>
    </row>
    <row r="1080" spans="4:4">
      <c r="D1080" s="230"/>
    </row>
    <row r="1081" spans="4:4">
      <c r="D1081" s="230"/>
    </row>
    <row r="1082" spans="4:4">
      <c r="D1082" s="230"/>
    </row>
    <row r="1083" spans="4:4">
      <c r="D1083" s="230"/>
    </row>
    <row r="1084" spans="4:4">
      <c r="D1084" s="230"/>
    </row>
    <row r="1085" spans="4:4">
      <c r="D1085" s="230"/>
    </row>
    <row r="1086" spans="4:4">
      <c r="D1086" s="230"/>
    </row>
    <row r="1087" spans="4:4">
      <c r="D1087" s="230"/>
    </row>
    <row r="1088" spans="4:4">
      <c r="D1088" s="230"/>
    </row>
    <row r="1089" spans="4:4">
      <c r="D1089" s="230"/>
    </row>
    <row r="1090" spans="4:4">
      <c r="D1090" s="230"/>
    </row>
    <row r="1091" spans="4:4">
      <c r="D1091" s="230"/>
    </row>
    <row r="1092" spans="4:4">
      <c r="D1092" s="230"/>
    </row>
    <row r="1093" spans="4:4">
      <c r="D1093" s="230"/>
    </row>
    <row r="1094" spans="4:4">
      <c r="D1094" s="230"/>
    </row>
    <row r="1095" spans="4:4">
      <c r="D1095" s="230"/>
    </row>
    <row r="1096" spans="4:4">
      <c r="D1096" s="230"/>
    </row>
    <row r="1097" spans="4:4">
      <c r="D1097" s="230"/>
    </row>
    <row r="1098" spans="4:4">
      <c r="D1098" s="230"/>
    </row>
    <row r="1099" spans="4:4">
      <c r="D1099" s="230"/>
    </row>
    <row r="1100" spans="4:4">
      <c r="D1100" s="230"/>
    </row>
    <row r="1101" spans="4:4">
      <c r="D1101" s="230"/>
    </row>
    <row r="1102" spans="4:4">
      <c r="D1102" s="230"/>
    </row>
    <row r="1103" spans="4:4">
      <c r="D1103" s="230"/>
    </row>
    <row r="1104" spans="4:4">
      <c r="D1104" s="230"/>
    </row>
    <row r="1105" spans="4:4">
      <c r="D1105" s="230"/>
    </row>
    <row r="1106" spans="4:4">
      <c r="D1106" s="230"/>
    </row>
    <row r="1107" spans="4:4">
      <c r="D1107" s="230"/>
    </row>
    <row r="1108" spans="4:4">
      <c r="D1108" s="230"/>
    </row>
    <row r="1109" spans="4:4">
      <c r="D1109" s="230"/>
    </row>
    <row r="1110" spans="4:4">
      <c r="D1110" s="230"/>
    </row>
    <row r="1111" spans="4:4">
      <c r="D1111" s="230"/>
    </row>
    <row r="1112" spans="4:4">
      <c r="D1112" s="230"/>
    </row>
    <row r="1113" spans="4:4">
      <c r="D1113" s="230"/>
    </row>
    <row r="1114" spans="4:4">
      <c r="D1114" s="230"/>
    </row>
    <row r="1115" spans="4:4">
      <c r="D1115" s="230"/>
    </row>
    <row r="1116" spans="4:4">
      <c r="D1116" s="230"/>
    </row>
    <row r="1117" spans="4:4">
      <c r="D1117" s="230"/>
    </row>
    <row r="1118" spans="4:4">
      <c r="D1118" s="230"/>
    </row>
    <row r="1119" spans="4:4">
      <c r="D1119" s="230"/>
    </row>
    <row r="1120" spans="4:4">
      <c r="D1120" s="230"/>
    </row>
    <row r="1121" spans="4:4">
      <c r="D1121" s="230"/>
    </row>
    <row r="1122" spans="4:4">
      <c r="D1122" s="230"/>
    </row>
    <row r="1123" spans="4:4">
      <c r="D1123" s="230"/>
    </row>
    <row r="1124" spans="4:4">
      <c r="D1124" s="230"/>
    </row>
    <row r="1125" spans="4:4">
      <c r="D1125" s="230"/>
    </row>
    <row r="1126" spans="4:4">
      <c r="D1126" s="230"/>
    </row>
    <row r="1127" spans="4:4">
      <c r="D1127" s="230"/>
    </row>
    <row r="1128" spans="4:4">
      <c r="D1128" s="230"/>
    </row>
    <row r="1129" spans="4:4">
      <c r="D1129" s="230"/>
    </row>
    <row r="1130" spans="4:4">
      <c r="D1130" s="230"/>
    </row>
    <row r="1131" spans="4:4">
      <c r="D1131" s="230"/>
    </row>
    <row r="1132" spans="4:4">
      <c r="D1132" s="230"/>
    </row>
    <row r="1133" spans="4:4">
      <c r="D1133" s="230"/>
    </row>
    <row r="1134" spans="4:4">
      <c r="D1134" s="230"/>
    </row>
    <row r="1135" spans="4:4">
      <c r="D1135" s="230"/>
    </row>
    <row r="1136" spans="4:4">
      <c r="D1136" s="230"/>
    </row>
    <row r="1137" spans="4:4">
      <c r="D1137" s="230"/>
    </row>
    <row r="1138" spans="4:4">
      <c r="D1138" s="230"/>
    </row>
    <row r="1139" spans="4:4">
      <c r="D1139" s="230"/>
    </row>
    <row r="1140" spans="4:4">
      <c r="D1140" s="230"/>
    </row>
    <row r="1141" spans="4:4">
      <c r="D1141" s="230"/>
    </row>
    <row r="1142" spans="4:4">
      <c r="D1142" s="230"/>
    </row>
    <row r="1143" spans="4:4">
      <c r="D1143" s="230"/>
    </row>
    <row r="1144" spans="4:4">
      <c r="D1144" s="230"/>
    </row>
    <row r="1145" spans="4:4">
      <c r="D1145" s="230"/>
    </row>
    <row r="1146" spans="4:4">
      <c r="D1146" s="230"/>
    </row>
    <row r="1147" spans="4:4">
      <c r="D1147" s="230"/>
    </row>
    <row r="1148" spans="4:4">
      <c r="D1148" s="230"/>
    </row>
    <row r="1149" spans="4:4">
      <c r="D1149" s="230"/>
    </row>
    <row r="1150" spans="4:4">
      <c r="D1150" s="230"/>
    </row>
    <row r="1151" spans="4:4">
      <c r="D1151" s="230"/>
    </row>
    <row r="1152" spans="4:4">
      <c r="D1152" s="230"/>
    </row>
    <row r="1153" spans="4:4">
      <c r="D1153" s="230"/>
    </row>
    <row r="1154" spans="4:4">
      <c r="D1154" s="230"/>
    </row>
    <row r="1155" spans="4:4">
      <c r="D1155" s="230"/>
    </row>
    <row r="1156" spans="4:4">
      <c r="D1156" s="230"/>
    </row>
    <row r="1157" spans="4:4">
      <c r="D1157" s="230"/>
    </row>
    <row r="1158" spans="4:4">
      <c r="D1158" s="230"/>
    </row>
    <row r="1159" spans="4:4">
      <c r="D1159" s="230"/>
    </row>
    <row r="1160" spans="4:4">
      <c r="D1160" s="230"/>
    </row>
    <row r="1161" spans="4:4">
      <c r="D1161" s="230"/>
    </row>
    <row r="1162" spans="4:4">
      <c r="D1162" s="230"/>
    </row>
    <row r="1163" spans="4:4">
      <c r="D1163" s="230"/>
    </row>
    <row r="1164" spans="4:4">
      <c r="D1164" s="230"/>
    </row>
    <row r="1165" spans="4:4">
      <c r="D1165" s="230"/>
    </row>
    <row r="1166" spans="4:4">
      <c r="D1166" s="230"/>
    </row>
    <row r="1167" spans="4:4">
      <c r="D1167" s="230"/>
    </row>
    <row r="1168" spans="4:4">
      <c r="D1168" s="230"/>
    </row>
    <row r="1169" spans="4:4">
      <c r="D1169" s="230"/>
    </row>
    <row r="1170" spans="4:4">
      <c r="D1170" s="230"/>
    </row>
    <row r="1171" spans="4:4">
      <c r="D1171" s="230"/>
    </row>
    <row r="1172" spans="4:4">
      <c r="D1172" s="230"/>
    </row>
    <row r="1173" spans="4:4">
      <c r="D1173" s="230"/>
    </row>
    <row r="1174" spans="4:4">
      <c r="D1174" s="230"/>
    </row>
    <row r="1175" spans="4:4">
      <c r="D1175" s="230"/>
    </row>
    <row r="1176" spans="4:4">
      <c r="D1176" s="230"/>
    </row>
    <row r="1177" spans="4:4">
      <c r="D1177" s="230"/>
    </row>
    <row r="1178" spans="4:4">
      <c r="D1178" s="230"/>
    </row>
    <row r="1179" spans="4:4">
      <c r="D1179" s="230"/>
    </row>
    <row r="1180" spans="4:4">
      <c r="D1180" s="230"/>
    </row>
    <row r="1181" spans="4:4">
      <c r="D1181" s="230"/>
    </row>
    <row r="1182" spans="4:4">
      <c r="D1182" s="230"/>
    </row>
    <row r="1183" spans="4:4">
      <c r="D1183" s="230"/>
    </row>
    <row r="1184" spans="4:4">
      <c r="D1184" s="230"/>
    </row>
    <row r="1185" spans="4:4">
      <c r="D1185" s="230"/>
    </row>
    <row r="1186" spans="4:4">
      <c r="D1186" s="230"/>
    </row>
    <row r="1187" spans="4:4">
      <c r="D1187" s="230"/>
    </row>
    <row r="1188" spans="4:4">
      <c r="D1188" s="230"/>
    </row>
    <row r="1189" spans="4:4">
      <c r="D1189" s="230"/>
    </row>
    <row r="1190" spans="4:4">
      <c r="D1190" s="230"/>
    </row>
    <row r="1191" spans="4:4">
      <c r="D1191" s="230"/>
    </row>
    <row r="1192" spans="4:4">
      <c r="D1192" s="230"/>
    </row>
    <row r="1193" spans="4:4">
      <c r="D1193" s="230"/>
    </row>
    <row r="1194" spans="4:4">
      <c r="D1194" s="230"/>
    </row>
    <row r="1195" spans="4:4">
      <c r="D1195" s="230"/>
    </row>
    <row r="1196" spans="4:4">
      <c r="D1196" s="230"/>
    </row>
    <row r="1197" spans="4:4">
      <c r="D1197" s="230"/>
    </row>
    <row r="1198" spans="4:4">
      <c r="D1198" s="230"/>
    </row>
    <row r="1199" spans="4:4">
      <c r="D1199" s="230"/>
    </row>
    <row r="1200" spans="4:4">
      <c r="D1200" s="230"/>
    </row>
    <row r="1201" spans="4:4">
      <c r="D1201" s="230"/>
    </row>
    <row r="1202" spans="4:4">
      <c r="D1202" s="230"/>
    </row>
    <row r="1203" spans="4:4">
      <c r="D1203" s="230"/>
    </row>
    <row r="1204" spans="4:4">
      <c r="D1204" s="230"/>
    </row>
    <row r="1205" spans="4:4">
      <c r="D1205" s="230"/>
    </row>
    <row r="1206" spans="4:4">
      <c r="D1206" s="230"/>
    </row>
    <row r="1207" spans="4:4">
      <c r="D1207" s="230"/>
    </row>
    <row r="1208" spans="4:4">
      <c r="D1208" s="230"/>
    </row>
    <row r="1209" spans="4:4">
      <c r="D1209" s="230"/>
    </row>
    <row r="1210" spans="4:4">
      <c r="D1210" s="230"/>
    </row>
    <row r="1211" spans="4:4">
      <c r="D1211" s="230"/>
    </row>
    <row r="1212" spans="4:4">
      <c r="D1212" s="230"/>
    </row>
    <row r="1213" spans="4:4">
      <c r="D1213" s="230"/>
    </row>
    <row r="1214" spans="4:4">
      <c r="D1214" s="230"/>
    </row>
    <row r="1215" spans="4:4">
      <c r="D1215" s="230"/>
    </row>
    <row r="1216" spans="4:4">
      <c r="D1216" s="230"/>
    </row>
    <row r="1217" spans="4:4">
      <c r="D1217" s="230"/>
    </row>
    <row r="1218" spans="4:4">
      <c r="D1218" s="230"/>
    </row>
    <row r="1219" spans="4:4">
      <c r="D1219" s="230"/>
    </row>
    <row r="1220" spans="4:4">
      <c r="D1220" s="230"/>
    </row>
    <row r="1221" spans="4:4">
      <c r="D1221" s="230"/>
    </row>
    <row r="1222" spans="4:4">
      <c r="D1222" s="230"/>
    </row>
    <row r="1223" spans="4:4">
      <c r="D1223" s="230"/>
    </row>
    <row r="1224" spans="4:4">
      <c r="D1224" s="230"/>
    </row>
    <row r="1225" spans="4:4">
      <c r="D1225" s="230"/>
    </row>
    <row r="1226" spans="4:4">
      <c r="D1226" s="230"/>
    </row>
    <row r="1227" spans="4:4">
      <c r="D1227" s="230"/>
    </row>
    <row r="1228" spans="4:4">
      <c r="D1228" s="230"/>
    </row>
    <row r="1229" spans="4:4">
      <c r="D1229" s="230"/>
    </row>
    <row r="1230" spans="4:4">
      <c r="D1230" s="230"/>
    </row>
    <row r="1231" spans="4:4">
      <c r="D1231" s="230"/>
    </row>
    <row r="1232" spans="4:4">
      <c r="D1232" s="230"/>
    </row>
    <row r="1233" spans="4:4">
      <c r="D1233" s="230"/>
    </row>
    <row r="1234" spans="4:4">
      <c r="D1234" s="230"/>
    </row>
    <row r="1235" spans="4:4">
      <c r="D1235" s="230"/>
    </row>
    <row r="1236" spans="4:4">
      <c r="D1236" s="230"/>
    </row>
    <row r="1237" spans="4:4">
      <c r="D1237" s="230"/>
    </row>
    <row r="1238" spans="4:4">
      <c r="D1238" s="230"/>
    </row>
    <row r="1239" spans="4:4">
      <c r="D1239" s="230"/>
    </row>
    <row r="1240" spans="4:4">
      <c r="D1240" s="230"/>
    </row>
    <row r="1241" spans="4:4">
      <c r="D1241" s="230"/>
    </row>
    <row r="1242" spans="4:4">
      <c r="D1242" s="230"/>
    </row>
    <row r="1243" spans="4:4">
      <c r="D1243" s="230"/>
    </row>
    <row r="1244" spans="4:4">
      <c r="D1244" s="230"/>
    </row>
    <row r="1245" spans="4:4">
      <c r="D1245" s="230"/>
    </row>
    <row r="1246" spans="4:4">
      <c r="D1246" s="230"/>
    </row>
    <row r="1247" spans="4:4">
      <c r="D1247" s="230"/>
    </row>
    <row r="1248" spans="4:4">
      <c r="D1248" s="230"/>
    </row>
    <row r="1249" spans="4:4">
      <c r="D1249" s="230"/>
    </row>
    <row r="1250" spans="4:4">
      <c r="D1250" s="230"/>
    </row>
    <row r="1251" spans="4:4">
      <c r="D1251" s="230"/>
    </row>
    <row r="1252" spans="4:4">
      <c r="D1252" s="230"/>
    </row>
    <row r="1253" spans="4:4">
      <c r="D1253" s="230"/>
    </row>
    <row r="1254" spans="4:4">
      <c r="D1254" s="230"/>
    </row>
    <row r="1255" spans="4:4">
      <c r="D1255" s="230"/>
    </row>
    <row r="1256" spans="4:4">
      <c r="D1256" s="230"/>
    </row>
    <row r="1257" spans="4:4">
      <c r="D1257" s="230"/>
    </row>
    <row r="1258" spans="4:4">
      <c r="D1258" s="230"/>
    </row>
    <row r="1259" spans="4:4">
      <c r="D1259" s="230"/>
    </row>
    <row r="1260" spans="4:4">
      <c r="D1260" s="230"/>
    </row>
    <row r="1261" spans="4:4">
      <c r="D1261" s="230"/>
    </row>
    <row r="1262" spans="4:4">
      <c r="D1262" s="230"/>
    </row>
    <row r="1263" spans="4:4">
      <c r="D1263" s="230"/>
    </row>
    <row r="1264" spans="4:4">
      <c r="D1264" s="230"/>
    </row>
    <row r="1265" spans="4:4">
      <c r="D1265" s="230"/>
    </row>
    <row r="1266" spans="4:4">
      <c r="D1266" s="230"/>
    </row>
    <row r="1267" spans="4:4">
      <c r="D1267" s="230"/>
    </row>
    <row r="1268" spans="4:4">
      <c r="D1268" s="230"/>
    </row>
    <row r="1269" spans="4:4">
      <c r="D1269" s="230"/>
    </row>
    <row r="1270" spans="4:4">
      <c r="D1270" s="230"/>
    </row>
    <row r="1271" spans="4:4">
      <c r="D1271" s="230"/>
    </row>
    <row r="1272" spans="4:4">
      <c r="D1272" s="230"/>
    </row>
    <row r="1273" spans="4:4">
      <c r="D1273" s="230"/>
    </row>
    <row r="1274" spans="4:4">
      <c r="D1274" s="230"/>
    </row>
    <row r="1275" spans="4:4">
      <c r="D1275" s="230"/>
    </row>
    <row r="1276" spans="4:4">
      <c r="D1276" s="230"/>
    </row>
    <row r="1277" spans="4:4">
      <c r="D1277" s="230"/>
    </row>
    <row r="1278" spans="4:4">
      <c r="D1278" s="230"/>
    </row>
    <row r="1279" spans="4:4">
      <c r="D1279" s="230"/>
    </row>
    <row r="1280" spans="4:4">
      <c r="D1280" s="230"/>
    </row>
    <row r="1281" spans="4:4">
      <c r="D1281" s="230"/>
    </row>
    <row r="1282" spans="4:4">
      <c r="D1282" s="230"/>
    </row>
    <row r="1283" spans="4:4">
      <c r="D1283" s="230"/>
    </row>
    <row r="1284" spans="4:4">
      <c r="D1284" s="230"/>
    </row>
    <row r="1285" spans="4:4">
      <c r="D1285" s="230"/>
    </row>
    <row r="1286" spans="4:4">
      <c r="D1286" s="230"/>
    </row>
    <row r="1287" spans="4:4">
      <c r="D1287" s="230"/>
    </row>
    <row r="1288" spans="4:4">
      <c r="D1288" s="230"/>
    </row>
    <row r="1289" spans="4:4">
      <c r="D1289" s="230"/>
    </row>
    <row r="1290" spans="4:4">
      <c r="D1290" s="230"/>
    </row>
    <row r="1291" spans="4:4">
      <c r="D1291" s="230"/>
    </row>
    <row r="1292" spans="4:4">
      <c r="D1292" s="230"/>
    </row>
    <row r="1293" spans="4:4">
      <c r="D1293" s="230"/>
    </row>
    <row r="1294" spans="4:4">
      <c r="D1294" s="230"/>
    </row>
    <row r="1295" spans="4:4">
      <c r="D1295" s="230"/>
    </row>
    <row r="1296" spans="4:4">
      <c r="D1296" s="230"/>
    </row>
    <row r="1297" spans="4:4">
      <c r="D1297" s="230"/>
    </row>
    <row r="1298" spans="4:4">
      <c r="D1298" s="230"/>
    </row>
    <row r="1299" spans="4:4">
      <c r="D1299" s="230"/>
    </row>
    <row r="1300" spans="4:4">
      <c r="D1300" s="230"/>
    </row>
    <row r="1301" spans="4:4">
      <c r="D1301" s="230"/>
    </row>
    <row r="1302" spans="4:4">
      <c r="D1302" s="230"/>
    </row>
    <row r="1303" spans="4:4">
      <c r="D1303" s="230"/>
    </row>
    <row r="1304" spans="4:4">
      <c r="D1304" s="230"/>
    </row>
    <row r="1305" spans="4:4">
      <c r="D1305" s="230"/>
    </row>
    <row r="1306" spans="4:4">
      <c r="D1306" s="230"/>
    </row>
    <row r="1307" spans="4:4">
      <c r="D1307" s="230"/>
    </row>
    <row r="1308" spans="4:4">
      <c r="D1308" s="230"/>
    </row>
    <row r="1309" spans="4:4">
      <c r="D1309" s="230"/>
    </row>
    <row r="1310" spans="4:4">
      <c r="D1310" s="230"/>
    </row>
    <row r="1311" spans="4:4">
      <c r="D1311" s="230"/>
    </row>
    <row r="1312" spans="4:4">
      <c r="D1312" s="230"/>
    </row>
    <row r="1313" spans="4:4">
      <c r="D1313" s="230"/>
    </row>
    <row r="1314" spans="4:4">
      <c r="D1314" s="230"/>
    </row>
    <row r="1315" spans="4:4">
      <c r="D1315" s="230"/>
    </row>
    <row r="1316" spans="4:4">
      <c r="D1316" s="230"/>
    </row>
    <row r="1317" spans="4:4">
      <c r="D1317" s="230"/>
    </row>
    <row r="1318" spans="4:4">
      <c r="D1318" s="230"/>
    </row>
    <row r="1319" spans="4:4">
      <c r="D1319" s="230"/>
    </row>
    <row r="1320" spans="4:4">
      <c r="D1320" s="230"/>
    </row>
    <row r="1321" spans="4:4">
      <c r="D1321" s="230"/>
    </row>
    <row r="1322" spans="4:4">
      <c r="D1322" s="230"/>
    </row>
    <row r="1323" spans="4:4">
      <c r="D1323" s="230"/>
    </row>
    <row r="1324" spans="4:4">
      <c r="D1324" s="230"/>
    </row>
    <row r="1325" spans="4:4">
      <c r="D1325" s="230"/>
    </row>
    <row r="1326" spans="4:4">
      <c r="D1326" s="230"/>
    </row>
    <row r="1327" spans="4:4">
      <c r="D1327" s="230"/>
    </row>
    <row r="1328" spans="4:4">
      <c r="D1328" s="230"/>
    </row>
    <row r="1329" spans="4:4">
      <c r="D1329" s="230"/>
    </row>
    <row r="1330" spans="4:4">
      <c r="D1330" s="230"/>
    </row>
    <row r="1331" spans="4:4">
      <c r="D1331" s="230"/>
    </row>
    <row r="1332" spans="4:4">
      <c r="D1332" s="230"/>
    </row>
    <row r="1333" spans="4:4">
      <c r="D1333" s="230"/>
    </row>
    <row r="1334" spans="4:4">
      <c r="D1334" s="230"/>
    </row>
    <row r="1335" spans="4:4">
      <c r="D1335" s="230"/>
    </row>
    <row r="1336" spans="4:4">
      <c r="D1336" s="230"/>
    </row>
    <row r="1337" spans="4:4">
      <c r="D1337" s="230"/>
    </row>
    <row r="1338" spans="4:4">
      <c r="D1338" s="230"/>
    </row>
    <row r="1339" spans="4:4">
      <c r="D1339" s="230"/>
    </row>
    <row r="1340" spans="4:4">
      <c r="D1340" s="230"/>
    </row>
    <row r="1341" spans="4:4">
      <c r="D1341" s="230"/>
    </row>
    <row r="1342" spans="4:4">
      <c r="D1342" s="230"/>
    </row>
    <row r="1343" spans="4:4">
      <c r="D1343" s="230"/>
    </row>
    <row r="1344" spans="4:4">
      <c r="D1344" s="230"/>
    </row>
    <row r="1345" spans="4:4">
      <c r="D1345" s="230"/>
    </row>
    <row r="1346" spans="4:4">
      <c r="D1346" s="230"/>
    </row>
    <row r="1347" spans="4:4">
      <c r="D1347" s="230"/>
    </row>
    <row r="1348" spans="4:4">
      <c r="D1348" s="230"/>
    </row>
    <row r="1349" spans="4:4">
      <c r="D1349" s="230"/>
    </row>
    <row r="1350" spans="4:4">
      <c r="D1350" s="230"/>
    </row>
    <row r="1351" spans="4:4">
      <c r="D1351" s="230"/>
    </row>
    <row r="1352" spans="4:4">
      <c r="D1352" s="230"/>
    </row>
    <row r="1353" spans="4:4">
      <c r="D1353" s="230"/>
    </row>
    <row r="1354" spans="4:4">
      <c r="D1354" s="230"/>
    </row>
    <row r="1355" spans="4:4">
      <c r="D1355" s="230"/>
    </row>
    <row r="1356" spans="4:4">
      <c r="D1356" s="230"/>
    </row>
    <row r="1357" spans="4:4">
      <c r="D1357" s="230"/>
    </row>
    <row r="1358" spans="4:4">
      <c r="D1358" s="230"/>
    </row>
    <row r="1359" spans="4:4">
      <c r="D1359" s="230"/>
    </row>
    <row r="1360" spans="4:4">
      <c r="D1360" s="230"/>
    </row>
    <row r="1361" spans="4:4">
      <c r="D1361" s="230"/>
    </row>
    <row r="1362" spans="4:4">
      <c r="D1362" s="230"/>
    </row>
    <row r="1363" spans="4:4">
      <c r="D1363" s="230"/>
    </row>
    <row r="1364" spans="4:4">
      <c r="D1364" s="230"/>
    </row>
    <row r="1365" spans="4:4">
      <c r="D1365" s="230"/>
    </row>
    <row r="1366" spans="4:4">
      <c r="D1366" s="230"/>
    </row>
    <row r="1367" spans="4:4">
      <c r="D1367" s="230"/>
    </row>
    <row r="1368" spans="4:4">
      <c r="D1368" s="230"/>
    </row>
    <row r="1369" spans="4:4">
      <c r="D1369" s="230"/>
    </row>
    <row r="1370" spans="4:4">
      <c r="D1370" s="230"/>
    </row>
    <row r="1371" spans="4:4">
      <c r="D1371" s="230"/>
    </row>
    <row r="1372" spans="4:4">
      <c r="D1372" s="230"/>
    </row>
    <row r="1373" spans="4:4">
      <c r="D1373" s="230"/>
    </row>
    <row r="1374" spans="4:4">
      <c r="D1374" s="230"/>
    </row>
    <row r="1375" spans="4:4">
      <c r="D1375" s="230"/>
    </row>
    <row r="1376" spans="4:4">
      <c r="D1376" s="230"/>
    </row>
    <row r="1377" spans="4:4">
      <c r="D1377" s="230"/>
    </row>
    <row r="1378" spans="4:4">
      <c r="D1378" s="230"/>
    </row>
    <row r="1379" spans="4:4">
      <c r="D1379" s="230"/>
    </row>
    <row r="1380" spans="4:4">
      <c r="D1380" s="230"/>
    </row>
    <row r="1381" spans="4:4">
      <c r="D1381" s="230"/>
    </row>
    <row r="1382" spans="4:4">
      <c r="D1382" s="230"/>
    </row>
    <row r="1383" spans="4:4">
      <c r="D1383" s="230"/>
    </row>
    <row r="1384" spans="4:4">
      <c r="D1384" s="230"/>
    </row>
    <row r="1385" spans="4:4">
      <c r="D1385" s="230"/>
    </row>
    <row r="1386" spans="4:4">
      <c r="D1386" s="230"/>
    </row>
    <row r="1387" spans="4:4">
      <c r="D1387" s="230"/>
    </row>
    <row r="1388" spans="4:4">
      <c r="D1388" s="230"/>
    </row>
    <row r="1389" spans="4:4">
      <c r="D1389" s="230"/>
    </row>
    <row r="1390" spans="4:4">
      <c r="D1390" s="230"/>
    </row>
    <row r="1391" spans="4:4">
      <c r="D1391" s="230"/>
    </row>
    <row r="1392" spans="4:4">
      <c r="D1392" s="230"/>
    </row>
    <row r="1393" spans="4:4">
      <c r="D1393" s="230"/>
    </row>
    <row r="1394" spans="4:4">
      <c r="D1394" s="230"/>
    </row>
    <row r="1395" spans="4:4">
      <c r="D1395" s="230"/>
    </row>
    <row r="1396" spans="4:4">
      <c r="D1396" s="230"/>
    </row>
    <row r="1397" spans="4:4">
      <c r="D1397" s="230"/>
    </row>
    <row r="1398" spans="4:4">
      <c r="D1398" s="230"/>
    </row>
    <row r="1399" spans="4:4">
      <c r="D1399" s="230"/>
    </row>
    <row r="1400" spans="4:4">
      <c r="D1400" s="230"/>
    </row>
    <row r="1401" spans="4:4">
      <c r="D1401" s="230"/>
    </row>
    <row r="1402" spans="4:4">
      <c r="D1402" s="230"/>
    </row>
    <row r="1403" spans="4:4">
      <c r="D1403" s="230"/>
    </row>
    <row r="1404" spans="4:4">
      <c r="D1404" s="230"/>
    </row>
    <row r="1405" spans="4:4">
      <c r="D1405" s="230"/>
    </row>
    <row r="1406" spans="4:4">
      <c r="D1406" s="230"/>
    </row>
    <row r="1407" spans="4:4">
      <c r="D1407" s="230"/>
    </row>
    <row r="1408" spans="4:4">
      <c r="D1408" s="230"/>
    </row>
    <row r="1409" spans="4:4">
      <c r="D1409" s="230"/>
    </row>
    <row r="1410" spans="4:4">
      <c r="D1410" s="230"/>
    </row>
    <row r="1411" spans="4:4">
      <c r="D1411" s="230"/>
    </row>
    <row r="1412" spans="4:4">
      <c r="D1412" s="230"/>
    </row>
    <row r="1413" spans="4:4">
      <c r="D1413" s="230"/>
    </row>
    <row r="1414" spans="4:4">
      <c r="D1414" s="230"/>
    </row>
    <row r="1415" spans="4:4">
      <c r="D1415" s="230"/>
    </row>
    <row r="1416" spans="4:4">
      <c r="D1416" s="230"/>
    </row>
    <row r="1417" spans="4:4">
      <c r="D1417" s="230"/>
    </row>
    <row r="1418" spans="4:4">
      <c r="D1418" s="230"/>
    </row>
    <row r="1419" spans="4:4">
      <c r="D1419" s="230"/>
    </row>
    <row r="1420" spans="4:4">
      <c r="D1420" s="230"/>
    </row>
    <row r="1421" spans="4:4">
      <c r="D1421" s="230"/>
    </row>
    <row r="1422" spans="4:4">
      <c r="D1422" s="230"/>
    </row>
    <row r="1423" spans="4:4">
      <c r="D1423" s="230"/>
    </row>
    <row r="1424" spans="4:4">
      <c r="D1424" s="230"/>
    </row>
    <row r="1425" spans="4:4">
      <c r="D1425" s="230"/>
    </row>
    <row r="1426" spans="4:4">
      <c r="D1426" s="230"/>
    </row>
    <row r="1427" spans="4:4">
      <c r="D1427" s="230"/>
    </row>
    <row r="1428" spans="4:4">
      <c r="D1428" s="230"/>
    </row>
    <row r="1429" spans="4:4">
      <c r="D1429" s="230"/>
    </row>
    <row r="1430" spans="4:4">
      <c r="D1430" s="230"/>
    </row>
    <row r="1431" spans="4:4">
      <c r="D1431" s="230"/>
    </row>
    <row r="1432" spans="4:4">
      <c r="D1432" s="230"/>
    </row>
    <row r="1433" spans="4:4">
      <c r="D1433" s="230"/>
    </row>
    <row r="1434" spans="4:4">
      <c r="D1434" s="230"/>
    </row>
    <row r="1435" spans="4:4">
      <c r="D1435" s="230"/>
    </row>
    <row r="1436" spans="4:4">
      <c r="D1436" s="230"/>
    </row>
    <row r="1437" spans="4:4">
      <c r="D1437" s="230"/>
    </row>
    <row r="1438" spans="4:4">
      <c r="D1438" s="230"/>
    </row>
    <row r="1439" spans="4:4">
      <c r="D1439" s="230"/>
    </row>
    <row r="1440" spans="4:4">
      <c r="D1440" s="230"/>
    </row>
    <row r="1441" spans="4:4">
      <c r="D1441" s="230"/>
    </row>
    <row r="1442" spans="4:4">
      <c r="D1442" s="230"/>
    </row>
    <row r="1443" spans="4:4">
      <c r="D1443" s="230"/>
    </row>
    <row r="1444" spans="4:4">
      <c r="D1444" s="230"/>
    </row>
    <row r="1445" spans="4:4">
      <c r="D1445" s="230"/>
    </row>
    <row r="1446" spans="4:4">
      <c r="D1446" s="230"/>
    </row>
    <row r="1447" spans="4:4">
      <c r="D1447" s="230"/>
    </row>
    <row r="1448" spans="4:4">
      <c r="D1448" s="230"/>
    </row>
    <row r="1449" spans="4:4">
      <c r="D1449" s="230"/>
    </row>
    <row r="1450" spans="4:4">
      <c r="D1450" s="230"/>
    </row>
    <row r="1451" spans="4:4">
      <c r="D1451" s="230"/>
    </row>
    <row r="1452" spans="4:4">
      <c r="D1452" s="230"/>
    </row>
    <row r="1453" spans="4:4">
      <c r="D1453" s="230"/>
    </row>
    <row r="1454" spans="4:4">
      <c r="D1454" s="230"/>
    </row>
    <row r="1455" spans="4:4">
      <c r="D1455" s="230"/>
    </row>
    <row r="1456" spans="4:4">
      <c r="D1456" s="230"/>
    </row>
    <row r="1457" spans="4:4">
      <c r="D1457" s="230"/>
    </row>
    <row r="1458" spans="4:4">
      <c r="D1458" s="230"/>
    </row>
    <row r="1459" spans="4:4">
      <c r="D1459" s="230"/>
    </row>
    <row r="1460" spans="4:4">
      <c r="D1460" s="230"/>
    </row>
    <row r="1461" spans="4:4">
      <c r="D1461" s="230"/>
    </row>
    <row r="1462" spans="4:4">
      <c r="D1462" s="230"/>
    </row>
    <row r="1463" spans="4:4">
      <c r="D1463" s="230"/>
    </row>
    <row r="1464" spans="4:4">
      <c r="D1464" s="230"/>
    </row>
    <row r="1465" spans="4:4">
      <c r="D1465" s="230"/>
    </row>
    <row r="1466" spans="4:4">
      <c r="D1466" s="230"/>
    </row>
    <row r="1467" spans="4:4">
      <c r="D1467" s="230"/>
    </row>
    <row r="1468" spans="4:4">
      <c r="D1468" s="230"/>
    </row>
    <row r="1469" spans="4:4">
      <c r="D1469" s="230"/>
    </row>
    <row r="1470" spans="4:4">
      <c r="D1470" s="230"/>
    </row>
    <row r="1471" spans="4:4">
      <c r="D1471" s="230"/>
    </row>
    <row r="1472" spans="4:4">
      <c r="D1472" s="230"/>
    </row>
    <row r="1473" spans="4:4">
      <c r="D1473" s="230"/>
    </row>
    <row r="1474" spans="4:4">
      <c r="D1474" s="230"/>
    </row>
    <row r="1475" spans="4:4">
      <c r="D1475" s="230"/>
    </row>
    <row r="1476" spans="4:4">
      <c r="D1476" s="230"/>
    </row>
    <row r="1477" spans="4:4">
      <c r="D1477" s="230"/>
    </row>
    <row r="1478" spans="4:4">
      <c r="D1478" s="230"/>
    </row>
    <row r="1479" spans="4:4">
      <c r="D1479" s="230"/>
    </row>
    <row r="1480" spans="4:4">
      <c r="D1480" s="230"/>
    </row>
    <row r="1481" spans="4:4">
      <c r="D1481" s="230"/>
    </row>
    <row r="1482" spans="4:4">
      <c r="D1482" s="230"/>
    </row>
    <row r="1483" spans="4:4">
      <c r="D1483" s="230"/>
    </row>
    <row r="1484" spans="4:4">
      <c r="D1484" s="230"/>
    </row>
    <row r="1485" spans="4:4">
      <c r="D1485" s="230"/>
    </row>
    <row r="1486" spans="4:4">
      <c r="D1486" s="230"/>
    </row>
    <row r="1487" spans="4:4">
      <c r="D1487" s="230"/>
    </row>
    <row r="1488" spans="4:4">
      <c r="D1488" s="230"/>
    </row>
    <row r="1489" spans="4:4">
      <c r="D1489" s="230"/>
    </row>
    <row r="1490" spans="4:4">
      <c r="D1490" s="230"/>
    </row>
    <row r="1491" spans="4:4">
      <c r="D1491" s="230"/>
    </row>
    <row r="1492" spans="4:4">
      <c r="D1492" s="230"/>
    </row>
    <row r="1493" spans="4:4">
      <c r="D1493" s="230"/>
    </row>
    <row r="1494" spans="4:4">
      <c r="D1494" s="230"/>
    </row>
    <row r="1495" spans="4:4">
      <c r="D1495" s="230"/>
    </row>
    <row r="1496" spans="4:4">
      <c r="D1496" s="230"/>
    </row>
    <row r="1497" spans="4:4">
      <c r="D1497" s="230"/>
    </row>
    <row r="1498" spans="4:4">
      <c r="D1498" s="230"/>
    </row>
    <row r="1499" spans="4:4">
      <c r="D1499" s="230"/>
    </row>
    <row r="1500" spans="4:4">
      <c r="D1500" s="230"/>
    </row>
    <row r="1501" spans="4:4">
      <c r="D1501" s="230"/>
    </row>
    <row r="1502" spans="4:4">
      <c r="D1502" s="230"/>
    </row>
    <row r="1503" spans="4:4">
      <c r="D1503" s="230"/>
    </row>
    <row r="1504" spans="4:4">
      <c r="D1504" s="230"/>
    </row>
    <row r="1505" spans="4:4">
      <c r="D1505" s="230"/>
    </row>
    <row r="1506" spans="4:4">
      <c r="D1506" s="230"/>
    </row>
    <row r="1507" spans="4:4">
      <c r="D1507" s="230"/>
    </row>
    <row r="1508" spans="4:4">
      <c r="D1508" s="230"/>
    </row>
    <row r="1509" spans="4:4">
      <c r="D1509" s="230"/>
    </row>
    <row r="1510" spans="4:4">
      <c r="D1510" s="230"/>
    </row>
    <row r="1511" spans="4:4">
      <c r="D1511" s="230"/>
    </row>
    <row r="1512" spans="4:4">
      <c r="D1512" s="230"/>
    </row>
    <row r="1513" spans="4:4">
      <c r="D1513" s="230"/>
    </row>
    <row r="1514" spans="4:4">
      <c r="D1514" s="230"/>
    </row>
    <row r="1515" spans="4:4">
      <c r="D1515" s="230"/>
    </row>
    <row r="1516" spans="4:4">
      <c r="D1516" s="230"/>
    </row>
    <row r="1517" spans="4:4">
      <c r="D1517" s="230"/>
    </row>
    <row r="1518" spans="4:4">
      <c r="D1518" s="230"/>
    </row>
    <row r="1519" spans="4:4">
      <c r="D1519" s="230"/>
    </row>
    <row r="1520" spans="4:4">
      <c r="D1520" s="230"/>
    </row>
    <row r="1521" spans="4:4">
      <c r="D1521" s="230"/>
    </row>
    <row r="1522" spans="4:4">
      <c r="D1522" s="230"/>
    </row>
    <row r="1523" spans="4:4">
      <c r="D1523" s="230"/>
    </row>
    <row r="1524" spans="4:4">
      <c r="D1524" s="230"/>
    </row>
    <row r="1525" spans="4:4">
      <c r="D1525" s="230"/>
    </row>
    <row r="1526" spans="4:4">
      <c r="D1526" s="230"/>
    </row>
    <row r="1527" spans="4:4">
      <c r="D1527" s="230"/>
    </row>
    <row r="1528" spans="4:4">
      <c r="D1528" s="230"/>
    </row>
    <row r="1529" spans="4:4">
      <c r="D1529" s="230"/>
    </row>
    <row r="1530" spans="4:4">
      <c r="D1530" s="230"/>
    </row>
    <row r="1531" spans="4:4">
      <c r="D1531" s="230"/>
    </row>
    <row r="1532" spans="4:4">
      <c r="D1532" s="230"/>
    </row>
    <row r="1533" spans="4:4">
      <c r="D1533" s="230"/>
    </row>
    <row r="1534" spans="4:4">
      <c r="D1534" s="230"/>
    </row>
    <row r="1535" spans="4:4">
      <c r="D1535" s="230"/>
    </row>
    <row r="1536" spans="4:4">
      <c r="D1536" s="230"/>
    </row>
    <row r="1537" spans="4:4">
      <c r="D1537" s="230"/>
    </row>
    <row r="1538" spans="4:4">
      <c r="D1538" s="230"/>
    </row>
    <row r="1539" spans="4:4">
      <c r="D1539" s="230"/>
    </row>
    <row r="1540" spans="4:4">
      <c r="D1540" s="230"/>
    </row>
    <row r="1541" spans="4:4">
      <c r="D1541" s="230"/>
    </row>
    <row r="1542" spans="4:4">
      <c r="D1542" s="230"/>
    </row>
    <row r="1543" spans="4:4">
      <c r="D1543" s="230"/>
    </row>
    <row r="1544" spans="4:4">
      <c r="D1544" s="230"/>
    </row>
    <row r="1545" spans="4:4">
      <c r="D1545" s="230"/>
    </row>
    <row r="1546" spans="4:4">
      <c r="D1546" s="230"/>
    </row>
    <row r="1547" spans="4:4">
      <c r="D1547" s="230"/>
    </row>
    <row r="1548" spans="4:4">
      <c r="D1548" s="230"/>
    </row>
    <row r="1549" spans="4:4">
      <c r="D1549" s="230"/>
    </row>
    <row r="1550" spans="4:4">
      <c r="D1550" s="230"/>
    </row>
    <row r="1551" spans="4:4">
      <c r="D1551" s="230"/>
    </row>
    <row r="1552" spans="4:4">
      <c r="D1552" s="230"/>
    </row>
    <row r="1553" spans="4:4">
      <c r="D1553" s="230"/>
    </row>
    <row r="1554" spans="4:4">
      <c r="D1554" s="230"/>
    </row>
    <row r="1555" spans="4:4">
      <c r="D1555" s="230"/>
    </row>
    <row r="1556" spans="4:4">
      <c r="D1556" s="230"/>
    </row>
    <row r="1557" spans="4:4">
      <c r="D1557" s="230"/>
    </row>
    <row r="1558" spans="4:4">
      <c r="D1558" s="230"/>
    </row>
    <row r="1559" spans="4:4">
      <c r="D1559" s="230"/>
    </row>
    <row r="1560" spans="4:4">
      <c r="D1560" s="230"/>
    </row>
    <row r="1561" spans="4:4">
      <c r="D1561" s="230"/>
    </row>
    <row r="1562" spans="4:4">
      <c r="D1562" s="230"/>
    </row>
    <row r="1563" spans="4:4">
      <c r="D1563" s="230"/>
    </row>
    <row r="1564" spans="4:4">
      <c r="D1564" s="230"/>
    </row>
    <row r="1565" spans="4:4">
      <c r="D1565" s="230"/>
    </row>
    <row r="1566" spans="4:4">
      <c r="D1566" s="230"/>
    </row>
    <row r="1567" spans="4:4">
      <c r="D1567" s="230"/>
    </row>
    <row r="1568" spans="4:4">
      <c r="D1568" s="230"/>
    </row>
    <row r="1569" spans="4:4">
      <c r="D1569" s="230"/>
    </row>
    <row r="1570" spans="4:4">
      <c r="D1570" s="230"/>
    </row>
    <row r="1571" spans="4:4">
      <c r="D1571" s="230"/>
    </row>
    <row r="1572" spans="4:4">
      <c r="D1572" s="230"/>
    </row>
    <row r="1573" spans="4:4">
      <c r="D1573" s="230"/>
    </row>
    <row r="1574" spans="4:4">
      <c r="D1574" s="230"/>
    </row>
    <row r="1575" spans="4:4">
      <c r="D1575" s="230"/>
    </row>
    <row r="1576" spans="4:4">
      <c r="D1576" s="230"/>
    </row>
    <row r="1577" spans="4:4">
      <c r="D1577" s="230"/>
    </row>
    <row r="1578" spans="4:4">
      <c r="D1578" s="230"/>
    </row>
    <row r="1579" spans="4:4">
      <c r="D1579" s="230"/>
    </row>
    <row r="1580" spans="4:4">
      <c r="D1580" s="230"/>
    </row>
    <row r="1581" spans="4:4">
      <c r="D1581" s="230"/>
    </row>
    <row r="1582" spans="4:4">
      <c r="D1582" s="230"/>
    </row>
    <row r="1583" spans="4:4">
      <c r="D1583" s="230"/>
    </row>
    <row r="1584" spans="4:4">
      <c r="D1584" s="230"/>
    </row>
    <row r="1585" spans="4:4">
      <c r="D1585" s="230"/>
    </row>
    <row r="1586" spans="4:4">
      <c r="D1586" s="230"/>
    </row>
    <row r="1587" spans="4:4">
      <c r="D1587" s="230"/>
    </row>
    <row r="1588" spans="4:4">
      <c r="D1588" s="230"/>
    </row>
    <row r="1589" spans="4:4">
      <c r="D1589" s="230"/>
    </row>
    <row r="1590" spans="4:4">
      <c r="D1590" s="230"/>
    </row>
    <row r="1591" spans="4:4">
      <c r="D1591" s="230"/>
    </row>
    <row r="1592" spans="4:4">
      <c r="D1592" s="230"/>
    </row>
    <row r="1593" spans="4:4">
      <c r="D1593" s="230"/>
    </row>
    <row r="1594" spans="4:4">
      <c r="D1594" s="230"/>
    </row>
    <row r="1595" spans="4:4">
      <c r="D1595" s="230"/>
    </row>
    <row r="1596" spans="4:4">
      <c r="D1596" s="230"/>
    </row>
    <row r="1597" spans="4:4">
      <c r="D1597" s="230"/>
    </row>
    <row r="1598" spans="4:4">
      <c r="D1598" s="230"/>
    </row>
    <row r="1599" spans="4:4">
      <c r="D1599" s="230"/>
    </row>
    <row r="1600" spans="4:4">
      <c r="D1600" s="230"/>
    </row>
    <row r="1601" spans="4:4">
      <c r="D1601" s="230"/>
    </row>
    <row r="1602" spans="4:4">
      <c r="D1602" s="230"/>
    </row>
    <row r="1603" spans="4:4">
      <c r="D1603" s="230"/>
    </row>
    <row r="1604" spans="4:4">
      <c r="D1604" s="230"/>
    </row>
    <row r="1605" spans="4:4">
      <c r="D1605" s="230"/>
    </row>
    <row r="1606" spans="4:4">
      <c r="D1606" s="230"/>
    </row>
    <row r="1607" spans="4:4">
      <c r="D1607" s="230"/>
    </row>
    <row r="1608" spans="4:4">
      <c r="D1608" s="230"/>
    </row>
    <row r="1609" spans="4:4">
      <c r="D1609" s="230"/>
    </row>
    <row r="1610" spans="4:4">
      <c r="D1610" s="230"/>
    </row>
    <row r="1611" spans="4:4">
      <c r="D1611" s="230"/>
    </row>
    <row r="1612" spans="4:4">
      <c r="D1612" s="230"/>
    </row>
    <row r="1613" spans="4:4">
      <c r="D1613" s="230"/>
    </row>
    <row r="1614" spans="4:4">
      <c r="D1614" s="230"/>
    </row>
    <row r="1615" spans="4:4">
      <c r="D1615" s="230"/>
    </row>
    <row r="1616" spans="4:4">
      <c r="D1616" s="230"/>
    </row>
    <row r="1617" spans="4:4">
      <c r="D1617" s="230"/>
    </row>
    <row r="1618" spans="4:4">
      <c r="D1618" s="230"/>
    </row>
    <row r="1619" spans="4:4">
      <c r="D1619" s="230"/>
    </row>
    <row r="1620" spans="4:4">
      <c r="D1620" s="230"/>
    </row>
    <row r="1621" spans="4:4">
      <c r="D1621" s="230"/>
    </row>
    <row r="1622" spans="4:4">
      <c r="D1622" s="230"/>
    </row>
    <row r="1623" spans="4:4">
      <c r="D1623" s="230"/>
    </row>
    <row r="1624" spans="4:4">
      <c r="D1624" s="230"/>
    </row>
    <row r="1625" spans="4:4">
      <c r="D1625" s="230"/>
    </row>
    <row r="1626" spans="4:4">
      <c r="D1626" s="230"/>
    </row>
    <row r="1627" spans="4:4">
      <c r="D1627" s="230"/>
    </row>
    <row r="1628" spans="4:4">
      <c r="D1628" s="230"/>
    </row>
    <row r="1629" spans="4:4">
      <c r="D1629" s="230"/>
    </row>
    <row r="1630" spans="4:4">
      <c r="D1630" s="230"/>
    </row>
    <row r="1631" spans="4:4">
      <c r="D1631" s="230"/>
    </row>
    <row r="1632" spans="4:4">
      <c r="D1632" s="230"/>
    </row>
    <row r="1633" spans="4:4">
      <c r="D1633" s="230"/>
    </row>
    <row r="1634" spans="4:4">
      <c r="D1634" s="230"/>
    </row>
    <row r="1635" spans="4:4">
      <c r="D1635" s="230"/>
    </row>
    <row r="1636" spans="4:4">
      <c r="D1636" s="230"/>
    </row>
    <row r="1637" spans="4:4">
      <c r="D1637" s="230"/>
    </row>
    <row r="1638" spans="4:4">
      <c r="D1638" s="230"/>
    </row>
    <row r="1639" spans="4:4">
      <c r="D1639" s="230"/>
    </row>
    <row r="1640" spans="4:4">
      <c r="D1640" s="230"/>
    </row>
    <row r="1641" spans="4:4">
      <c r="D1641" s="230"/>
    </row>
    <row r="1642" spans="4:4">
      <c r="D1642" s="230"/>
    </row>
    <row r="1643" spans="4:4">
      <c r="D1643" s="230"/>
    </row>
    <row r="1644" spans="4:4">
      <c r="D1644" s="230"/>
    </row>
    <row r="1645" spans="4:4">
      <c r="D1645" s="230"/>
    </row>
    <row r="1646" spans="4:4">
      <c r="D1646" s="230"/>
    </row>
    <row r="1647" spans="4:4">
      <c r="D1647" s="230"/>
    </row>
    <row r="1648" spans="4:4">
      <c r="D1648" s="230"/>
    </row>
    <row r="1649" spans="4:4">
      <c r="D1649" s="230"/>
    </row>
    <row r="1650" spans="4:4">
      <c r="D1650" s="230"/>
    </row>
    <row r="1651" spans="4:4">
      <c r="D1651" s="230"/>
    </row>
    <row r="1652" spans="4:4">
      <c r="D1652" s="230"/>
    </row>
    <row r="1653" spans="4:4">
      <c r="D1653" s="230"/>
    </row>
    <row r="1654" spans="4:4">
      <c r="D1654" s="230"/>
    </row>
    <row r="1655" spans="4:4">
      <c r="D1655" s="230"/>
    </row>
    <row r="1656" spans="4:4">
      <c r="D1656" s="230"/>
    </row>
    <row r="1657" spans="4:4">
      <c r="D1657" s="230"/>
    </row>
    <row r="1658" spans="4:4">
      <c r="D1658" s="230"/>
    </row>
    <row r="1659" spans="4:4">
      <c r="D1659" s="230"/>
    </row>
    <row r="1660" spans="4:4">
      <c r="D1660" s="230"/>
    </row>
    <row r="1661" spans="4:4">
      <c r="D1661" s="230"/>
    </row>
    <row r="1662" spans="4:4">
      <c r="D1662" s="230"/>
    </row>
    <row r="1663" spans="4:4">
      <c r="D1663" s="230"/>
    </row>
    <row r="1664" spans="4:4">
      <c r="D1664" s="230"/>
    </row>
    <row r="1665" spans="4:4">
      <c r="D1665" s="230"/>
    </row>
    <row r="1666" spans="4:4">
      <c r="D1666" s="230"/>
    </row>
    <row r="1667" spans="4:4">
      <c r="D1667" s="230"/>
    </row>
    <row r="1668" spans="4:4">
      <c r="D1668" s="230"/>
    </row>
    <row r="1669" spans="4:4">
      <c r="D1669" s="230"/>
    </row>
    <row r="1670" spans="4:4">
      <c r="D1670" s="230"/>
    </row>
    <row r="1671" spans="4:4">
      <c r="D1671" s="230"/>
    </row>
    <row r="1672" spans="4:4">
      <c r="D1672" s="230"/>
    </row>
    <row r="1673" spans="4:4">
      <c r="D1673" s="230"/>
    </row>
    <row r="1674" spans="4:4">
      <c r="D1674" s="230"/>
    </row>
    <row r="1675" spans="4:4">
      <c r="D1675" s="230"/>
    </row>
    <row r="1676" spans="4:4">
      <c r="D1676" s="230"/>
    </row>
    <row r="1677" spans="4:4">
      <c r="D1677" s="230"/>
    </row>
    <row r="1678" spans="4:4">
      <c r="D1678" s="230"/>
    </row>
    <row r="1679" spans="4:4">
      <c r="D1679" s="230"/>
    </row>
    <row r="1680" spans="4:4">
      <c r="D1680" s="230"/>
    </row>
    <row r="1681" spans="4:4">
      <c r="D1681" s="230"/>
    </row>
    <row r="1682" spans="4:4">
      <c r="D1682" s="230"/>
    </row>
    <row r="1683" spans="4:4">
      <c r="D1683" s="230"/>
    </row>
    <row r="1684" spans="4:4">
      <c r="D1684" s="230"/>
    </row>
    <row r="1685" spans="4:4">
      <c r="D1685" s="230"/>
    </row>
    <row r="1686" spans="4:4">
      <c r="D1686" s="230"/>
    </row>
    <row r="1687" spans="4:4">
      <c r="D1687" s="230"/>
    </row>
    <row r="1688" spans="4:4">
      <c r="D1688" s="230"/>
    </row>
    <row r="1689" spans="4:4">
      <c r="D1689" s="230"/>
    </row>
    <row r="1690" spans="4:4">
      <c r="D1690" s="230"/>
    </row>
    <row r="1691" spans="4:4">
      <c r="D1691" s="230"/>
    </row>
    <row r="1692" spans="4:4">
      <c r="D1692" s="230"/>
    </row>
    <row r="1693" spans="4:4">
      <c r="D1693" s="230"/>
    </row>
    <row r="1694" spans="4:4">
      <c r="D1694" s="230"/>
    </row>
    <row r="1695" spans="4:4">
      <c r="D1695" s="230"/>
    </row>
    <row r="1696" spans="4:4">
      <c r="D1696" s="230"/>
    </row>
    <row r="1697" spans="4:4">
      <c r="D1697" s="230"/>
    </row>
    <row r="1698" spans="4:4">
      <c r="D1698" s="230"/>
    </row>
    <row r="1699" spans="4:4">
      <c r="D1699" s="230"/>
    </row>
    <row r="1700" spans="4:4">
      <c r="D1700" s="230"/>
    </row>
    <row r="1701" spans="4:4">
      <c r="D1701" s="230"/>
    </row>
    <row r="1702" spans="4:4">
      <c r="D1702" s="230"/>
    </row>
    <row r="1703" spans="4:4">
      <c r="D1703" s="230"/>
    </row>
    <row r="1704" spans="4:4">
      <c r="D1704" s="230"/>
    </row>
    <row r="1705" spans="4:4">
      <c r="D1705" s="230"/>
    </row>
    <row r="1706" spans="4:4">
      <c r="D1706" s="230"/>
    </row>
    <row r="1707" spans="4:4">
      <c r="D1707" s="230"/>
    </row>
    <row r="1708" spans="4:4">
      <c r="D1708" s="230"/>
    </row>
    <row r="1709" spans="4:4">
      <c r="D1709" s="230"/>
    </row>
    <row r="1710" spans="4:4">
      <c r="D1710" s="230"/>
    </row>
    <row r="1711" spans="4:4">
      <c r="D1711" s="230"/>
    </row>
    <row r="1712" spans="4:4">
      <c r="D1712" s="230"/>
    </row>
    <row r="1713" spans="4:4">
      <c r="D1713" s="230"/>
    </row>
    <row r="1714" spans="4:4">
      <c r="D1714" s="230"/>
    </row>
    <row r="1715" spans="4:4">
      <c r="D1715" s="230"/>
    </row>
    <row r="1716" spans="4:4">
      <c r="D1716" s="230"/>
    </row>
    <row r="1717" spans="4:4">
      <c r="D1717" s="230"/>
    </row>
    <row r="1718" spans="4:4">
      <c r="D1718" s="230"/>
    </row>
    <row r="1719" spans="4:4">
      <c r="D1719" s="230"/>
    </row>
    <row r="1720" spans="4:4">
      <c r="D1720" s="230"/>
    </row>
    <row r="1721" spans="4:4">
      <c r="D1721" s="230"/>
    </row>
    <row r="1722" spans="4:4">
      <c r="D1722" s="230"/>
    </row>
    <row r="1723" spans="4:4">
      <c r="D1723" s="230"/>
    </row>
    <row r="1724" spans="4:4">
      <c r="D1724" s="230"/>
    </row>
    <row r="1725" spans="4:4">
      <c r="D1725" s="230"/>
    </row>
    <row r="1726" spans="4:4">
      <c r="D1726" s="230"/>
    </row>
    <row r="1727" spans="4:4">
      <c r="D1727" s="230"/>
    </row>
    <row r="1728" spans="4:4">
      <c r="D1728" s="230"/>
    </row>
    <row r="1729" spans="4:4">
      <c r="D1729" s="230"/>
    </row>
    <row r="1730" spans="4:4">
      <c r="D1730" s="230"/>
    </row>
    <row r="1731" spans="4:4">
      <c r="D1731" s="230"/>
    </row>
    <row r="1732" spans="4:4">
      <c r="D1732" s="230"/>
    </row>
    <row r="1733" spans="4:4">
      <c r="D1733" s="230"/>
    </row>
    <row r="1734" spans="4:4">
      <c r="D1734" s="230"/>
    </row>
    <row r="1735" spans="4:4">
      <c r="D1735" s="230"/>
    </row>
    <row r="1736" spans="4:4">
      <c r="D1736" s="230"/>
    </row>
    <row r="1737" spans="4:4">
      <c r="D1737" s="230"/>
    </row>
    <row r="1738" spans="4:4">
      <c r="D1738" s="230"/>
    </row>
    <row r="1739" spans="4:4">
      <c r="D1739" s="230"/>
    </row>
    <row r="1740" spans="4:4">
      <c r="D1740" s="230"/>
    </row>
    <row r="1741" spans="4:4">
      <c r="D1741" s="230"/>
    </row>
    <row r="1742" spans="4:4">
      <c r="D1742" s="230"/>
    </row>
    <row r="1743" spans="4:4">
      <c r="D1743" s="230"/>
    </row>
    <row r="1744" spans="4:4">
      <c r="D1744" s="230"/>
    </row>
    <row r="1745" spans="4:4">
      <c r="D1745" s="230"/>
    </row>
    <row r="1746" spans="4:4">
      <c r="D1746" s="230"/>
    </row>
    <row r="1747" spans="4:4">
      <c r="D1747" s="230"/>
    </row>
    <row r="1748" spans="4:4">
      <c r="D1748" s="230"/>
    </row>
    <row r="1749" spans="4:4">
      <c r="D1749" s="230"/>
    </row>
    <row r="1750" spans="4:4">
      <c r="D1750" s="230"/>
    </row>
    <row r="1751" spans="4:4">
      <c r="D1751" s="230"/>
    </row>
    <row r="1752" spans="4:4">
      <c r="D1752" s="230"/>
    </row>
    <row r="1753" spans="4:4">
      <c r="D1753" s="230"/>
    </row>
    <row r="1754" spans="4:4">
      <c r="D1754" s="230"/>
    </row>
    <row r="1755" spans="4:4">
      <c r="D1755" s="230"/>
    </row>
    <row r="1756" spans="4:4">
      <c r="D1756" s="230"/>
    </row>
    <row r="1757" spans="4:4">
      <c r="D1757" s="230"/>
    </row>
    <row r="1758" spans="4:4">
      <c r="D1758" s="230"/>
    </row>
    <row r="1759" spans="4:4">
      <c r="D1759" s="230"/>
    </row>
    <row r="1760" spans="4:4">
      <c r="D1760" s="230"/>
    </row>
    <row r="1761" spans="4:4">
      <c r="D1761" s="230"/>
    </row>
    <row r="1762" spans="4:4">
      <c r="D1762" s="230"/>
    </row>
    <row r="1763" spans="4:4">
      <c r="D1763" s="230"/>
    </row>
    <row r="1764" spans="4:4">
      <c r="D1764" s="230"/>
    </row>
    <row r="1765" spans="4:4">
      <c r="D1765" s="230"/>
    </row>
    <row r="1766" spans="4:4">
      <c r="D1766" s="230"/>
    </row>
    <row r="1767" spans="4:4">
      <c r="D1767" s="230"/>
    </row>
    <row r="1768" spans="4:4">
      <c r="D1768" s="230"/>
    </row>
    <row r="1769" spans="4:4">
      <c r="D1769" s="230"/>
    </row>
    <row r="1770" spans="4:4">
      <c r="D1770" s="230"/>
    </row>
    <row r="1771" spans="4:4">
      <c r="D1771" s="230"/>
    </row>
    <row r="1772" spans="4:4">
      <c r="D1772" s="230"/>
    </row>
    <row r="1773" spans="4:4">
      <c r="D1773" s="230"/>
    </row>
    <row r="1774" spans="4:4">
      <c r="D1774" s="230"/>
    </row>
    <row r="1775" spans="4:4">
      <c r="D1775" s="230"/>
    </row>
    <row r="1776" spans="4:4">
      <c r="D1776" s="230"/>
    </row>
    <row r="1777" spans="4:4">
      <c r="D1777" s="230"/>
    </row>
    <row r="1778" spans="4:4">
      <c r="D1778" s="230"/>
    </row>
    <row r="1779" spans="4:4">
      <c r="D1779" s="230"/>
    </row>
    <row r="1780" spans="4:4">
      <c r="D1780" s="230"/>
    </row>
    <row r="1781" spans="4:4">
      <c r="D1781" s="230"/>
    </row>
    <row r="1782" spans="4:4">
      <c r="D1782" s="230"/>
    </row>
    <row r="1783" spans="4:4">
      <c r="D1783" s="230"/>
    </row>
    <row r="1784" spans="4:4">
      <c r="D1784" s="230"/>
    </row>
    <row r="1785" spans="4:4">
      <c r="D1785" s="230"/>
    </row>
    <row r="1786" spans="4:4">
      <c r="D1786" s="230"/>
    </row>
    <row r="1787" spans="4:4">
      <c r="D1787" s="230"/>
    </row>
    <row r="1788" spans="4:4">
      <c r="D1788" s="230"/>
    </row>
    <row r="1789" spans="4:4">
      <c r="D1789" s="230"/>
    </row>
    <row r="1790" spans="4:4">
      <c r="D1790" s="230"/>
    </row>
    <row r="1791" spans="4:4">
      <c r="D1791" s="230"/>
    </row>
    <row r="1792" spans="4:4">
      <c r="D1792" s="230"/>
    </row>
    <row r="1793" spans="4:4">
      <c r="D1793" s="230"/>
    </row>
    <row r="1794" spans="4:4">
      <c r="D1794" s="230"/>
    </row>
    <row r="1795" spans="4:4">
      <c r="D1795" s="230"/>
    </row>
    <row r="1796" spans="4:4">
      <c r="D1796" s="230"/>
    </row>
    <row r="1797" spans="4:4">
      <c r="D1797" s="230"/>
    </row>
    <row r="1798" spans="4:4">
      <c r="D1798" s="230"/>
    </row>
    <row r="1799" spans="4:4">
      <c r="D1799" s="230"/>
    </row>
    <row r="1800" spans="4:4">
      <c r="D1800" s="230"/>
    </row>
    <row r="1801" spans="4:4">
      <c r="D1801" s="230"/>
    </row>
    <row r="1802" spans="4:4">
      <c r="D1802" s="230"/>
    </row>
    <row r="1803" spans="4:4">
      <c r="D1803" s="230"/>
    </row>
    <row r="1804" spans="4:4">
      <c r="D1804" s="230"/>
    </row>
    <row r="1805" spans="4:4">
      <c r="D1805" s="230"/>
    </row>
    <row r="1806" spans="4:4">
      <c r="D1806" s="230"/>
    </row>
    <row r="1807" spans="4:4">
      <c r="D1807" s="230"/>
    </row>
    <row r="1808" spans="4:4">
      <c r="D1808" s="230"/>
    </row>
    <row r="1809" spans="4:4">
      <c r="D1809" s="230"/>
    </row>
    <row r="1810" spans="4:4">
      <c r="D1810" s="230"/>
    </row>
    <row r="1811" spans="4:4">
      <c r="D1811" s="230"/>
    </row>
    <row r="1812" spans="4:4">
      <c r="D1812" s="230"/>
    </row>
    <row r="1813" spans="4:4">
      <c r="D1813" s="230"/>
    </row>
    <row r="1814" spans="4:4">
      <c r="D1814" s="230"/>
    </row>
    <row r="1815" spans="4:4">
      <c r="D1815" s="230"/>
    </row>
    <row r="1816" spans="4:4">
      <c r="D1816" s="230"/>
    </row>
    <row r="1817" spans="4:4">
      <c r="D1817" s="230"/>
    </row>
    <row r="1818" spans="4:4">
      <c r="D1818" s="230"/>
    </row>
    <row r="1819" spans="4:4">
      <c r="D1819" s="230"/>
    </row>
    <row r="1820" spans="4:4">
      <c r="D1820" s="230"/>
    </row>
    <row r="1821" spans="4:4">
      <c r="D1821" s="230"/>
    </row>
    <row r="1822" spans="4:4">
      <c r="D1822" s="230"/>
    </row>
    <row r="1823" spans="4:4">
      <c r="D1823" s="230"/>
    </row>
    <row r="1824" spans="4:4">
      <c r="D1824" s="230"/>
    </row>
    <row r="1825" spans="4:4">
      <c r="D1825" s="230"/>
    </row>
    <row r="1826" spans="4:4">
      <c r="D1826" s="230"/>
    </row>
    <row r="1827" spans="4:4">
      <c r="D1827" s="230"/>
    </row>
    <row r="1828" spans="4:4">
      <c r="D1828" s="230"/>
    </row>
    <row r="1829" spans="4:4">
      <c r="D1829" s="230"/>
    </row>
    <row r="1830" spans="4:4">
      <c r="D1830" s="230"/>
    </row>
    <row r="1831" spans="4:4">
      <c r="D1831" s="230"/>
    </row>
    <row r="1832" spans="4:4">
      <c r="D1832" s="230"/>
    </row>
    <row r="1833" spans="4:4">
      <c r="D1833" s="230"/>
    </row>
    <row r="1834" spans="4:4">
      <c r="D1834" s="230"/>
    </row>
    <row r="1835" spans="4:4">
      <c r="D1835" s="230"/>
    </row>
    <row r="1836" spans="4:4">
      <c r="D1836" s="230"/>
    </row>
    <row r="1837" spans="4:4">
      <c r="D1837" s="230"/>
    </row>
    <row r="1838" spans="4:4">
      <c r="D1838" s="230"/>
    </row>
    <row r="1839" spans="4:4">
      <c r="D1839" s="230"/>
    </row>
    <row r="1840" spans="4:4">
      <c r="D1840" s="230"/>
    </row>
    <row r="1841" spans="4:4">
      <c r="D1841" s="230"/>
    </row>
    <row r="1842" spans="4:4">
      <c r="D1842" s="230"/>
    </row>
    <row r="1843" spans="4:4">
      <c r="D1843" s="230"/>
    </row>
    <row r="1844" spans="4:4">
      <c r="D1844" s="230"/>
    </row>
    <row r="1845" spans="4:4">
      <c r="D1845" s="230"/>
    </row>
    <row r="1846" spans="4:4">
      <c r="D1846" s="230"/>
    </row>
    <row r="1847" spans="4:4">
      <c r="D1847" s="230"/>
    </row>
    <row r="1848" spans="4:4">
      <c r="D1848" s="230"/>
    </row>
    <row r="1849" spans="4:4">
      <c r="D1849" s="230"/>
    </row>
    <row r="1850" spans="4:4">
      <c r="D1850" s="230"/>
    </row>
    <row r="1851" spans="4:4">
      <c r="D1851" s="230"/>
    </row>
    <row r="1852" spans="4:4">
      <c r="D1852" s="230"/>
    </row>
    <row r="1853" spans="4:4">
      <c r="D1853" s="230"/>
    </row>
    <row r="1854" spans="4:4">
      <c r="D1854" s="230"/>
    </row>
    <row r="1855" spans="4:4">
      <c r="D1855" s="230"/>
    </row>
    <row r="1856" spans="4:4">
      <c r="D1856" s="230"/>
    </row>
    <row r="1857" spans="4:4">
      <c r="D1857" s="230"/>
    </row>
    <row r="1858" spans="4:4">
      <c r="D1858" s="230"/>
    </row>
    <row r="1859" spans="4:4">
      <c r="D1859" s="230"/>
    </row>
    <row r="1860" spans="4:4">
      <c r="D1860" s="230"/>
    </row>
    <row r="1861" spans="4:4">
      <c r="D1861" s="230"/>
    </row>
    <row r="1862" spans="4:4">
      <c r="D1862" s="230"/>
    </row>
    <row r="1863" spans="4:4">
      <c r="D1863" s="230"/>
    </row>
    <row r="1864" spans="4:4">
      <c r="D1864" s="230"/>
    </row>
    <row r="1865" spans="4:4">
      <c r="D1865" s="230"/>
    </row>
    <row r="1866" spans="4:4">
      <c r="D1866" s="230"/>
    </row>
    <row r="1867" spans="4:4">
      <c r="D1867" s="230"/>
    </row>
    <row r="1868" spans="4:4">
      <c r="D1868" s="230"/>
    </row>
    <row r="1869" spans="4:4">
      <c r="D1869" s="230"/>
    </row>
    <row r="1870" spans="4:4">
      <c r="D1870" s="230"/>
    </row>
    <row r="1871" spans="4:4">
      <c r="D1871" s="230"/>
    </row>
    <row r="1872" spans="4:4">
      <c r="D1872" s="230"/>
    </row>
    <row r="1873" spans="4:4">
      <c r="D1873" s="230"/>
    </row>
    <row r="1874" spans="4:4">
      <c r="D1874" s="230"/>
    </row>
    <row r="1875" spans="4:4">
      <c r="D1875" s="230"/>
    </row>
    <row r="1876" spans="4:4">
      <c r="D1876" s="230"/>
    </row>
    <row r="1877" spans="4:4">
      <c r="D1877" s="230"/>
    </row>
    <row r="1878" spans="4:4">
      <c r="D1878" s="230"/>
    </row>
    <row r="1879" spans="4:4">
      <c r="D1879" s="230"/>
    </row>
    <row r="1880" spans="4:4">
      <c r="D1880" s="230"/>
    </row>
    <row r="1881" spans="4:4">
      <c r="D1881" s="230"/>
    </row>
    <row r="1882" spans="4:4">
      <c r="D1882" s="230"/>
    </row>
    <row r="1883" spans="4:4">
      <c r="D1883" s="230"/>
    </row>
    <row r="1884" spans="4:4">
      <c r="D1884" s="230"/>
    </row>
    <row r="1885" spans="4:4">
      <c r="D1885" s="230"/>
    </row>
    <row r="1886" spans="4:4">
      <c r="D1886" s="230"/>
    </row>
    <row r="1887" spans="4:4">
      <c r="D1887" s="230"/>
    </row>
    <row r="1888" spans="4:4">
      <c r="D1888" s="230"/>
    </row>
    <row r="1889" spans="4:4">
      <c r="D1889" s="230"/>
    </row>
    <row r="1890" spans="4:4">
      <c r="D1890" s="230"/>
    </row>
    <row r="1891" spans="4:4">
      <c r="D1891" s="230"/>
    </row>
    <row r="1892" spans="4:4">
      <c r="D1892" s="230"/>
    </row>
    <row r="1893" spans="4:4">
      <c r="D1893" s="230"/>
    </row>
    <row r="1894" spans="4:4">
      <c r="D1894" s="230"/>
    </row>
    <row r="1895" spans="4:4">
      <c r="D1895" s="230"/>
    </row>
    <row r="1896" spans="4:4">
      <c r="D1896" s="230"/>
    </row>
    <row r="1897" spans="4:4">
      <c r="D1897" s="230"/>
    </row>
    <row r="1898" spans="4:4">
      <c r="D1898" s="230"/>
    </row>
    <row r="1899" spans="4:4">
      <c r="D1899" s="230"/>
    </row>
    <row r="1900" spans="4:4">
      <c r="D1900" s="230"/>
    </row>
    <row r="1901" spans="4:4">
      <c r="D1901" s="230"/>
    </row>
    <row r="1902" spans="4:4">
      <c r="D1902" s="230"/>
    </row>
    <row r="1903" spans="4:4">
      <c r="D1903" s="230"/>
    </row>
    <row r="1904" spans="4:4">
      <c r="D1904" s="230"/>
    </row>
    <row r="1905" spans="4:4">
      <c r="D1905" s="230"/>
    </row>
    <row r="1906" spans="4:4">
      <c r="D1906" s="230"/>
    </row>
    <row r="1907" spans="4:4">
      <c r="D1907" s="230"/>
    </row>
    <row r="1908" spans="4:4">
      <c r="D1908" s="230"/>
    </row>
    <row r="1909" spans="4:4">
      <c r="D1909" s="230"/>
    </row>
    <row r="1910" spans="4:4">
      <c r="D1910" s="230"/>
    </row>
    <row r="1911" spans="4:4">
      <c r="D1911" s="230"/>
    </row>
    <row r="1912" spans="4:4">
      <c r="D1912" s="230"/>
    </row>
    <row r="1913" spans="4:4">
      <c r="D1913" s="230"/>
    </row>
    <row r="1914" spans="4:4">
      <c r="D1914" s="230"/>
    </row>
    <row r="1915" spans="4:4">
      <c r="D1915" s="230"/>
    </row>
    <row r="1916" spans="4:4">
      <c r="D1916" s="230"/>
    </row>
    <row r="1917" spans="4:4">
      <c r="D1917" s="230"/>
    </row>
    <row r="1918" spans="4:4">
      <c r="D1918" s="230"/>
    </row>
    <row r="1919" spans="4:4">
      <c r="D1919" s="230"/>
    </row>
    <row r="1920" spans="4:4">
      <c r="D1920" s="230"/>
    </row>
    <row r="1921" spans="4:4">
      <c r="D1921" s="230"/>
    </row>
    <row r="1922" spans="4:4">
      <c r="D1922" s="230"/>
    </row>
    <row r="1923" spans="4:4">
      <c r="D1923" s="230"/>
    </row>
    <row r="1924" spans="4:4">
      <c r="D1924" s="230"/>
    </row>
    <row r="1925" spans="4:4">
      <c r="D1925" s="230"/>
    </row>
    <row r="1926" spans="4:4">
      <c r="D1926" s="230"/>
    </row>
    <row r="1927" spans="4:4">
      <c r="D1927" s="230"/>
    </row>
    <row r="1928" spans="4:4">
      <c r="D1928" s="230"/>
    </row>
    <row r="1929" spans="4:4">
      <c r="D1929" s="230"/>
    </row>
    <row r="1930" spans="4:4">
      <c r="D1930" s="230"/>
    </row>
    <row r="1931" spans="4:4">
      <c r="D1931" s="230"/>
    </row>
    <row r="1932" spans="4:4">
      <c r="D1932" s="230"/>
    </row>
    <row r="1933" spans="4:4">
      <c r="D1933" s="230"/>
    </row>
    <row r="1934" spans="4:4">
      <c r="D1934" s="230"/>
    </row>
    <row r="1935" spans="4:4">
      <c r="D1935" s="230"/>
    </row>
    <row r="1936" spans="4:4">
      <c r="D1936" s="230"/>
    </row>
    <row r="1937" spans="4:4">
      <c r="D1937" s="230"/>
    </row>
    <row r="1938" spans="4:4">
      <c r="D1938" s="230"/>
    </row>
    <row r="1939" spans="4:4">
      <c r="D1939" s="230"/>
    </row>
    <row r="1940" spans="4:4">
      <c r="D1940" s="230"/>
    </row>
    <row r="1941" spans="4:4">
      <c r="D1941" s="230"/>
    </row>
    <row r="1942" spans="4:4">
      <c r="D1942" s="230"/>
    </row>
    <row r="1943" spans="4:4">
      <c r="D1943" s="230"/>
    </row>
    <row r="1944" spans="4:4">
      <c r="D1944" s="230"/>
    </row>
    <row r="1945" spans="4:4">
      <c r="D1945" s="230"/>
    </row>
    <row r="1946" spans="4:4">
      <c r="D1946" s="230"/>
    </row>
    <row r="1947" spans="4:4">
      <c r="D1947" s="230"/>
    </row>
    <row r="1948" spans="4:4">
      <c r="D1948" s="230"/>
    </row>
    <row r="1949" spans="4:4">
      <c r="D1949" s="230"/>
    </row>
    <row r="1950" spans="4:4">
      <c r="D1950" s="230"/>
    </row>
    <row r="1951" spans="4:4">
      <c r="D1951" s="230"/>
    </row>
    <row r="1952" spans="4:4">
      <c r="D1952" s="230"/>
    </row>
    <row r="1953" spans="4:4">
      <c r="D1953" s="230"/>
    </row>
    <row r="1954" spans="4:4">
      <c r="D1954" s="230"/>
    </row>
    <row r="1955" spans="4:4">
      <c r="D1955" s="230"/>
    </row>
    <row r="1956" spans="4:4">
      <c r="D1956" s="230"/>
    </row>
    <row r="1957" spans="4:4">
      <c r="D1957" s="230"/>
    </row>
    <row r="1958" spans="4:4">
      <c r="D1958" s="230"/>
    </row>
    <row r="1959" spans="4:4">
      <c r="D1959" s="230"/>
    </row>
    <row r="1960" spans="4:4">
      <c r="D1960" s="230"/>
    </row>
    <row r="1961" spans="4:4">
      <c r="D1961" s="230"/>
    </row>
    <row r="1962" spans="4:4">
      <c r="D1962" s="230"/>
    </row>
    <row r="1963" spans="4:4">
      <c r="D1963" s="230"/>
    </row>
    <row r="1964" spans="4:4">
      <c r="D1964" s="230"/>
    </row>
    <row r="1965" spans="4:4">
      <c r="D1965" s="230"/>
    </row>
    <row r="1966" spans="4:4">
      <c r="D1966" s="230"/>
    </row>
    <row r="1967" spans="4:4">
      <c r="D1967" s="230"/>
    </row>
    <row r="1968" spans="4:4">
      <c r="D1968" s="230"/>
    </row>
    <row r="1969" spans="4:4">
      <c r="D1969" s="230"/>
    </row>
    <row r="1970" spans="4:4">
      <c r="D1970" s="230"/>
    </row>
    <row r="1971" spans="4:4">
      <c r="D1971" s="230"/>
    </row>
    <row r="1972" spans="4:4">
      <c r="D1972" s="230"/>
    </row>
    <row r="1973" spans="4:4">
      <c r="D1973" s="230"/>
    </row>
    <row r="1974" spans="4:4">
      <c r="D1974" s="230"/>
    </row>
    <row r="1975" spans="4:4">
      <c r="D1975" s="230"/>
    </row>
    <row r="1976" spans="4:4">
      <c r="D1976" s="230"/>
    </row>
    <row r="1977" spans="4:4">
      <c r="D1977" s="230"/>
    </row>
    <row r="1978" spans="4:4">
      <c r="D1978" s="230"/>
    </row>
    <row r="1979" spans="4:4">
      <c r="D1979" s="230"/>
    </row>
    <row r="1980" spans="4:4">
      <c r="D1980" s="230"/>
    </row>
    <row r="1981" spans="4:4">
      <c r="D1981" s="230"/>
    </row>
    <row r="1982" spans="4:4">
      <c r="D1982" s="230"/>
    </row>
    <row r="1983" spans="4:4">
      <c r="D1983" s="230"/>
    </row>
    <row r="1984" spans="4:4">
      <c r="D1984" s="230"/>
    </row>
    <row r="1985" spans="4:4">
      <c r="D1985" s="230"/>
    </row>
    <row r="1986" spans="4:4">
      <c r="D1986" s="230"/>
    </row>
    <row r="1987" spans="4:4">
      <c r="D1987" s="230"/>
    </row>
    <row r="1988" spans="4:4">
      <c r="D1988" s="230"/>
    </row>
    <row r="1989" spans="4:4">
      <c r="D1989" s="230"/>
    </row>
    <row r="1990" spans="4:4">
      <c r="D1990" s="230"/>
    </row>
    <row r="1991" spans="4:4">
      <c r="D1991" s="230"/>
    </row>
    <row r="1992" spans="4:4">
      <c r="D1992" s="230"/>
    </row>
    <row r="1993" spans="4:4">
      <c r="D1993" s="230"/>
    </row>
    <row r="1994" spans="4:4">
      <c r="D1994" s="230"/>
    </row>
    <row r="1995" spans="4:4">
      <c r="D1995" s="230"/>
    </row>
    <row r="1996" spans="4:4">
      <c r="D1996" s="230"/>
    </row>
    <row r="1997" spans="4:4">
      <c r="D1997" s="230"/>
    </row>
    <row r="1998" spans="4:4">
      <c r="D1998" s="230"/>
    </row>
    <row r="1999" spans="4:4">
      <c r="D1999" s="230"/>
    </row>
    <row r="2000" spans="4:4">
      <c r="D2000" s="230"/>
    </row>
    <row r="2001" spans="4:4">
      <c r="D2001" s="230"/>
    </row>
    <row r="2002" spans="4:4">
      <c r="D2002" s="230"/>
    </row>
    <row r="2003" spans="4:4">
      <c r="D2003" s="230"/>
    </row>
    <row r="2004" spans="4:4">
      <c r="D2004" s="230"/>
    </row>
    <row r="2005" spans="4:4">
      <c r="D2005" s="230"/>
    </row>
    <row r="2006" spans="4:4">
      <c r="D2006" s="230"/>
    </row>
    <row r="2007" spans="4:4">
      <c r="D2007" s="230"/>
    </row>
    <row r="2008" spans="4:4">
      <c r="D2008" s="230"/>
    </row>
    <row r="2009" spans="4:4">
      <c r="D2009" s="230"/>
    </row>
    <row r="2010" spans="4:4">
      <c r="D2010" s="230"/>
    </row>
    <row r="2011" spans="4:4">
      <c r="D2011" s="230"/>
    </row>
  </sheetData>
  <mergeCells count="8">
    <mergeCell ref="B1:H1"/>
    <mergeCell ref="P1:T1"/>
    <mergeCell ref="A2:A5"/>
    <mergeCell ref="B2:B5"/>
    <mergeCell ref="C2:C5"/>
    <mergeCell ref="D2:I3"/>
    <mergeCell ref="J2:O3"/>
    <mergeCell ref="P2:T3"/>
  </mergeCells>
  <pageMargins left="0.7" right="0.7" top="0.75" bottom="0.75" header="0.3" footer="0.3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AE35"/>
  <sheetViews>
    <sheetView zoomScale="55" zoomScaleNormal="55" topLeftCell="D1" workbookViewId="0">
      <selection activeCell="G39" sqref="G39"/>
    </sheetView>
  </sheetViews>
  <sheetFormatPr defaultColWidth="9" defaultRowHeight="12.75"/>
  <cols>
    <col min="4" max="4" width="30.7142857142857" customWidth="1"/>
    <col min="5" max="10" width="14" customWidth="1"/>
    <col min="12" max="12" width="7.28571428571429" style="221" customWidth="1"/>
    <col min="14" max="14" width="23.1428571428571" customWidth="1"/>
    <col min="15" max="15" width="12.5714285714286" customWidth="1"/>
    <col min="23" max="23" width="9.14285714285714" style="221" customWidth="1"/>
    <col min="25" max="25" width="17.8571428571429" customWidth="1"/>
  </cols>
  <sheetData>
    <row r="2" ht="20.25" spans="2:30">
      <c r="B2" s="222" t="s">
        <v>296</v>
      </c>
      <c r="C2" s="223"/>
      <c r="D2" s="223"/>
      <c r="E2" s="224"/>
      <c r="L2" s="238" t="s">
        <v>297</v>
      </c>
      <c r="N2" s="239"/>
      <c r="O2" s="240" t="s">
        <v>298</v>
      </c>
      <c r="P2" s="241"/>
      <c r="Q2" s="241"/>
      <c r="R2" s="241"/>
      <c r="S2" s="224"/>
      <c r="T2" s="224"/>
      <c r="W2" s="254" t="s">
        <v>297</v>
      </c>
      <c r="Y2" s="240" t="s">
        <v>299</v>
      </c>
      <c r="Z2" s="241"/>
      <c r="AA2" s="241"/>
      <c r="AB2" s="241"/>
      <c r="AC2" s="224"/>
      <c r="AD2" s="224"/>
    </row>
    <row r="3" ht="15.75" spans="5:29">
      <c r="E3" s="64" t="s">
        <v>300</v>
      </c>
      <c r="F3" s="64"/>
      <c r="G3" s="64"/>
      <c r="H3" s="64"/>
      <c r="I3" s="64"/>
      <c r="J3" s="64"/>
      <c r="N3" s="64" t="s">
        <v>301</v>
      </c>
      <c r="O3" s="64"/>
      <c r="P3" s="64"/>
      <c r="Q3" s="64"/>
      <c r="R3" s="64"/>
      <c r="Y3" s="64" t="s">
        <v>301</v>
      </c>
      <c r="Z3" s="64"/>
      <c r="AA3" s="64"/>
      <c r="AB3" s="64"/>
      <c r="AC3" s="64"/>
    </row>
    <row r="6" ht="15.75" spans="4:20">
      <c r="D6" s="64"/>
      <c r="E6" s="225" t="s">
        <v>44</v>
      </c>
      <c r="F6" s="226" t="s">
        <v>45</v>
      </c>
      <c r="G6" s="227" t="s">
        <v>48</v>
      </c>
      <c r="H6" s="228" t="s">
        <v>49</v>
      </c>
      <c r="I6" s="242" t="s">
        <v>47</v>
      </c>
      <c r="J6" s="243" t="s">
        <v>46</v>
      </c>
      <c r="N6" s="244" t="s">
        <v>302</v>
      </c>
      <c r="O6" s="245" t="s">
        <v>44</v>
      </c>
      <c r="P6" s="246" t="s">
        <v>45</v>
      </c>
      <c r="Q6" s="255" t="s">
        <v>48</v>
      </c>
      <c r="R6" s="256" t="s">
        <v>49</v>
      </c>
      <c r="S6" s="257" t="s">
        <v>47</v>
      </c>
      <c r="T6" s="258" t="s">
        <v>46</v>
      </c>
    </row>
    <row r="7" ht="27.75" customHeight="1" spans="4:20">
      <c r="D7" s="229" t="s">
        <v>284</v>
      </c>
      <c r="E7" s="230">
        <v>68</v>
      </c>
      <c r="F7" s="64">
        <v>54</v>
      </c>
      <c r="G7" s="231">
        <v>63</v>
      </c>
      <c r="H7" s="64">
        <v>46</v>
      </c>
      <c r="I7" s="231">
        <v>44</v>
      </c>
      <c r="J7" s="64">
        <v>35</v>
      </c>
      <c r="N7" s="229" t="s">
        <v>284</v>
      </c>
      <c r="O7" s="247">
        <f>E7</f>
        <v>68</v>
      </c>
      <c r="P7" s="247">
        <f t="shared" ref="P7:T8" si="0">F7</f>
        <v>54</v>
      </c>
      <c r="Q7" s="247">
        <f t="shared" si="0"/>
        <v>63</v>
      </c>
      <c r="R7" s="247">
        <f t="shared" si="0"/>
        <v>46</v>
      </c>
      <c r="S7" s="247">
        <f t="shared" si="0"/>
        <v>44</v>
      </c>
      <c r="T7" s="247">
        <f t="shared" si="0"/>
        <v>35</v>
      </c>
    </row>
    <row r="8" ht="36" customHeight="1" spans="4:31">
      <c r="D8" s="232" t="s">
        <v>303</v>
      </c>
      <c r="E8" s="231">
        <v>100</v>
      </c>
      <c r="F8" s="64">
        <v>100</v>
      </c>
      <c r="G8" s="231">
        <v>100</v>
      </c>
      <c r="H8" s="64">
        <v>100</v>
      </c>
      <c r="I8" s="231">
        <v>100</v>
      </c>
      <c r="J8" s="64">
        <v>100</v>
      </c>
      <c r="N8" s="232" t="s">
        <v>303</v>
      </c>
      <c r="O8" s="248">
        <f>E8</f>
        <v>100</v>
      </c>
      <c r="P8" s="248">
        <f t="shared" si="0"/>
        <v>100</v>
      </c>
      <c r="Q8" s="248">
        <f t="shared" si="0"/>
        <v>100</v>
      </c>
      <c r="R8" s="248">
        <f t="shared" si="0"/>
        <v>100</v>
      </c>
      <c r="S8" s="248">
        <f t="shared" si="0"/>
        <v>100</v>
      </c>
      <c r="T8" s="248">
        <f t="shared" si="0"/>
        <v>100</v>
      </c>
      <c r="Y8" t="s">
        <v>304</v>
      </c>
      <c r="Z8" s="230">
        <v>84</v>
      </c>
      <c r="AA8" s="230">
        <v>77</v>
      </c>
      <c r="AB8" s="230">
        <v>82</v>
      </c>
      <c r="AC8" s="230">
        <v>73</v>
      </c>
      <c r="AD8" s="230">
        <v>72</v>
      </c>
      <c r="AE8" s="230">
        <v>68</v>
      </c>
    </row>
    <row r="9" ht="27.75" customHeight="1" spans="4:31">
      <c r="D9" s="233" t="s">
        <v>305</v>
      </c>
      <c r="E9" s="64">
        <v>50</v>
      </c>
      <c r="F9" s="64">
        <v>50</v>
      </c>
      <c r="G9" s="64">
        <v>50</v>
      </c>
      <c r="H9" s="64">
        <v>50</v>
      </c>
      <c r="I9" s="64">
        <v>50</v>
      </c>
      <c r="J9" s="64">
        <v>50</v>
      </c>
      <c r="N9" s="55" t="s">
        <v>304</v>
      </c>
      <c r="O9" s="249">
        <f t="shared" ref="O9:T9" si="1">(O7+O8)/2</f>
        <v>84</v>
      </c>
      <c r="P9" s="249">
        <f t="shared" si="1"/>
        <v>77</v>
      </c>
      <c r="Q9" s="249">
        <f t="shared" si="1"/>
        <v>81.5</v>
      </c>
      <c r="R9" s="249">
        <f t="shared" si="1"/>
        <v>73</v>
      </c>
      <c r="S9" s="249">
        <f t="shared" si="1"/>
        <v>72</v>
      </c>
      <c r="T9" s="249">
        <f t="shared" si="1"/>
        <v>67.5</v>
      </c>
      <c r="Y9" s="234" t="s">
        <v>306</v>
      </c>
      <c r="Z9" s="259">
        <f t="shared" ref="Z9:AE9" si="2">Z8*0.4</f>
        <v>33.6</v>
      </c>
      <c r="AA9" s="260">
        <f t="shared" si="2"/>
        <v>30.8</v>
      </c>
      <c r="AB9" s="260">
        <f t="shared" si="2"/>
        <v>32.8</v>
      </c>
      <c r="AC9" s="260">
        <f t="shared" si="2"/>
        <v>29.2</v>
      </c>
      <c r="AD9" s="260">
        <f t="shared" si="2"/>
        <v>28.8</v>
      </c>
      <c r="AE9" s="260">
        <f t="shared" si="2"/>
        <v>27.2</v>
      </c>
    </row>
    <row r="10" ht="29.25" customHeight="1" spans="4:31">
      <c r="D10" s="234" t="s">
        <v>307</v>
      </c>
      <c r="E10" s="235">
        <f>(E7+E8+E9)/3</f>
        <v>72.6666666666667</v>
      </c>
      <c r="F10" s="235">
        <f t="shared" ref="F10:J10" si="3">(F7+F8+F9)/3</f>
        <v>68</v>
      </c>
      <c r="G10" s="235">
        <f t="shared" si="3"/>
        <v>71</v>
      </c>
      <c r="H10" s="235">
        <f t="shared" si="3"/>
        <v>65.3333333333333</v>
      </c>
      <c r="I10" s="235">
        <f t="shared" si="3"/>
        <v>64.6666666666667</v>
      </c>
      <c r="J10" s="235">
        <f t="shared" si="3"/>
        <v>61.6666666666667</v>
      </c>
      <c r="Z10" s="230"/>
      <c r="AA10" s="230"/>
      <c r="AB10" s="230"/>
      <c r="AC10" s="230"/>
      <c r="AD10" s="230"/>
      <c r="AE10" s="230"/>
    </row>
    <row r="11" ht="15.75" spans="25:31">
      <c r="Y11" s="261" t="s">
        <v>308</v>
      </c>
      <c r="Z11" s="262">
        <v>50</v>
      </c>
      <c r="AA11" s="262">
        <v>50</v>
      </c>
      <c r="AB11" s="262">
        <v>50</v>
      </c>
      <c r="AC11" s="262">
        <v>50</v>
      </c>
      <c r="AD11" s="262">
        <v>50</v>
      </c>
      <c r="AE11" s="230">
        <v>50</v>
      </c>
    </row>
    <row r="12" ht="15.75" spans="14:31">
      <c r="N12" s="250" t="s">
        <v>309</v>
      </c>
      <c r="O12" s="250"/>
      <c r="P12" s="250"/>
      <c r="Q12" s="250"/>
      <c r="R12" s="250"/>
      <c r="S12" s="250"/>
      <c r="T12" s="250"/>
      <c r="Y12" s="234" t="s">
        <v>310</v>
      </c>
      <c r="Z12" s="259">
        <v>48</v>
      </c>
      <c r="AA12" s="259">
        <v>48</v>
      </c>
      <c r="AB12" s="259">
        <v>48</v>
      </c>
      <c r="AC12" s="259">
        <v>48</v>
      </c>
      <c r="AD12" s="259">
        <v>48</v>
      </c>
      <c r="AE12" s="259">
        <v>48</v>
      </c>
    </row>
    <row r="13" ht="15.75" spans="14:31">
      <c r="N13" s="251" t="s">
        <v>308</v>
      </c>
      <c r="O13" s="252"/>
      <c r="P13" s="252"/>
      <c r="Q13" s="252"/>
      <c r="R13" s="252"/>
      <c r="S13" s="252"/>
      <c r="T13" s="252"/>
      <c r="AE13" s="230"/>
    </row>
    <row r="14" ht="15.75" spans="5:20">
      <c r="E14" s="64" t="s">
        <v>44</v>
      </c>
      <c r="F14" s="64" t="s">
        <v>45</v>
      </c>
      <c r="G14" s="64" t="s">
        <v>48</v>
      </c>
      <c r="H14" s="64" t="s">
        <v>49</v>
      </c>
      <c r="I14" s="64" t="s">
        <v>47</v>
      </c>
      <c r="J14" s="64" t="s">
        <v>46</v>
      </c>
      <c r="N14" s="253" t="s">
        <v>307</v>
      </c>
      <c r="O14" s="250">
        <f t="shared" ref="O14:T14" si="4">(O12+O13)/2</f>
        <v>0</v>
      </c>
      <c r="P14" s="250">
        <f t="shared" si="4"/>
        <v>0</v>
      </c>
      <c r="Q14" s="250">
        <f t="shared" si="4"/>
        <v>0</v>
      </c>
      <c r="R14" s="250">
        <f t="shared" si="4"/>
        <v>0</v>
      </c>
      <c r="S14" s="250">
        <f t="shared" si="4"/>
        <v>0</v>
      </c>
      <c r="T14" s="250">
        <f t="shared" si="4"/>
        <v>0</v>
      </c>
    </row>
    <row r="15" ht="18" spans="4:31">
      <c r="D15" s="234" t="s">
        <v>311</v>
      </c>
      <c r="E15" s="236">
        <f t="shared" ref="E15:J15" si="5">E10</f>
        <v>72.6666666666667</v>
      </c>
      <c r="F15" s="236">
        <f t="shared" si="5"/>
        <v>68</v>
      </c>
      <c r="G15" s="236">
        <f t="shared" si="5"/>
        <v>71</v>
      </c>
      <c r="H15" s="236">
        <f t="shared" si="5"/>
        <v>65.3333333333333</v>
      </c>
      <c r="I15" s="236">
        <f t="shared" si="5"/>
        <v>64.6666666666667</v>
      </c>
      <c r="J15" s="236">
        <f t="shared" si="5"/>
        <v>61.6666666666667</v>
      </c>
      <c r="Y15" s="263" t="s">
        <v>282</v>
      </c>
      <c r="Z15" s="264">
        <f>Z9+Z12</f>
        <v>81.6</v>
      </c>
      <c r="AA15" s="264">
        <f t="shared" ref="AA15:AE15" si="6">AA9+AA12</f>
        <v>78.8</v>
      </c>
      <c r="AB15" s="264">
        <f t="shared" si="6"/>
        <v>80.8</v>
      </c>
      <c r="AC15" s="264">
        <f t="shared" si="6"/>
        <v>77.2</v>
      </c>
      <c r="AD15" s="264">
        <f t="shared" si="6"/>
        <v>76.8</v>
      </c>
      <c r="AE15" s="264">
        <f t="shared" si="6"/>
        <v>75.2</v>
      </c>
    </row>
    <row r="23" spans="28:28">
      <c r="AB23" s="234" t="s">
        <v>312</v>
      </c>
    </row>
    <row r="25" spans="15:15">
      <c r="O25" s="234"/>
    </row>
    <row r="32" spans="3:3">
      <c r="C32" s="234"/>
    </row>
    <row r="35" spans="4:5">
      <c r="D35" s="237" t="s">
        <v>313</v>
      </c>
      <c r="E35" s="221"/>
    </row>
  </sheetData>
  <mergeCells count="3">
    <mergeCell ref="E3:J3"/>
    <mergeCell ref="N3:R3"/>
    <mergeCell ref="Y3:AC3"/>
  </mergeCells>
  <pageMargins left="0.7" right="0.7" top="0.75" bottom="0.75" header="0.3" footer="0.3"/>
  <pageSetup paperSize="9" orientation="portrait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61"/>
  <sheetViews>
    <sheetView workbookViewId="0">
      <pane ySplit="1" topLeftCell="A2" activePane="bottomLeft" state="frozen"/>
      <selection/>
      <selection pane="bottomLeft" activeCell="I8" sqref="I8"/>
    </sheetView>
  </sheetViews>
  <sheetFormatPr defaultColWidth="14.4285714285714" defaultRowHeight="15.75" customHeight="1"/>
  <cols>
    <col min="1" max="16" width="21.5714285714286" style="206" customWidth="1"/>
    <col min="17" max="16384" width="14.4285714285714" style="206"/>
  </cols>
  <sheetData>
    <row r="1" ht="89.25" spans="1:10">
      <c r="A1" s="206" t="s">
        <v>314</v>
      </c>
      <c r="B1" s="207" t="s">
        <v>315</v>
      </c>
      <c r="C1" s="208" t="s">
        <v>316</v>
      </c>
      <c r="D1" s="209" t="s">
        <v>317</v>
      </c>
      <c r="E1" s="209" t="s">
        <v>318</v>
      </c>
      <c r="F1" s="209" t="s">
        <v>319</v>
      </c>
      <c r="G1" s="209" t="s">
        <v>320</v>
      </c>
      <c r="H1" s="209" t="s">
        <v>321</v>
      </c>
      <c r="I1" s="208"/>
      <c r="J1" s="208" t="s">
        <v>322</v>
      </c>
    </row>
    <row r="2" customHeight="1" spans="1:8">
      <c r="A2" s="210">
        <v>43262.4165452662</v>
      </c>
      <c r="B2" s="211" t="s">
        <v>323</v>
      </c>
      <c r="C2" s="211" t="s">
        <v>324</v>
      </c>
      <c r="D2" s="211">
        <v>4</v>
      </c>
      <c r="E2" s="211">
        <v>5</v>
      </c>
      <c r="F2" s="211">
        <v>5</v>
      </c>
      <c r="G2" s="211">
        <v>5</v>
      </c>
      <c r="H2" s="211">
        <v>5</v>
      </c>
    </row>
    <row r="3" customHeight="1" spans="1:8">
      <c r="A3" s="210">
        <v>43262.5898096759</v>
      </c>
      <c r="B3" s="211" t="s">
        <v>325</v>
      </c>
      <c r="C3" s="211" t="s">
        <v>326</v>
      </c>
      <c r="D3" s="211">
        <v>4</v>
      </c>
      <c r="E3" s="211">
        <v>4</v>
      </c>
      <c r="F3" s="211">
        <v>5</v>
      </c>
      <c r="G3" s="211">
        <v>4</v>
      </c>
      <c r="H3" s="211">
        <v>5</v>
      </c>
    </row>
    <row r="4" customHeight="1" spans="1:8">
      <c r="A4" s="210">
        <v>43262.5978251505</v>
      </c>
      <c r="B4" s="211" t="s">
        <v>327</v>
      </c>
      <c r="C4" s="211" t="s">
        <v>328</v>
      </c>
      <c r="D4" s="211">
        <v>5</v>
      </c>
      <c r="E4" s="211">
        <v>4</v>
      </c>
      <c r="F4" s="211">
        <v>5</v>
      </c>
      <c r="G4" s="211">
        <v>5</v>
      </c>
      <c r="H4" s="211">
        <v>3</v>
      </c>
    </row>
    <row r="5" customHeight="1" spans="1:8">
      <c r="A5" s="210">
        <v>43262.6151817824</v>
      </c>
      <c r="B5" s="211" t="s">
        <v>329</v>
      </c>
      <c r="C5" s="211" t="s">
        <v>330</v>
      </c>
      <c r="D5" s="211">
        <v>5</v>
      </c>
      <c r="E5" s="211">
        <v>5</v>
      </c>
      <c r="F5" s="211">
        <v>5</v>
      </c>
      <c r="G5" s="211">
        <v>5</v>
      </c>
      <c r="H5" s="211">
        <v>5</v>
      </c>
    </row>
    <row r="6" customHeight="1" spans="1:8">
      <c r="A6" s="210">
        <v>43262.6202571875</v>
      </c>
      <c r="B6" s="211" t="s">
        <v>331</v>
      </c>
      <c r="C6" s="211" t="s">
        <v>332</v>
      </c>
      <c r="D6" s="211">
        <v>4</v>
      </c>
      <c r="E6" s="211">
        <v>4</v>
      </c>
      <c r="F6" s="211">
        <v>4</v>
      </c>
      <c r="G6" s="211">
        <v>4</v>
      </c>
      <c r="H6" s="211">
        <v>4</v>
      </c>
    </row>
    <row r="7" customHeight="1" spans="1:8">
      <c r="A7" s="210">
        <v>43262.6454762037</v>
      </c>
      <c r="B7" s="211" t="s">
        <v>333</v>
      </c>
      <c r="C7" s="211" t="s">
        <v>334</v>
      </c>
      <c r="D7" s="211">
        <v>5</v>
      </c>
      <c r="E7" s="211">
        <v>4</v>
      </c>
      <c r="F7" s="211">
        <v>5</v>
      </c>
      <c r="G7" s="211">
        <v>5</v>
      </c>
      <c r="H7" s="211">
        <v>5</v>
      </c>
    </row>
    <row r="8" customHeight="1" spans="1:8">
      <c r="A8" s="210">
        <v>43262.6586281597</v>
      </c>
      <c r="B8" s="211" t="s">
        <v>335</v>
      </c>
      <c r="C8" s="211" t="s">
        <v>336</v>
      </c>
      <c r="D8" s="211">
        <v>4</v>
      </c>
      <c r="E8" s="211">
        <v>4</v>
      </c>
      <c r="F8" s="211">
        <v>4</v>
      </c>
      <c r="G8" s="211">
        <v>4</v>
      </c>
      <c r="H8" s="211">
        <v>4</v>
      </c>
    </row>
    <row r="9" customHeight="1" spans="1:8">
      <c r="A9" s="210">
        <v>43262.6699171759</v>
      </c>
      <c r="B9" s="211" t="s">
        <v>337</v>
      </c>
      <c r="C9" s="211" t="s">
        <v>338</v>
      </c>
      <c r="D9" s="211">
        <v>4</v>
      </c>
      <c r="E9" s="211">
        <v>4</v>
      </c>
      <c r="F9" s="211">
        <v>5</v>
      </c>
      <c r="G9" s="211">
        <v>5</v>
      </c>
      <c r="H9" s="211">
        <v>3</v>
      </c>
    </row>
    <row r="10" customHeight="1" spans="1:8">
      <c r="A10" s="210">
        <v>43262.6970775463</v>
      </c>
      <c r="B10" s="211" t="s">
        <v>339</v>
      </c>
      <c r="C10" s="211" t="s">
        <v>340</v>
      </c>
      <c r="D10" s="211">
        <v>4</v>
      </c>
      <c r="E10" s="211">
        <v>2</v>
      </c>
      <c r="F10" s="211">
        <v>4</v>
      </c>
      <c r="G10" s="211">
        <v>3</v>
      </c>
      <c r="H10" s="211">
        <v>2</v>
      </c>
    </row>
    <row r="11" customHeight="1" spans="1:8">
      <c r="A11" s="210">
        <v>43262.7088477894</v>
      </c>
      <c r="B11" s="211" t="s">
        <v>341</v>
      </c>
      <c r="C11" s="211" t="s">
        <v>342</v>
      </c>
      <c r="D11" s="211">
        <v>5</v>
      </c>
      <c r="E11" s="211">
        <v>4</v>
      </c>
      <c r="F11" s="211">
        <v>5</v>
      </c>
      <c r="G11" s="211">
        <v>5</v>
      </c>
      <c r="H11" s="211">
        <v>3</v>
      </c>
    </row>
    <row r="12" customHeight="1" spans="1:8">
      <c r="A12" s="210">
        <v>43262.7359379514</v>
      </c>
      <c r="B12" s="211" t="s">
        <v>343</v>
      </c>
      <c r="C12" s="211" t="s">
        <v>344</v>
      </c>
      <c r="D12" s="211">
        <v>5</v>
      </c>
      <c r="E12" s="211">
        <v>4</v>
      </c>
      <c r="F12" s="211">
        <v>5</v>
      </c>
      <c r="G12" s="211">
        <v>5</v>
      </c>
      <c r="H12" s="211">
        <v>5</v>
      </c>
    </row>
    <row r="13" customHeight="1" spans="1:8">
      <c r="A13" s="210">
        <v>43262.8376613542</v>
      </c>
      <c r="B13" s="211" t="s">
        <v>345</v>
      </c>
      <c r="C13" s="211" t="s">
        <v>346</v>
      </c>
      <c r="D13" s="211">
        <v>4</v>
      </c>
      <c r="E13" s="211">
        <v>4</v>
      </c>
      <c r="F13" s="211">
        <v>4</v>
      </c>
      <c r="G13" s="211">
        <v>5</v>
      </c>
      <c r="H13" s="211">
        <v>4</v>
      </c>
    </row>
    <row r="14" customHeight="1" spans="1:8">
      <c r="A14" s="210">
        <v>43262.9184210417</v>
      </c>
      <c r="B14" s="211" t="s">
        <v>347</v>
      </c>
      <c r="C14" s="211" t="s">
        <v>348</v>
      </c>
      <c r="D14" s="211">
        <v>5</v>
      </c>
      <c r="E14" s="211">
        <v>4</v>
      </c>
      <c r="F14" s="211">
        <v>5</v>
      </c>
      <c r="G14" s="211">
        <v>5</v>
      </c>
      <c r="H14" s="211">
        <v>4</v>
      </c>
    </row>
    <row r="15" customHeight="1" spans="1:8">
      <c r="A15" s="210">
        <v>43263.4305638542</v>
      </c>
      <c r="B15" s="211" t="s">
        <v>349</v>
      </c>
      <c r="C15" s="211" t="s">
        <v>350</v>
      </c>
      <c r="D15" s="211">
        <v>5</v>
      </c>
      <c r="E15" s="211">
        <v>4</v>
      </c>
      <c r="F15" s="211">
        <v>5</v>
      </c>
      <c r="G15" s="211">
        <v>5</v>
      </c>
      <c r="H15" s="211">
        <v>5</v>
      </c>
    </row>
    <row r="16" customHeight="1" spans="1:8">
      <c r="A16" s="210">
        <v>43263.5976339815</v>
      </c>
      <c r="B16" s="211" t="s">
        <v>351</v>
      </c>
      <c r="C16" s="211" t="s">
        <v>352</v>
      </c>
      <c r="D16" s="211">
        <v>4</v>
      </c>
      <c r="E16" s="211">
        <v>4</v>
      </c>
      <c r="F16" s="211">
        <v>4</v>
      </c>
      <c r="G16" s="211">
        <v>4</v>
      </c>
      <c r="H16" s="211">
        <v>4</v>
      </c>
    </row>
    <row r="17" customHeight="1" spans="1:8">
      <c r="A17" s="210">
        <v>43263.7668490509</v>
      </c>
      <c r="B17" s="211" t="s">
        <v>353</v>
      </c>
      <c r="C17" s="211" t="s">
        <v>354</v>
      </c>
      <c r="D17" s="211">
        <v>4</v>
      </c>
      <c r="E17" s="211">
        <v>4</v>
      </c>
      <c r="F17" s="211">
        <v>3</v>
      </c>
      <c r="G17" s="211">
        <v>5</v>
      </c>
      <c r="H17" s="211">
        <v>4</v>
      </c>
    </row>
    <row r="18" customHeight="1" spans="1:8">
      <c r="A18" s="210">
        <v>43263.8478721759</v>
      </c>
      <c r="B18" s="211" t="s">
        <v>355</v>
      </c>
      <c r="C18" s="211" t="s">
        <v>356</v>
      </c>
      <c r="D18" s="211">
        <v>5</v>
      </c>
      <c r="E18" s="211">
        <v>5</v>
      </c>
      <c r="F18" s="211">
        <v>5</v>
      </c>
      <c r="G18" s="211">
        <v>5</v>
      </c>
      <c r="H18" s="211">
        <v>5</v>
      </c>
    </row>
    <row r="19" customHeight="1" spans="1:8">
      <c r="A19" s="210">
        <v>43264.8663028241</v>
      </c>
      <c r="B19" s="211" t="s">
        <v>357</v>
      </c>
      <c r="C19" s="211" t="s">
        <v>358</v>
      </c>
      <c r="D19" s="211">
        <v>5</v>
      </c>
      <c r="E19" s="211">
        <v>4</v>
      </c>
      <c r="F19" s="211">
        <v>5</v>
      </c>
      <c r="G19" s="211">
        <v>5</v>
      </c>
      <c r="H19" s="211">
        <v>3</v>
      </c>
    </row>
    <row r="20" customHeight="1" spans="1:8">
      <c r="A20" s="210">
        <v>43264.9173392708</v>
      </c>
      <c r="B20" s="211" t="s">
        <v>359</v>
      </c>
      <c r="C20" s="211" t="s">
        <v>360</v>
      </c>
      <c r="D20" s="211">
        <v>5</v>
      </c>
      <c r="E20" s="211">
        <v>5</v>
      </c>
      <c r="F20" s="211">
        <v>5</v>
      </c>
      <c r="G20" s="211">
        <v>5</v>
      </c>
      <c r="H20" s="211">
        <v>5</v>
      </c>
    </row>
    <row r="21" customHeight="1" spans="1:8">
      <c r="A21" s="210">
        <v>43265.6460913426</v>
      </c>
      <c r="B21" s="211" t="s">
        <v>361</v>
      </c>
      <c r="C21" s="211" t="s">
        <v>362</v>
      </c>
      <c r="D21" s="211">
        <v>5</v>
      </c>
      <c r="E21" s="211">
        <v>5</v>
      </c>
      <c r="F21" s="211">
        <v>5</v>
      </c>
      <c r="G21" s="211">
        <v>5</v>
      </c>
      <c r="H21" s="211">
        <v>5</v>
      </c>
    </row>
    <row r="22" customHeight="1" spans="1:8">
      <c r="A22" s="210">
        <v>43266.6710727083</v>
      </c>
      <c r="B22" s="211" t="s">
        <v>363</v>
      </c>
      <c r="C22" s="211" t="s">
        <v>364</v>
      </c>
      <c r="D22" s="211">
        <v>5</v>
      </c>
      <c r="E22" s="211">
        <v>5</v>
      </c>
      <c r="F22" s="211">
        <v>5</v>
      </c>
      <c r="G22" s="211">
        <v>5</v>
      </c>
      <c r="H22" s="211">
        <v>5</v>
      </c>
    </row>
    <row r="23" customHeight="1" spans="1:8">
      <c r="A23" s="210">
        <v>43267.6676988542</v>
      </c>
      <c r="B23" s="211" t="s">
        <v>365</v>
      </c>
      <c r="C23" s="211" t="s">
        <v>366</v>
      </c>
      <c r="D23" s="211">
        <v>5</v>
      </c>
      <c r="E23" s="211">
        <v>4</v>
      </c>
      <c r="F23" s="211">
        <v>5</v>
      </c>
      <c r="G23" s="211">
        <v>5</v>
      </c>
      <c r="H23" s="211">
        <v>4</v>
      </c>
    </row>
    <row r="24" customHeight="1" spans="1:8">
      <c r="A24" s="210">
        <v>43268.6676988426</v>
      </c>
      <c r="B24" s="211" t="s">
        <v>367</v>
      </c>
      <c r="C24" s="211" t="s">
        <v>368</v>
      </c>
      <c r="D24" s="211">
        <v>4</v>
      </c>
      <c r="E24" s="211">
        <v>3</v>
      </c>
      <c r="F24" s="211">
        <v>4</v>
      </c>
      <c r="G24" s="211">
        <v>4</v>
      </c>
      <c r="H24" s="211">
        <v>4</v>
      </c>
    </row>
    <row r="25" customHeight="1" spans="1:8">
      <c r="A25" s="210">
        <v>43262.0965938426</v>
      </c>
      <c r="B25" s="211" t="s">
        <v>369</v>
      </c>
      <c r="C25" s="211" t="s">
        <v>370</v>
      </c>
      <c r="D25" s="211">
        <v>4</v>
      </c>
      <c r="E25" s="211">
        <v>2</v>
      </c>
      <c r="F25" s="211">
        <v>4</v>
      </c>
      <c r="G25" s="211">
        <v>4</v>
      </c>
      <c r="H25" s="211">
        <v>2</v>
      </c>
    </row>
    <row r="26" customHeight="1" spans="1:8">
      <c r="A26" s="210">
        <v>43262.1042699306</v>
      </c>
      <c r="B26" s="211" t="s">
        <v>371</v>
      </c>
      <c r="C26" s="211" t="s">
        <v>372</v>
      </c>
      <c r="D26" s="211">
        <v>5</v>
      </c>
      <c r="E26" s="211">
        <v>5</v>
      </c>
      <c r="F26" s="211">
        <v>5</v>
      </c>
      <c r="G26" s="211">
        <v>5</v>
      </c>
      <c r="H26" s="211">
        <v>5</v>
      </c>
    </row>
    <row r="27" customHeight="1" spans="1:8">
      <c r="A27" s="210">
        <v>43262.1044452662</v>
      </c>
      <c r="B27" s="211" t="s">
        <v>373</v>
      </c>
      <c r="C27" s="211" t="s">
        <v>374</v>
      </c>
      <c r="D27" s="211">
        <v>5</v>
      </c>
      <c r="E27" s="211">
        <v>4</v>
      </c>
      <c r="F27" s="211">
        <v>5</v>
      </c>
      <c r="G27" s="211">
        <v>5</v>
      </c>
      <c r="H27" s="211">
        <v>4</v>
      </c>
    </row>
    <row r="28" customHeight="1" spans="1:8">
      <c r="A28" s="210">
        <v>43262.1081125926</v>
      </c>
      <c r="B28" s="211" t="s">
        <v>375</v>
      </c>
      <c r="C28" s="211" t="s">
        <v>376</v>
      </c>
      <c r="D28" s="211">
        <v>5</v>
      </c>
      <c r="E28" s="211">
        <v>3</v>
      </c>
      <c r="F28" s="211">
        <v>5</v>
      </c>
      <c r="G28" s="211">
        <v>5</v>
      </c>
      <c r="H28" s="211">
        <v>5</v>
      </c>
    </row>
    <row r="29" customHeight="1" spans="1:8">
      <c r="A29" s="210">
        <v>43262.122367662</v>
      </c>
      <c r="B29" s="211" t="s">
        <v>377</v>
      </c>
      <c r="C29" s="211" t="s">
        <v>378</v>
      </c>
      <c r="D29" s="211">
        <v>5</v>
      </c>
      <c r="E29" s="211">
        <v>5</v>
      </c>
      <c r="F29" s="211">
        <v>5</v>
      </c>
      <c r="G29" s="211">
        <v>4</v>
      </c>
      <c r="H29" s="211">
        <v>4</v>
      </c>
    </row>
    <row r="30" customHeight="1" spans="1:8">
      <c r="A30" s="210">
        <v>43262.1243387847</v>
      </c>
      <c r="B30" s="211" t="s">
        <v>379</v>
      </c>
      <c r="C30" s="211" t="s">
        <v>380</v>
      </c>
      <c r="D30" s="211">
        <v>4</v>
      </c>
      <c r="E30" s="211">
        <v>4</v>
      </c>
      <c r="F30" s="211">
        <v>4</v>
      </c>
      <c r="G30" s="211">
        <v>3</v>
      </c>
      <c r="H30" s="211">
        <v>4</v>
      </c>
    </row>
    <row r="31" customHeight="1" spans="1:8">
      <c r="A31" s="210">
        <v>43262.1287992361</v>
      </c>
      <c r="B31" s="211" t="s">
        <v>381</v>
      </c>
      <c r="C31" s="211" t="s">
        <v>382</v>
      </c>
      <c r="D31" s="211">
        <v>5</v>
      </c>
      <c r="E31" s="211">
        <v>1</v>
      </c>
      <c r="F31" s="211">
        <v>5</v>
      </c>
      <c r="G31" s="211">
        <v>4</v>
      </c>
      <c r="H31" s="211">
        <v>4</v>
      </c>
    </row>
    <row r="32" customHeight="1" spans="1:8">
      <c r="A32" s="210">
        <v>43262.1335617245</v>
      </c>
      <c r="B32" s="211" t="s">
        <v>383</v>
      </c>
      <c r="C32" s="211" t="s">
        <v>384</v>
      </c>
      <c r="D32" s="211">
        <v>4</v>
      </c>
      <c r="E32" s="211">
        <v>4</v>
      </c>
      <c r="F32" s="211">
        <v>4</v>
      </c>
      <c r="G32" s="211">
        <v>4</v>
      </c>
      <c r="H32" s="211">
        <v>3</v>
      </c>
    </row>
    <row r="33" customHeight="1" spans="1:8">
      <c r="A33" s="210">
        <v>43262.2120215856</v>
      </c>
      <c r="B33" s="211" t="s">
        <v>385</v>
      </c>
      <c r="C33" s="211" t="s">
        <v>386</v>
      </c>
      <c r="D33" s="211">
        <v>5</v>
      </c>
      <c r="E33" s="211">
        <v>5</v>
      </c>
      <c r="F33" s="211">
        <v>5</v>
      </c>
      <c r="G33" s="211">
        <v>5</v>
      </c>
      <c r="H33" s="211">
        <v>5</v>
      </c>
    </row>
    <row r="34" customHeight="1" spans="1:8">
      <c r="A34" s="210">
        <v>43262.2663896875</v>
      </c>
      <c r="B34" s="211" t="s">
        <v>387</v>
      </c>
      <c r="C34" s="211" t="s">
        <v>388</v>
      </c>
      <c r="D34" s="211">
        <v>5</v>
      </c>
      <c r="E34" s="211">
        <v>5</v>
      </c>
      <c r="F34" s="211">
        <v>5</v>
      </c>
      <c r="G34" s="211">
        <v>5</v>
      </c>
      <c r="H34" s="211">
        <v>5</v>
      </c>
    </row>
    <row r="35" customHeight="1" spans="1:8">
      <c r="A35" s="210">
        <v>43262.2885532176</v>
      </c>
      <c r="B35" s="211" t="s">
        <v>389</v>
      </c>
      <c r="C35" s="211" t="s">
        <v>390</v>
      </c>
      <c r="D35" s="211">
        <v>5</v>
      </c>
      <c r="E35" s="211">
        <v>5</v>
      </c>
      <c r="F35" s="211">
        <v>5</v>
      </c>
      <c r="G35" s="211">
        <v>5</v>
      </c>
      <c r="H35" s="211">
        <v>4</v>
      </c>
    </row>
    <row r="36" customHeight="1" spans="1:8">
      <c r="A36" s="210">
        <v>43262.2900985301</v>
      </c>
      <c r="B36" s="211" t="s">
        <v>391</v>
      </c>
      <c r="C36" s="211" t="s">
        <v>392</v>
      </c>
      <c r="D36" s="211">
        <v>5</v>
      </c>
      <c r="E36" s="211">
        <v>5</v>
      </c>
      <c r="F36" s="211">
        <v>5</v>
      </c>
      <c r="G36" s="211">
        <v>5</v>
      </c>
      <c r="H36" s="211">
        <v>5</v>
      </c>
    </row>
    <row r="37" customHeight="1" spans="1:8">
      <c r="A37" s="210">
        <v>43262.82894375</v>
      </c>
      <c r="B37" s="211" t="s">
        <v>393</v>
      </c>
      <c r="C37" s="211" t="s">
        <v>394</v>
      </c>
      <c r="D37" s="211">
        <v>5</v>
      </c>
      <c r="E37" s="211">
        <v>4</v>
      </c>
      <c r="F37" s="211">
        <v>5</v>
      </c>
      <c r="G37" s="211">
        <v>4</v>
      </c>
      <c r="H37" s="211">
        <v>5</v>
      </c>
    </row>
    <row r="38" customHeight="1" spans="1:8">
      <c r="A38" s="210">
        <v>43262.8549120602</v>
      </c>
      <c r="B38" s="211" t="s">
        <v>395</v>
      </c>
      <c r="C38" s="211" t="s">
        <v>396</v>
      </c>
      <c r="D38" s="211">
        <v>5</v>
      </c>
      <c r="E38" s="211">
        <v>4</v>
      </c>
      <c r="F38" s="211">
        <v>5</v>
      </c>
      <c r="G38" s="211">
        <v>5</v>
      </c>
      <c r="H38" s="211">
        <v>4</v>
      </c>
    </row>
    <row r="39" customHeight="1" spans="1:8">
      <c r="A39" s="210">
        <v>43262.8953432986</v>
      </c>
      <c r="B39" s="211" t="s">
        <v>397</v>
      </c>
      <c r="C39" s="211" t="s">
        <v>398</v>
      </c>
      <c r="D39" s="211">
        <v>4</v>
      </c>
      <c r="E39" s="211">
        <v>4</v>
      </c>
      <c r="F39" s="211">
        <v>4</v>
      </c>
      <c r="G39" s="211">
        <v>4</v>
      </c>
      <c r="H39" s="211">
        <v>4</v>
      </c>
    </row>
    <row r="40" customHeight="1" spans="1:8">
      <c r="A40" s="210">
        <v>43262.9871834375</v>
      </c>
      <c r="B40" s="211" t="s">
        <v>399</v>
      </c>
      <c r="C40" s="211" t="s">
        <v>400</v>
      </c>
      <c r="D40" s="211">
        <v>5</v>
      </c>
      <c r="E40" s="211">
        <v>4</v>
      </c>
      <c r="F40" s="211">
        <v>5</v>
      </c>
      <c r="G40" s="211">
        <v>5</v>
      </c>
      <c r="H40" s="211">
        <v>4</v>
      </c>
    </row>
    <row r="41" customHeight="1" spans="1:8">
      <c r="A41" s="210">
        <v>43263.2934982755</v>
      </c>
      <c r="B41" s="211" t="s">
        <v>401</v>
      </c>
      <c r="C41" s="211" t="s">
        <v>402</v>
      </c>
      <c r="D41" s="211">
        <v>5</v>
      </c>
      <c r="E41" s="211">
        <v>5</v>
      </c>
      <c r="F41" s="211">
        <v>5</v>
      </c>
      <c r="G41" s="211">
        <v>5</v>
      </c>
      <c r="H41" s="211">
        <v>5</v>
      </c>
    </row>
    <row r="42" customHeight="1" spans="1:8">
      <c r="A42" s="210">
        <v>43264.0952527083</v>
      </c>
      <c r="B42" s="212" t="s">
        <v>403</v>
      </c>
      <c r="C42" s="211" t="s">
        <v>404</v>
      </c>
      <c r="D42" s="211">
        <v>4</v>
      </c>
      <c r="E42" s="211">
        <v>2</v>
      </c>
      <c r="F42" s="211">
        <v>5</v>
      </c>
      <c r="G42" s="211">
        <v>5</v>
      </c>
      <c r="H42" s="211">
        <v>5</v>
      </c>
    </row>
    <row r="43" customHeight="1" spans="1:8">
      <c r="A43" s="210">
        <v>43264.2767423495</v>
      </c>
      <c r="B43" s="211" t="s">
        <v>405</v>
      </c>
      <c r="C43" s="211" t="s">
        <v>406</v>
      </c>
      <c r="D43" s="211">
        <v>5</v>
      </c>
      <c r="E43" s="211">
        <v>3</v>
      </c>
      <c r="F43" s="211">
        <v>4</v>
      </c>
      <c r="G43" s="211">
        <v>4</v>
      </c>
      <c r="H43" s="211">
        <v>4</v>
      </c>
    </row>
    <row r="44" customHeight="1" spans="1:8">
      <c r="A44" s="213">
        <v>43264.9608844444</v>
      </c>
      <c r="B44" s="214" t="s">
        <v>407</v>
      </c>
      <c r="C44" s="214" t="s">
        <v>408</v>
      </c>
      <c r="D44" s="214">
        <v>4</v>
      </c>
      <c r="E44" s="214">
        <v>3</v>
      </c>
      <c r="F44" s="214">
        <v>5</v>
      </c>
      <c r="G44" s="214">
        <v>5</v>
      </c>
      <c r="H44" s="214">
        <v>4</v>
      </c>
    </row>
    <row r="45" ht="24.95" customHeight="1" spans="1:8">
      <c r="A45" s="215" t="s">
        <v>409</v>
      </c>
      <c r="B45" s="216"/>
      <c r="C45" s="217"/>
      <c r="D45" s="218">
        <f>COUNTIF(D2:D44,1)</f>
        <v>0</v>
      </c>
      <c r="E45" s="218">
        <f t="shared" ref="E45:H45" si="0">COUNTIF(E2:E44,1)</f>
        <v>1</v>
      </c>
      <c r="F45" s="218">
        <f t="shared" si="0"/>
        <v>0</v>
      </c>
      <c r="G45" s="218">
        <f t="shared" si="0"/>
        <v>0</v>
      </c>
      <c r="H45" s="218">
        <f t="shared" si="0"/>
        <v>0</v>
      </c>
    </row>
    <row r="46" ht="24.95" customHeight="1" spans="1:8">
      <c r="A46" s="215" t="s">
        <v>410</v>
      </c>
      <c r="B46" s="216"/>
      <c r="C46" s="217"/>
      <c r="D46" s="218">
        <f>COUNTIF(D2:D44,2)</f>
        <v>0</v>
      </c>
      <c r="E46" s="218">
        <f t="shared" ref="E46:H46" si="1">COUNTIF(E2:E44,2)</f>
        <v>3</v>
      </c>
      <c r="F46" s="218">
        <f t="shared" si="1"/>
        <v>0</v>
      </c>
      <c r="G46" s="218">
        <f t="shared" si="1"/>
        <v>0</v>
      </c>
      <c r="H46" s="218">
        <f t="shared" si="1"/>
        <v>2</v>
      </c>
    </row>
    <row r="47" ht="24.95" customHeight="1" spans="1:8">
      <c r="A47" s="215" t="s">
        <v>411</v>
      </c>
      <c r="B47" s="216"/>
      <c r="C47" s="217"/>
      <c r="D47" s="218">
        <f>COUNTIF(D2:D44,3)</f>
        <v>0</v>
      </c>
      <c r="E47" s="218">
        <f t="shared" ref="E47:H47" si="2">COUNTIF(E2:E44,3)</f>
        <v>4</v>
      </c>
      <c r="F47" s="218">
        <f t="shared" si="2"/>
        <v>1</v>
      </c>
      <c r="G47" s="218">
        <f t="shared" si="2"/>
        <v>2</v>
      </c>
      <c r="H47" s="218">
        <f t="shared" si="2"/>
        <v>5</v>
      </c>
    </row>
    <row r="48" ht="24.95" customHeight="1" spans="1:8">
      <c r="A48" s="215" t="s">
        <v>412</v>
      </c>
      <c r="B48" s="216"/>
      <c r="C48" s="217"/>
      <c r="D48" s="218">
        <f>COUNTIF(D2:D44,4)</f>
        <v>16</v>
      </c>
      <c r="E48" s="218">
        <f t="shared" ref="E48:H48" si="3">COUNTIF(E2:E44,4)</f>
        <v>22</v>
      </c>
      <c r="F48" s="218">
        <f t="shared" si="3"/>
        <v>11</v>
      </c>
      <c r="G48" s="218">
        <f t="shared" si="3"/>
        <v>12</v>
      </c>
      <c r="H48" s="218">
        <f t="shared" si="3"/>
        <v>18</v>
      </c>
    </row>
    <row r="49" ht="24.95" customHeight="1" spans="1:8">
      <c r="A49" s="215" t="s">
        <v>413</v>
      </c>
      <c r="B49" s="216"/>
      <c r="C49" s="217"/>
      <c r="D49" s="218">
        <f>COUNTIF(D2:D44,5)</f>
        <v>27</v>
      </c>
      <c r="E49" s="218">
        <f t="shared" ref="E49:H49" si="4">COUNTIF(E2:E44,5)</f>
        <v>13</v>
      </c>
      <c r="F49" s="218">
        <f t="shared" si="4"/>
        <v>31</v>
      </c>
      <c r="G49" s="218">
        <f t="shared" si="4"/>
        <v>29</v>
      </c>
      <c r="H49" s="218">
        <f t="shared" si="4"/>
        <v>18</v>
      </c>
    </row>
    <row r="50" ht="24.95" customHeight="1" spans="1:8">
      <c r="A50" s="215" t="s">
        <v>414</v>
      </c>
      <c r="B50" s="216"/>
      <c r="C50" s="217"/>
      <c r="D50" s="219">
        <f>SUM(D45:D49)</f>
        <v>43</v>
      </c>
      <c r="E50" s="219">
        <f t="shared" ref="E50:H50" si="5">SUM(E45:E49)</f>
        <v>43</v>
      </c>
      <c r="F50" s="219">
        <f t="shared" si="5"/>
        <v>43</v>
      </c>
      <c r="G50" s="219">
        <f t="shared" si="5"/>
        <v>43</v>
      </c>
      <c r="H50" s="219">
        <f t="shared" si="5"/>
        <v>43</v>
      </c>
    </row>
    <row r="54" customHeight="1" spans="2:7">
      <c r="B54" s="206" t="s">
        <v>409</v>
      </c>
      <c r="C54" s="206" t="s">
        <v>410</v>
      </c>
      <c r="D54" s="220" t="s">
        <v>411</v>
      </c>
      <c r="E54" s="206" t="s">
        <v>412</v>
      </c>
      <c r="F54" s="206" t="s">
        <v>413</v>
      </c>
      <c r="G54" s="206" t="s">
        <v>414</v>
      </c>
    </row>
    <row r="57" customHeight="1" spans="2:7">
      <c r="B57" s="206">
        <v>0</v>
      </c>
      <c r="C57" s="206">
        <v>0</v>
      </c>
      <c r="D57" s="206">
        <v>0</v>
      </c>
      <c r="E57" s="206">
        <v>16</v>
      </c>
      <c r="F57" s="206">
        <v>27</v>
      </c>
      <c r="G57" s="206">
        <v>43</v>
      </c>
    </row>
    <row r="58" customHeight="1" spans="2:7">
      <c r="B58" s="206">
        <v>1</v>
      </c>
      <c r="C58" s="206">
        <v>3</v>
      </c>
      <c r="D58" s="206">
        <v>4</v>
      </c>
      <c r="E58" s="206">
        <v>22</v>
      </c>
      <c r="F58" s="206">
        <v>13</v>
      </c>
      <c r="G58" s="206">
        <v>43</v>
      </c>
    </row>
    <row r="59" customHeight="1" spans="2:7">
      <c r="B59" s="206">
        <v>0</v>
      </c>
      <c r="C59" s="206">
        <v>0</v>
      </c>
      <c r="D59" s="206">
        <v>1</v>
      </c>
      <c r="E59" s="206">
        <v>11</v>
      </c>
      <c r="F59" s="206">
        <v>31</v>
      </c>
      <c r="G59" s="206">
        <v>43</v>
      </c>
    </row>
    <row r="60" customHeight="1" spans="2:7">
      <c r="B60" s="206">
        <v>0</v>
      </c>
      <c r="C60" s="206">
        <v>0</v>
      </c>
      <c r="D60" s="206">
        <v>2</v>
      </c>
      <c r="E60" s="206">
        <v>12</v>
      </c>
      <c r="F60" s="206">
        <v>29</v>
      </c>
      <c r="G60" s="206">
        <v>43</v>
      </c>
    </row>
    <row r="61" customHeight="1" spans="2:7">
      <c r="B61" s="206">
        <v>0</v>
      </c>
      <c r="C61" s="206">
        <v>2</v>
      </c>
      <c r="D61" s="206">
        <v>5</v>
      </c>
      <c r="E61" s="206">
        <v>18</v>
      </c>
      <c r="F61" s="206">
        <v>18</v>
      </c>
      <c r="G61" s="206">
        <v>43</v>
      </c>
    </row>
  </sheetData>
  <mergeCells count="6">
    <mergeCell ref="A45:C45"/>
    <mergeCell ref="A46:C46"/>
    <mergeCell ref="A47:C47"/>
    <mergeCell ref="A48:C48"/>
    <mergeCell ref="A49:C49"/>
    <mergeCell ref="A50:C50"/>
  </mergeCells>
  <hyperlinks>
    <hyperlink ref="B42" r:id="rId1" display="Chethan.RH"/>
  </hyperlinks>
  <pageMargins left="0.7" right="0.7" top="0.75" bottom="0.75" header="0.3" footer="0.3"/>
  <pageSetup paperSize="1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"/>
  <sheetViews>
    <sheetView topLeftCell="A4" workbookViewId="0">
      <selection activeCell="L5" sqref="L5:L10"/>
    </sheetView>
  </sheetViews>
  <sheetFormatPr defaultColWidth="9" defaultRowHeight="12.75"/>
  <cols>
    <col min="1" max="1" width="6.28571428571429" style="146" customWidth="1"/>
    <col min="2" max="2" width="25" style="146" customWidth="1"/>
    <col min="3" max="3" width="31.4285714285714" style="146" customWidth="1"/>
    <col min="4" max="10" width="5.71428571428571" style="146" customWidth="1"/>
    <col min="11" max="11" width="9.57142857142857" style="146" customWidth="1"/>
    <col min="12" max="12" width="9.71428571428571" style="146" customWidth="1"/>
    <col min="13" max="256" width="9.14285714285714" style="146"/>
    <col min="257" max="257" width="6.28571428571429" style="146" customWidth="1"/>
    <col min="258" max="258" width="25" style="146" customWidth="1"/>
    <col min="259" max="259" width="31.4285714285714" style="146" customWidth="1"/>
    <col min="260" max="266" width="5.71428571428571" style="146" customWidth="1"/>
    <col min="267" max="267" width="9.57142857142857" style="146" customWidth="1"/>
    <col min="268" max="268" width="9.71428571428571" style="146" customWidth="1"/>
    <col min="269" max="512" width="9.14285714285714" style="146"/>
    <col min="513" max="513" width="6.28571428571429" style="146" customWidth="1"/>
    <col min="514" max="514" width="25" style="146" customWidth="1"/>
    <col min="515" max="515" width="31.4285714285714" style="146" customWidth="1"/>
    <col min="516" max="522" width="5.71428571428571" style="146" customWidth="1"/>
    <col min="523" max="523" width="9.57142857142857" style="146" customWidth="1"/>
    <col min="524" max="524" width="9.71428571428571" style="146" customWidth="1"/>
    <col min="525" max="768" width="9.14285714285714" style="146"/>
    <col min="769" max="769" width="6.28571428571429" style="146" customWidth="1"/>
    <col min="770" max="770" width="25" style="146" customWidth="1"/>
    <col min="771" max="771" width="31.4285714285714" style="146" customWidth="1"/>
    <col min="772" max="778" width="5.71428571428571" style="146" customWidth="1"/>
    <col min="779" max="779" width="9.57142857142857" style="146" customWidth="1"/>
    <col min="780" max="780" width="9.71428571428571" style="146" customWidth="1"/>
    <col min="781" max="1024" width="9.14285714285714" style="146"/>
    <col min="1025" max="1025" width="6.28571428571429" style="146" customWidth="1"/>
    <col min="1026" max="1026" width="25" style="146" customWidth="1"/>
    <col min="1027" max="1027" width="31.4285714285714" style="146" customWidth="1"/>
    <col min="1028" max="1034" width="5.71428571428571" style="146" customWidth="1"/>
    <col min="1035" max="1035" width="9.57142857142857" style="146" customWidth="1"/>
    <col min="1036" max="1036" width="9.71428571428571" style="146" customWidth="1"/>
    <col min="1037" max="1280" width="9.14285714285714" style="146"/>
    <col min="1281" max="1281" width="6.28571428571429" style="146" customWidth="1"/>
    <col min="1282" max="1282" width="25" style="146" customWidth="1"/>
    <col min="1283" max="1283" width="31.4285714285714" style="146" customWidth="1"/>
    <col min="1284" max="1290" width="5.71428571428571" style="146" customWidth="1"/>
    <col min="1291" max="1291" width="9.57142857142857" style="146" customWidth="1"/>
    <col min="1292" max="1292" width="9.71428571428571" style="146" customWidth="1"/>
    <col min="1293" max="1536" width="9.14285714285714" style="146"/>
    <col min="1537" max="1537" width="6.28571428571429" style="146" customWidth="1"/>
    <col min="1538" max="1538" width="25" style="146" customWidth="1"/>
    <col min="1539" max="1539" width="31.4285714285714" style="146" customWidth="1"/>
    <col min="1540" max="1546" width="5.71428571428571" style="146" customWidth="1"/>
    <col min="1547" max="1547" width="9.57142857142857" style="146" customWidth="1"/>
    <col min="1548" max="1548" width="9.71428571428571" style="146" customWidth="1"/>
    <col min="1549" max="1792" width="9.14285714285714" style="146"/>
    <col min="1793" max="1793" width="6.28571428571429" style="146" customWidth="1"/>
    <col min="1794" max="1794" width="25" style="146" customWidth="1"/>
    <col min="1795" max="1795" width="31.4285714285714" style="146" customWidth="1"/>
    <col min="1796" max="1802" width="5.71428571428571" style="146" customWidth="1"/>
    <col min="1803" max="1803" width="9.57142857142857" style="146" customWidth="1"/>
    <col min="1804" max="1804" width="9.71428571428571" style="146" customWidth="1"/>
    <col min="1805" max="2048" width="9.14285714285714" style="146"/>
    <col min="2049" max="2049" width="6.28571428571429" style="146" customWidth="1"/>
    <col min="2050" max="2050" width="25" style="146" customWidth="1"/>
    <col min="2051" max="2051" width="31.4285714285714" style="146" customWidth="1"/>
    <col min="2052" max="2058" width="5.71428571428571" style="146" customWidth="1"/>
    <col min="2059" max="2059" width="9.57142857142857" style="146" customWidth="1"/>
    <col min="2060" max="2060" width="9.71428571428571" style="146" customWidth="1"/>
    <col min="2061" max="2304" width="9.14285714285714" style="146"/>
    <col min="2305" max="2305" width="6.28571428571429" style="146" customWidth="1"/>
    <col min="2306" max="2306" width="25" style="146" customWidth="1"/>
    <col min="2307" max="2307" width="31.4285714285714" style="146" customWidth="1"/>
    <col min="2308" max="2314" width="5.71428571428571" style="146" customWidth="1"/>
    <col min="2315" max="2315" width="9.57142857142857" style="146" customWidth="1"/>
    <col min="2316" max="2316" width="9.71428571428571" style="146" customWidth="1"/>
    <col min="2317" max="2560" width="9.14285714285714" style="146"/>
    <col min="2561" max="2561" width="6.28571428571429" style="146" customWidth="1"/>
    <col min="2562" max="2562" width="25" style="146" customWidth="1"/>
    <col min="2563" max="2563" width="31.4285714285714" style="146" customWidth="1"/>
    <col min="2564" max="2570" width="5.71428571428571" style="146" customWidth="1"/>
    <col min="2571" max="2571" width="9.57142857142857" style="146" customWidth="1"/>
    <col min="2572" max="2572" width="9.71428571428571" style="146" customWidth="1"/>
    <col min="2573" max="2816" width="9.14285714285714" style="146"/>
    <col min="2817" max="2817" width="6.28571428571429" style="146" customWidth="1"/>
    <col min="2818" max="2818" width="25" style="146" customWidth="1"/>
    <col min="2819" max="2819" width="31.4285714285714" style="146" customWidth="1"/>
    <col min="2820" max="2826" width="5.71428571428571" style="146" customWidth="1"/>
    <col min="2827" max="2827" width="9.57142857142857" style="146" customWidth="1"/>
    <col min="2828" max="2828" width="9.71428571428571" style="146" customWidth="1"/>
    <col min="2829" max="3072" width="9.14285714285714" style="146"/>
    <col min="3073" max="3073" width="6.28571428571429" style="146" customWidth="1"/>
    <col min="3074" max="3074" width="25" style="146" customWidth="1"/>
    <col min="3075" max="3075" width="31.4285714285714" style="146" customWidth="1"/>
    <col min="3076" max="3082" width="5.71428571428571" style="146" customWidth="1"/>
    <col min="3083" max="3083" width="9.57142857142857" style="146" customWidth="1"/>
    <col min="3084" max="3084" width="9.71428571428571" style="146" customWidth="1"/>
    <col min="3085" max="3328" width="9.14285714285714" style="146"/>
    <col min="3329" max="3329" width="6.28571428571429" style="146" customWidth="1"/>
    <col min="3330" max="3330" width="25" style="146" customWidth="1"/>
    <col min="3331" max="3331" width="31.4285714285714" style="146" customWidth="1"/>
    <col min="3332" max="3338" width="5.71428571428571" style="146" customWidth="1"/>
    <col min="3339" max="3339" width="9.57142857142857" style="146" customWidth="1"/>
    <col min="3340" max="3340" width="9.71428571428571" style="146" customWidth="1"/>
    <col min="3341" max="3584" width="9.14285714285714" style="146"/>
    <col min="3585" max="3585" width="6.28571428571429" style="146" customWidth="1"/>
    <col min="3586" max="3586" width="25" style="146" customWidth="1"/>
    <col min="3587" max="3587" width="31.4285714285714" style="146" customWidth="1"/>
    <col min="3588" max="3594" width="5.71428571428571" style="146" customWidth="1"/>
    <col min="3595" max="3595" width="9.57142857142857" style="146" customWidth="1"/>
    <col min="3596" max="3596" width="9.71428571428571" style="146" customWidth="1"/>
    <col min="3597" max="3840" width="9.14285714285714" style="146"/>
    <col min="3841" max="3841" width="6.28571428571429" style="146" customWidth="1"/>
    <col min="3842" max="3842" width="25" style="146" customWidth="1"/>
    <col min="3843" max="3843" width="31.4285714285714" style="146" customWidth="1"/>
    <col min="3844" max="3850" width="5.71428571428571" style="146" customWidth="1"/>
    <col min="3851" max="3851" width="9.57142857142857" style="146" customWidth="1"/>
    <col min="3852" max="3852" width="9.71428571428571" style="146" customWidth="1"/>
    <col min="3853" max="4096" width="9.14285714285714" style="146"/>
    <col min="4097" max="4097" width="6.28571428571429" style="146" customWidth="1"/>
    <col min="4098" max="4098" width="25" style="146" customWidth="1"/>
    <col min="4099" max="4099" width="31.4285714285714" style="146" customWidth="1"/>
    <col min="4100" max="4106" width="5.71428571428571" style="146" customWidth="1"/>
    <col min="4107" max="4107" width="9.57142857142857" style="146" customWidth="1"/>
    <col min="4108" max="4108" width="9.71428571428571" style="146" customWidth="1"/>
    <col min="4109" max="4352" width="9.14285714285714" style="146"/>
    <col min="4353" max="4353" width="6.28571428571429" style="146" customWidth="1"/>
    <col min="4354" max="4354" width="25" style="146" customWidth="1"/>
    <col min="4355" max="4355" width="31.4285714285714" style="146" customWidth="1"/>
    <col min="4356" max="4362" width="5.71428571428571" style="146" customWidth="1"/>
    <col min="4363" max="4363" width="9.57142857142857" style="146" customWidth="1"/>
    <col min="4364" max="4364" width="9.71428571428571" style="146" customWidth="1"/>
    <col min="4365" max="4608" width="9.14285714285714" style="146"/>
    <col min="4609" max="4609" width="6.28571428571429" style="146" customWidth="1"/>
    <col min="4610" max="4610" width="25" style="146" customWidth="1"/>
    <col min="4611" max="4611" width="31.4285714285714" style="146" customWidth="1"/>
    <col min="4612" max="4618" width="5.71428571428571" style="146" customWidth="1"/>
    <col min="4619" max="4619" width="9.57142857142857" style="146" customWidth="1"/>
    <col min="4620" max="4620" width="9.71428571428571" style="146" customWidth="1"/>
    <col min="4621" max="4864" width="9.14285714285714" style="146"/>
    <col min="4865" max="4865" width="6.28571428571429" style="146" customWidth="1"/>
    <col min="4866" max="4866" width="25" style="146" customWidth="1"/>
    <col min="4867" max="4867" width="31.4285714285714" style="146" customWidth="1"/>
    <col min="4868" max="4874" width="5.71428571428571" style="146" customWidth="1"/>
    <col min="4875" max="4875" width="9.57142857142857" style="146" customWidth="1"/>
    <col min="4876" max="4876" width="9.71428571428571" style="146" customWidth="1"/>
    <col min="4877" max="5120" width="9.14285714285714" style="146"/>
    <col min="5121" max="5121" width="6.28571428571429" style="146" customWidth="1"/>
    <col min="5122" max="5122" width="25" style="146" customWidth="1"/>
    <col min="5123" max="5123" width="31.4285714285714" style="146" customWidth="1"/>
    <col min="5124" max="5130" width="5.71428571428571" style="146" customWidth="1"/>
    <col min="5131" max="5131" width="9.57142857142857" style="146" customWidth="1"/>
    <col min="5132" max="5132" width="9.71428571428571" style="146" customWidth="1"/>
    <col min="5133" max="5376" width="9.14285714285714" style="146"/>
    <col min="5377" max="5377" width="6.28571428571429" style="146" customWidth="1"/>
    <col min="5378" max="5378" width="25" style="146" customWidth="1"/>
    <col min="5379" max="5379" width="31.4285714285714" style="146" customWidth="1"/>
    <col min="5380" max="5386" width="5.71428571428571" style="146" customWidth="1"/>
    <col min="5387" max="5387" width="9.57142857142857" style="146" customWidth="1"/>
    <col min="5388" max="5388" width="9.71428571428571" style="146" customWidth="1"/>
    <col min="5389" max="5632" width="9.14285714285714" style="146"/>
    <col min="5633" max="5633" width="6.28571428571429" style="146" customWidth="1"/>
    <col min="5634" max="5634" width="25" style="146" customWidth="1"/>
    <col min="5635" max="5635" width="31.4285714285714" style="146" customWidth="1"/>
    <col min="5636" max="5642" width="5.71428571428571" style="146" customWidth="1"/>
    <col min="5643" max="5643" width="9.57142857142857" style="146" customWidth="1"/>
    <col min="5644" max="5644" width="9.71428571428571" style="146" customWidth="1"/>
    <col min="5645" max="5888" width="9.14285714285714" style="146"/>
    <col min="5889" max="5889" width="6.28571428571429" style="146" customWidth="1"/>
    <col min="5890" max="5890" width="25" style="146" customWidth="1"/>
    <col min="5891" max="5891" width="31.4285714285714" style="146" customWidth="1"/>
    <col min="5892" max="5898" width="5.71428571428571" style="146" customWidth="1"/>
    <col min="5899" max="5899" width="9.57142857142857" style="146" customWidth="1"/>
    <col min="5900" max="5900" width="9.71428571428571" style="146" customWidth="1"/>
    <col min="5901" max="6144" width="9.14285714285714" style="146"/>
    <col min="6145" max="6145" width="6.28571428571429" style="146" customWidth="1"/>
    <col min="6146" max="6146" width="25" style="146" customWidth="1"/>
    <col min="6147" max="6147" width="31.4285714285714" style="146" customWidth="1"/>
    <col min="6148" max="6154" width="5.71428571428571" style="146" customWidth="1"/>
    <col min="6155" max="6155" width="9.57142857142857" style="146" customWidth="1"/>
    <col min="6156" max="6156" width="9.71428571428571" style="146" customWidth="1"/>
    <col min="6157" max="6400" width="9.14285714285714" style="146"/>
    <col min="6401" max="6401" width="6.28571428571429" style="146" customWidth="1"/>
    <col min="6402" max="6402" width="25" style="146" customWidth="1"/>
    <col min="6403" max="6403" width="31.4285714285714" style="146" customWidth="1"/>
    <col min="6404" max="6410" width="5.71428571428571" style="146" customWidth="1"/>
    <col min="6411" max="6411" width="9.57142857142857" style="146" customWidth="1"/>
    <col min="6412" max="6412" width="9.71428571428571" style="146" customWidth="1"/>
    <col min="6413" max="6656" width="9.14285714285714" style="146"/>
    <col min="6657" max="6657" width="6.28571428571429" style="146" customWidth="1"/>
    <col min="6658" max="6658" width="25" style="146" customWidth="1"/>
    <col min="6659" max="6659" width="31.4285714285714" style="146" customWidth="1"/>
    <col min="6660" max="6666" width="5.71428571428571" style="146" customWidth="1"/>
    <col min="6667" max="6667" width="9.57142857142857" style="146" customWidth="1"/>
    <col min="6668" max="6668" width="9.71428571428571" style="146" customWidth="1"/>
    <col min="6669" max="6912" width="9.14285714285714" style="146"/>
    <col min="6913" max="6913" width="6.28571428571429" style="146" customWidth="1"/>
    <col min="6914" max="6914" width="25" style="146" customWidth="1"/>
    <col min="6915" max="6915" width="31.4285714285714" style="146" customWidth="1"/>
    <col min="6916" max="6922" width="5.71428571428571" style="146" customWidth="1"/>
    <col min="6923" max="6923" width="9.57142857142857" style="146" customWidth="1"/>
    <col min="6924" max="6924" width="9.71428571428571" style="146" customWidth="1"/>
    <col min="6925" max="7168" width="9.14285714285714" style="146"/>
    <col min="7169" max="7169" width="6.28571428571429" style="146" customWidth="1"/>
    <col min="7170" max="7170" width="25" style="146" customWidth="1"/>
    <col min="7171" max="7171" width="31.4285714285714" style="146" customWidth="1"/>
    <col min="7172" max="7178" width="5.71428571428571" style="146" customWidth="1"/>
    <col min="7179" max="7179" width="9.57142857142857" style="146" customWidth="1"/>
    <col min="7180" max="7180" width="9.71428571428571" style="146" customWidth="1"/>
    <col min="7181" max="7424" width="9.14285714285714" style="146"/>
    <col min="7425" max="7425" width="6.28571428571429" style="146" customWidth="1"/>
    <col min="7426" max="7426" width="25" style="146" customWidth="1"/>
    <col min="7427" max="7427" width="31.4285714285714" style="146" customWidth="1"/>
    <col min="7428" max="7434" width="5.71428571428571" style="146" customWidth="1"/>
    <col min="7435" max="7435" width="9.57142857142857" style="146" customWidth="1"/>
    <col min="7436" max="7436" width="9.71428571428571" style="146" customWidth="1"/>
    <col min="7437" max="7680" width="9.14285714285714" style="146"/>
    <col min="7681" max="7681" width="6.28571428571429" style="146" customWidth="1"/>
    <col min="7682" max="7682" width="25" style="146" customWidth="1"/>
    <col min="7683" max="7683" width="31.4285714285714" style="146" customWidth="1"/>
    <col min="7684" max="7690" width="5.71428571428571" style="146" customWidth="1"/>
    <col min="7691" max="7691" width="9.57142857142857" style="146" customWidth="1"/>
    <col min="7692" max="7692" width="9.71428571428571" style="146" customWidth="1"/>
    <col min="7693" max="7936" width="9.14285714285714" style="146"/>
    <col min="7937" max="7937" width="6.28571428571429" style="146" customWidth="1"/>
    <col min="7938" max="7938" width="25" style="146" customWidth="1"/>
    <col min="7939" max="7939" width="31.4285714285714" style="146" customWidth="1"/>
    <col min="7940" max="7946" width="5.71428571428571" style="146" customWidth="1"/>
    <col min="7947" max="7947" width="9.57142857142857" style="146" customWidth="1"/>
    <col min="7948" max="7948" width="9.71428571428571" style="146" customWidth="1"/>
    <col min="7949" max="8192" width="9.14285714285714" style="146"/>
    <col min="8193" max="8193" width="6.28571428571429" style="146" customWidth="1"/>
    <col min="8194" max="8194" width="25" style="146" customWidth="1"/>
    <col min="8195" max="8195" width="31.4285714285714" style="146" customWidth="1"/>
    <col min="8196" max="8202" width="5.71428571428571" style="146" customWidth="1"/>
    <col min="8203" max="8203" width="9.57142857142857" style="146" customWidth="1"/>
    <col min="8204" max="8204" width="9.71428571428571" style="146" customWidth="1"/>
    <col min="8205" max="8448" width="9.14285714285714" style="146"/>
    <col min="8449" max="8449" width="6.28571428571429" style="146" customWidth="1"/>
    <col min="8450" max="8450" width="25" style="146" customWidth="1"/>
    <col min="8451" max="8451" width="31.4285714285714" style="146" customWidth="1"/>
    <col min="8452" max="8458" width="5.71428571428571" style="146" customWidth="1"/>
    <col min="8459" max="8459" width="9.57142857142857" style="146" customWidth="1"/>
    <col min="8460" max="8460" width="9.71428571428571" style="146" customWidth="1"/>
    <col min="8461" max="8704" width="9.14285714285714" style="146"/>
    <col min="8705" max="8705" width="6.28571428571429" style="146" customWidth="1"/>
    <col min="8706" max="8706" width="25" style="146" customWidth="1"/>
    <col min="8707" max="8707" width="31.4285714285714" style="146" customWidth="1"/>
    <col min="8708" max="8714" width="5.71428571428571" style="146" customWidth="1"/>
    <col min="8715" max="8715" width="9.57142857142857" style="146" customWidth="1"/>
    <col min="8716" max="8716" width="9.71428571428571" style="146" customWidth="1"/>
    <col min="8717" max="8960" width="9.14285714285714" style="146"/>
    <col min="8961" max="8961" width="6.28571428571429" style="146" customWidth="1"/>
    <col min="8962" max="8962" width="25" style="146" customWidth="1"/>
    <col min="8963" max="8963" width="31.4285714285714" style="146" customWidth="1"/>
    <col min="8964" max="8970" width="5.71428571428571" style="146" customWidth="1"/>
    <col min="8971" max="8971" width="9.57142857142857" style="146" customWidth="1"/>
    <col min="8972" max="8972" width="9.71428571428571" style="146" customWidth="1"/>
    <col min="8973" max="9216" width="9.14285714285714" style="146"/>
    <col min="9217" max="9217" width="6.28571428571429" style="146" customWidth="1"/>
    <col min="9218" max="9218" width="25" style="146" customWidth="1"/>
    <col min="9219" max="9219" width="31.4285714285714" style="146" customWidth="1"/>
    <col min="9220" max="9226" width="5.71428571428571" style="146" customWidth="1"/>
    <col min="9227" max="9227" width="9.57142857142857" style="146" customWidth="1"/>
    <col min="9228" max="9228" width="9.71428571428571" style="146" customWidth="1"/>
    <col min="9229" max="9472" width="9.14285714285714" style="146"/>
    <col min="9473" max="9473" width="6.28571428571429" style="146" customWidth="1"/>
    <col min="9474" max="9474" width="25" style="146" customWidth="1"/>
    <col min="9475" max="9475" width="31.4285714285714" style="146" customWidth="1"/>
    <col min="9476" max="9482" width="5.71428571428571" style="146" customWidth="1"/>
    <col min="9483" max="9483" width="9.57142857142857" style="146" customWidth="1"/>
    <col min="9484" max="9484" width="9.71428571428571" style="146" customWidth="1"/>
    <col min="9485" max="9728" width="9.14285714285714" style="146"/>
    <col min="9729" max="9729" width="6.28571428571429" style="146" customWidth="1"/>
    <col min="9730" max="9730" width="25" style="146" customWidth="1"/>
    <col min="9731" max="9731" width="31.4285714285714" style="146" customWidth="1"/>
    <col min="9732" max="9738" width="5.71428571428571" style="146" customWidth="1"/>
    <col min="9739" max="9739" width="9.57142857142857" style="146" customWidth="1"/>
    <col min="9740" max="9740" width="9.71428571428571" style="146" customWidth="1"/>
    <col min="9741" max="9984" width="9.14285714285714" style="146"/>
    <col min="9985" max="9985" width="6.28571428571429" style="146" customWidth="1"/>
    <col min="9986" max="9986" width="25" style="146" customWidth="1"/>
    <col min="9987" max="9987" width="31.4285714285714" style="146" customWidth="1"/>
    <col min="9988" max="9994" width="5.71428571428571" style="146" customWidth="1"/>
    <col min="9995" max="9995" width="9.57142857142857" style="146" customWidth="1"/>
    <col min="9996" max="9996" width="9.71428571428571" style="146" customWidth="1"/>
    <col min="9997" max="10240" width="9.14285714285714" style="146"/>
    <col min="10241" max="10241" width="6.28571428571429" style="146" customWidth="1"/>
    <col min="10242" max="10242" width="25" style="146" customWidth="1"/>
    <col min="10243" max="10243" width="31.4285714285714" style="146" customWidth="1"/>
    <col min="10244" max="10250" width="5.71428571428571" style="146" customWidth="1"/>
    <col min="10251" max="10251" width="9.57142857142857" style="146" customWidth="1"/>
    <col min="10252" max="10252" width="9.71428571428571" style="146" customWidth="1"/>
    <col min="10253" max="10496" width="9.14285714285714" style="146"/>
    <col min="10497" max="10497" width="6.28571428571429" style="146" customWidth="1"/>
    <col min="10498" max="10498" width="25" style="146" customWidth="1"/>
    <col min="10499" max="10499" width="31.4285714285714" style="146" customWidth="1"/>
    <col min="10500" max="10506" width="5.71428571428571" style="146" customWidth="1"/>
    <col min="10507" max="10507" width="9.57142857142857" style="146" customWidth="1"/>
    <col min="10508" max="10508" width="9.71428571428571" style="146" customWidth="1"/>
    <col min="10509" max="10752" width="9.14285714285714" style="146"/>
    <col min="10753" max="10753" width="6.28571428571429" style="146" customWidth="1"/>
    <col min="10754" max="10754" width="25" style="146" customWidth="1"/>
    <col min="10755" max="10755" width="31.4285714285714" style="146" customWidth="1"/>
    <col min="10756" max="10762" width="5.71428571428571" style="146" customWidth="1"/>
    <col min="10763" max="10763" width="9.57142857142857" style="146" customWidth="1"/>
    <col min="10764" max="10764" width="9.71428571428571" style="146" customWidth="1"/>
    <col min="10765" max="11008" width="9.14285714285714" style="146"/>
    <col min="11009" max="11009" width="6.28571428571429" style="146" customWidth="1"/>
    <col min="11010" max="11010" width="25" style="146" customWidth="1"/>
    <col min="11011" max="11011" width="31.4285714285714" style="146" customWidth="1"/>
    <col min="11012" max="11018" width="5.71428571428571" style="146" customWidth="1"/>
    <col min="11019" max="11019" width="9.57142857142857" style="146" customWidth="1"/>
    <col min="11020" max="11020" width="9.71428571428571" style="146" customWidth="1"/>
    <col min="11021" max="11264" width="9.14285714285714" style="146"/>
    <col min="11265" max="11265" width="6.28571428571429" style="146" customWidth="1"/>
    <col min="11266" max="11266" width="25" style="146" customWidth="1"/>
    <col min="11267" max="11267" width="31.4285714285714" style="146" customWidth="1"/>
    <col min="11268" max="11274" width="5.71428571428571" style="146" customWidth="1"/>
    <col min="11275" max="11275" width="9.57142857142857" style="146" customWidth="1"/>
    <col min="11276" max="11276" width="9.71428571428571" style="146" customWidth="1"/>
    <col min="11277" max="11520" width="9.14285714285714" style="146"/>
    <col min="11521" max="11521" width="6.28571428571429" style="146" customWidth="1"/>
    <col min="11522" max="11522" width="25" style="146" customWidth="1"/>
    <col min="11523" max="11523" width="31.4285714285714" style="146" customWidth="1"/>
    <col min="11524" max="11530" width="5.71428571428571" style="146" customWidth="1"/>
    <col min="11531" max="11531" width="9.57142857142857" style="146" customWidth="1"/>
    <col min="11532" max="11532" width="9.71428571428571" style="146" customWidth="1"/>
    <col min="11533" max="11776" width="9.14285714285714" style="146"/>
    <col min="11777" max="11777" width="6.28571428571429" style="146" customWidth="1"/>
    <col min="11778" max="11778" width="25" style="146" customWidth="1"/>
    <col min="11779" max="11779" width="31.4285714285714" style="146" customWidth="1"/>
    <col min="11780" max="11786" width="5.71428571428571" style="146" customWidth="1"/>
    <col min="11787" max="11787" width="9.57142857142857" style="146" customWidth="1"/>
    <col min="11788" max="11788" width="9.71428571428571" style="146" customWidth="1"/>
    <col min="11789" max="12032" width="9.14285714285714" style="146"/>
    <col min="12033" max="12033" width="6.28571428571429" style="146" customWidth="1"/>
    <col min="12034" max="12034" width="25" style="146" customWidth="1"/>
    <col min="12035" max="12035" width="31.4285714285714" style="146" customWidth="1"/>
    <col min="12036" max="12042" width="5.71428571428571" style="146" customWidth="1"/>
    <col min="12043" max="12043" width="9.57142857142857" style="146" customWidth="1"/>
    <col min="12044" max="12044" width="9.71428571428571" style="146" customWidth="1"/>
    <col min="12045" max="12288" width="9.14285714285714" style="146"/>
    <col min="12289" max="12289" width="6.28571428571429" style="146" customWidth="1"/>
    <col min="12290" max="12290" width="25" style="146" customWidth="1"/>
    <col min="12291" max="12291" width="31.4285714285714" style="146" customWidth="1"/>
    <col min="12292" max="12298" width="5.71428571428571" style="146" customWidth="1"/>
    <col min="12299" max="12299" width="9.57142857142857" style="146" customWidth="1"/>
    <col min="12300" max="12300" width="9.71428571428571" style="146" customWidth="1"/>
    <col min="12301" max="12544" width="9.14285714285714" style="146"/>
    <col min="12545" max="12545" width="6.28571428571429" style="146" customWidth="1"/>
    <col min="12546" max="12546" width="25" style="146" customWidth="1"/>
    <col min="12547" max="12547" width="31.4285714285714" style="146" customWidth="1"/>
    <col min="12548" max="12554" width="5.71428571428571" style="146" customWidth="1"/>
    <col min="12555" max="12555" width="9.57142857142857" style="146" customWidth="1"/>
    <col min="12556" max="12556" width="9.71428571428571" style="146" customWidth="1"/>
    <col min="12557" max="12800" width="9.14285714285714" style="146"/>
    <col min="12801" max="12801" width="6.28571428571429" style="146" customWidth="1"/>
    <col min="12802" max="12802" width="25" style="146" customWidth="1"/>
    <col min="12803" max="12803" width="31.4285714285714" style="146" customWidth="1"/>
    <col min="12804" max="12810" width="5.71428571428571" style="146" customWidth="1"/>
    <col min="12811" max="12811" width="9.57142857142857" style="146" customWidth="1"/>
    <col min="12812" max="12812" width="9.71428571428571" style="146" customWidth="1"/>
    <col min="12813" max="13056" width="9.14285714285714" style="146"/>
    <col min="13057" max="13057" width="6.28571428571429" style="146" customWidth="1"/>
    <col min="13058" max="13058" width="25" style="146" customWidth="1"/>
    <col min="13059" max="13059" width="31.4285714285714" style="146" customWidth="1"/>
    <col min="13060" max="13066" width="5.71428571428571" style="146" customWidth="1"/>
    <col min="13067" max="13067" width="9.57142857142857" style="146" customWidth="1"/>
    <col min="13068" max="13068" width="9.71428571428571" style="146" customWidth="1"/>
    <col min="13069" max="13312" width="9.14285714285714" style="146"/>
    <col min="13313" max="13313" width="6.28571428571429" style="146" customWidth="1"/>
    <col min="13314" max="13314" width="25" style="146" customWidth="1"/>
    <col min="13315" max="13315" width="31.4285714285714" style="146" customWidth="1"/>
    <col min="13316" max="13322" width="5.71428571428571" style="146" customWidth="1"/>
    <col min="13323" max="13323" width="9.57142857142857" style="146" customWidth="1"/>
    <col min="13324" max="13324" width="9.71428571428571" style="146" customWidth="1"/>
    <col min="13325" max="13568" width="9.14285714285714" style="146"/>
    <col min="13569" max="13569" width="6.28571428571429" style="146" customWidth="1"/>
    <col min="13570" max="13570" width="25" style="146" customWidth="1"/>
    <col min="13571" max="13571" width="31.4285714285714" style="146" customWidth="1"/>
    <col min="13572" max="13578" width="5.71428571428571" style="146" customWidth="1"/>
    <col min="13579" max="13579" width="9.57142857142857" style="146" customWidth="1"/>
    <col min="13580" max="13580" width="9.71428571428571" style="146" customWidth="1"/>
    <col min="13581" max="13824" width="9.14285714285714" style="146"/>
    <col min="13825" max="13825" width="6.28571428571429" style="146" customWidth="1"/>
    <col min="13826" max="13826" width="25" style="146" customWidth="1"/>
    <col min="13827" max="13827" width="31.4285714285714" style="146" customWidth="1"/>
    <col min="13828" max="13834" width="5.71428571428571" style="146" customWidth="1"/>
    <col min="13835" max="13835" width="9.57142857142857" style="146" customWidth="1"/>
    <col min="13836" max="13836" width="9.71428571428571" style="146" customWidth="1"/>
    <col min="13837" max="14080" width="9.14285714285714" style="146"/>
    <col min="14081" max="14081" width="6.28571428571429" style="146" customWidth="1"/>
    <col min="14082" max="14082" width="25" style="146" customWidth="1"/>
    <col min="14083" max="14083" width="31.4285714285714" style="146" customWidth="1"/>
    <col min="14084" max="14090" width="5.71428571428571" style="146" customWidth="1"/>
    <col min="14091" max="14091" width="9.57142857142857" style="146" customWidth="1"/>
    <col min="14092" max="14092" width="9.71428571428571" style="146" customWidth="1"/>
    <col min="14093" max="14336" width="9.14285714285714" style="146"/>
    <col min="14337" max="14337" width="6.28571428571429" style="146" customWidth="1"/>
    <col min="14338" max="14338" width="25" style="146" customWidth="1"/>
    <col min="14339" max="14339" width="31.4285714285714" style="146" customWidth="1"/>
    <col min="14340" max="14346" width="5.71428571428571" style="146" customWidth="1"/>
    <col min="14347" max="14347" width="9.57142857142857" style="146" customWidth="1"/>
    <col min="14348" max="14348" width="9.71428571428571" style="146" customWidth="1"/>
    <col min="14349" max="14592" width="9.14285714285714" style="146"/>
    <col min="14593" max="14593" width="6.28571428571429" style="146" customWidth="1"/>
    <col min="14594" max="14594" width="25" style="146" customWidth="1"/>
    <col min="14595" max="14595" width="31.4285714285714" style="146" customWidth="1"/>
    <col min="14596" max="14602" width="5.71428571428571" style="146" customWidth="1"/>
    <col min="14603" max="14603" width="9.57142857142857" style="146" customWidth="1"/>
    <col min="14604" max="14604" width="9.71428571428571" style="146" customWidth="1"/>
    <col min="14605" max="14848" width="9.14285714285714" style="146"/>
    <col min="14849" max="14849" width="6.28571428571429" style="146" customWidth="1"/>
    <col min="14850" max="14850" width="25" style="146" customWidth="1"/>
    <col min="14851" max="14851" width="31.4285714285714" style="146" customWidth="1"/>
    <col min="14852" max="14858" width="5.71428571428571" style="146" customWidth="1"/>
    <col min="14859" max="14859" width="9.57142857142857" style="146" customWidth="1"/>
    <col min="14860" max="14860" width="9.71428571428571" style="146" customWidth="1"/>
    <col min="14861" max="15104" width="9.14285714285714" style="146"/>
    <col min="15105" max="15105" width="6.28571428571429" style="146" customWidth="1"/>
    <col min="15106" max="15106" width="25" style="146" customWidth="1"/>
    <col min="15107" max="15107" width="31.4285714285714" style="146" customWidth="1"/>
    <col min="15108" max="15114" width="5.71428571428571" style="146" customWidth="1"/>
    <col min="15115" max="15115" width="9.57142857142857" style="146" customWidth="1"/>
    <col min="15116" max="15116" width="9.71428571428571" style="146" customWidth="1"/>
    <col min="15117" max="15360" width="9.14285714285714" style="146"/>
    <col min="15361" max="15361" width="6.28571428571429" style="146" customWidth="1"/>
    <col min="15362" max="15362" width="25" style="146" customWidth="1"/>
    <col min="15363" max="15363" width="31.4285714285714" style="146" customWidth="1"/>
    <col min="15364" max="15370" width="5.71428571428571" style="146" customWidth="1"/>
    <col min="15371" max="15371" width="9.57142857142857" style="146" customWidth="1"/>
    <col min="15372" max="15372" width="9.71428571428571" style="146" customWidth="1"/>
    <col min="15373" max="15616" width="9.14285714285714" style="146"/>
    <col min="15617" max="15617" width="6.28571428571429" style="146" customWidth="1"/>
    <col min="15618" max="15618" width="25" style="146" customWidth="1"/>
    <col min="15619" max="15619" width="31.4285714285714" style="146" customWidth="1"/>
    <col min="15620" max="15626" width="5.71428571428571" style="146" customWidth="1"/>
    <col min="15627" max="15627" width="9.57142857142857" style="146" customWidth="1"/>
    <col min="15628" max="15628" width="9.71428571428571" style="146" customWidth="1"/>
    <col min="15629" max="15872" width="9.14285714285714" style="146"/>
    <col min="15873" max="15873" width="6.28571428571429" style="146" customWidth="1"/>
    <col min="15874" max="15874" width="25" style="146" customWidth="1"/>
    <col min="15875" max="15875" width="31.4285714285714" style="146" customWidth="1"/>
    <col min="15876" max="15882" width="5.71428571428571" style="146" customWidth="1"/>
    <col min="15883" max="15883" width="9.57142857142857" style="146" customWidth="1"/>
    <col min="15884" max="15884" width="9.71428571428571" style="146" customWidth="1"/>
    <col min="15885" max="16128" width="9.14285714285714" style="146"/>
    <col min="16129" max="16129" width="6.28571428571429" style="146" customWidth="1"/>
    <col min="16130" max="16130" width="25" style="146" customWidth="1"/>
    <col min="16131" max="16131" width="31.4285714285714" style="146" customWidth="1"/>
    <col min="16132" max="16138" width="5.71428571428571" style="146" customWidth="1"/>
    <col min="16139" max="16139" width="9.57142857142857" style="146" customWidth="1"/>
    <col min="16140" max="16140" width="9.71428571428571" style="146" customWidth="1"/>
    <col min="16141" max="16384" width="9.14285714285714" style="146"/>
  </cols>
  <sheetData>
    <row r="1" ht="38.25" customHeight="1" spans="1:13">
      <c r="A1" s="172" t="s">
        <v>415</v>
      </c>
      <c r="B1" s="172"/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72"/>
    </row>
    <row r="2" ht="38.25" customHeight="1" spans="1:13">
      <c r="A2" s="172" t="s">
        <v>416</v>
      </c>
      <c r="B2" s="172"/>
      <c r="C2" s="173" t="s">
        <v>417</v>
      </c>
      <c r="D2" s="174"/>
      <c r="E2" s="174"/>
      <c r="F2" s="174"/>
      <c r="G2" s="174"/>
      <c r="H2" s="174"/>
      <c r="I2" s="174"/>
      <c r="J2" s="198"/>
      <c r="K2" s="199" t="s">
        <v>418</v>
      </c>
      <c r="L2" s="200"/>
      <c r="M2" s="201"/>
    </row>
    <row r="3" ht="18" customHeight="1" spans="4:11">
      <c r="D3" s="175" t="s">
        <v>419</v>
      </c>
      <c r="E3" s="175"/>
      <c r="F3" s="175"/>
      <c r="G3" s="175"/>
      <c r="H3" s="175"/>
      <c r="I3" s="175"/>
      <c r="J3" s="175"/>
      <c r="K3" s="202" t="s">
        <v>420</v>
      </c>
    </row>
    <row r="4" s="171" customFormat="1" ht="24.95" customHeight="1" spans="1:13">
      <c r="A4" s="176" t="s">
        <v>421</v>
      </c>
      <c r="B4" s="177" t="s">
        <v>422</v>
      </c>
      <c r="C4" s="177" t="s">
        <v>423</v>
      </c>
      <c r="D4" s="178">
        <v>1</v>
      </c>
      <c r="E4" s="178">
        <v>2</v>
      </c>
      <c r="F4" s="178">
        <v>3</v>
      </c>
      <c r="G4" s="178">
        <v>4</v>
      </c>
      <c r="H4" s="178">
        <v>5</v>
      </c>
      <c r="I4" s="178"/>
      <c r="J4" s="178" t="s">
        <v>424</v>
      </c>
      <c r="K4" s="178" t="s">
        <v>425</v>
      </c>
      <c r="L4" s="178" t="s">
        <v>426</v>
      </c>
      <c r="M4" s="178" t="s">
        <v>427</v>
      </c>
    </row>
    <row r="5" s="171" customFormat="1" ht="39.95" customHeight="1" spans="1:13">
      <c r="A5" s="179" t="s">
        <v>44</v>
      </c>
      <c r="B5" s="179" t="s">
        <v>428</v>
      </c>
      <c r="C5" s="179" t="s">
        <v>429</v>
      </c>
      <c r="D5" s="180">
        <v>0</v>
      </c>
      <c r="E5" s="180">
        <v>0</v>
      </c>
      <c r="F5" s="180">
        <v>0</v>
      </c>
      <c r="G5" s="180">
        <v>16</v>
      </c>
      <c r="H5" s="180">
        <v>27</v>
      </c>
      <c r="I5" s="183"/>
      <c r="J5" s="183">
        <f t="shared" ref="J5:J10" si="0">(D5+E5+F5+G5+H5)</f>
        <v>43</v>
      </c>
      <c r="K5" s="203">
        <f>(D5*1+E5*2+F5*3+G5*4+H5*5)/J5</f>
        <v>4.62790697674419</v>
      </c>
      <c r="L5" s="204">
        <f t="shared" ref="L5:L10" si="1">K5*100/5</f>
        <v>92.5581395348837</v>
      </c>
      <c r="M5" s="178">
        <v>5</v>
      </c>
    </row>
    <row r="6" s="171" customFormat="1" ht="39.95" customHeight="1" spans="1:13">
      <c r="A6" s="179" t="s">
        <v>45</v>
      </c>
      <c r="B6" s="179" t="s">
        <v>430</v>
      </c>
      <c r="C6" s="179" t="s">
        <v>431</v>
      </c>
      <c r="D6" s="180">
        <v>1</v>
      </c>
      <c r="E6" s="180">
        <v>3</v>
      </c>
      <c r="F6" s="180">
        <v>4</v>
      </c>
      <c r="G6" s="180">
        <v>22</v>
      </c>
      <c r="H6" s="180">
        <v>13</v>
      </c>
      <c r="I6" s="183"/>
      <c r="J6" s="183">
        <f t="shared" si="0"/>
        <v>43</v>
      </c>
      <c r="K6" s="203">
        <f t="shared" ref="K6:K9" si="2">(D6*1+E6*2+F6*3+G6*4+H6*5)/J6</f>
        <v>4</v>
      </c>
      <c r="L6" s="204">
        <f t="shared" si="1"/>
        <v>80</v>
      </c>
      <c r="M6" s="178">
        <v>5</v>
      </c>
    </row>
    <row r="7" s="171" customFormat="1" ht="39.95" customHeight="1" spans="1:13">
      <c r="A7" s="181" t="s">
        <v>48</v>
      </c>
      <c r="B7" s="179" t="s">
        <v>432</v>
      </c>
      <c r="C7" s="179" t="s">
        <v>433</v>
      </c>
      <c r="D7" s="180">
        <v>0</v>
      </c>
      <c r="E7" s="180">
        <v>0</v>
      </c>
      <c r="F7" s="180">
        <v>1</v>
      </c>
      <c r="G7" s="180">
        <v>11</v>
      </c>
      <c r="H7" s="180">
        <v>31</v>
      </c>
      <c r="I7" s="183"/>
      <c r="J7" s="183">
        <f t="shared" si="0"/>
        <v>43</v>
      </c>
      <c r="K7" s="203">
        <f t="shared" si="2"/>
        <v>4.69767441860465</v>
      </c>
      <c r="L7" s="204">
        <f t="shared" si="1"/>
        <v>93.953488372093</v>
      </c>
      <c r="M7" s="178">
        <v>5</v>
      </c>
    </row>
    <row r="8" s="171" customFormat="1" ht="39.95" customHeight="1" spans="1:13">
      <c r="A8" s="179" t="s">
        <v>49</v>
      </c>
      <c r="B8" s="179" t="s">
        <v>434</v>
      </c>
      <c r="C8" s="179" t="s">
        <v>435</v>
      </c>
      <c r="D8" s="180">
        <v>0</v>
      </c>
      <c r="E8" s="180">
        <v>0</v>
      </c>
      <c r="F8" s="180">
        <v>2</v>
      </c>
      <c r="G8" s="180">
        <v>12</v>
      </c>
      <c r="H8" s="180">
        <v>29</v>
      </c>
      <c r="I8" s="183"/>
      <c r="J8" s="183">
        <f t="shared" si="0"/>
        <v>43</v>
      </c>
      <c r="K8" s="203">
        <f t="shared" si="2"/>
        <v>4.62790697674419</v>
      </c>
      <c r="L8" s="204">
        <f t="shared" si="1"/>
        <v>92.5581395348837</v>
      </c>
      <c r="M8" s="178">
        <v>5</v>
      </c>
    </row>
    <row r="9" s="171" customFormat="1" ht="39.95" customHeight="1" spans="1:13">
      <c r="A9" s="181" t="s">
        <v>47</v>
      </c>
      <c r="B9" s="179" t="s">
        <v>436</v>
      </c>
      <c r="C9" s="179" t="s">
        <v>437</v>
      </c>
      <c r="D9" s="180">
        <v>0</v>
      </c>
      <c r="E9" s="180">
        <v>2</v>
      </c>
      <c r="F9" s="180">
        <v>5</v>
      </c>
      <c r="G9" s="180">
        <v>18</v>
      </c>
      <c r="H9" s="180">
        <v>18</v>
      </c>
      <c r="I9" s="183"/>
      <c r="J9" s="183">
        <f t="shared" si="0"/>
        <v>43</v>
      </c>
      <c r="K9" s="203">
        <f t="shared" si="2"/>
        <v>4.2093023255814</v>
      </c>
      <c r="L9" s="204">
        <f t="shared" si="1"/>
        <v>84.1860465116279</v>
      </c>
      <c r="M9" s="178">
        <v>5</v>
      </c>
    </row>
    <row r="10" s="171" customFormat="1" ht="39.95" customHeight="1" spans="1:13">
      <c r="A10" s="181" t="s">
        <v>438</v>
      </c>
      <c r="B10" s="181" t="s">
        <v>439</v>
      </c>
      <c r="C10" s="181" t="s">
        <v>440</v>
      </c>
      <c r="D10" s="180">
        <v>1</v>
      </c>
      <c r="E10" s="180">
        <v>3</v>
      </c>
      <c r="F10" s="180">
        <v>4</v>
      </c>
      <c r="G10" s="180">
        <v>22</v>
      </c>
      <c r="H10" s="180">
        <v>13</v>
      </c>
      <c r="I10" s="183"/>
      <c r="J10" s="183">
        <f t="shared" si="0"/>
        <v>43</v>
      </c>
      <c r="K10" s="203">
        <f t="shared" ref="K10" si="3">(D10*1+E10*2+F10*3+G10*4+H10*5)/J10</f>
        <v>4</v>
      </c>
      <c r="L10" s="204">
        <f t="shared" si="1"/>
        <v>80</v>
      </c>
      <c r="M10" s="178">
        <v>5</v>
      </c>
    </row>
    <row r="11" s="171" customFormat="1" ht="39.95" customHeight="1" spans="1:13">
      <c r="A11" s="182"/>
      <c r="B11" s="181"/>
      <c r="C11" s="181"/>
      <c r="D11" s="183"/>
      <c r="E11" s="183"/>
      <c r="F11" s="183"/>
      <c r="G11" s="183"/>
      <c r="H11" s="183"/>
      <c r="I11" s="183"/>
      <c r="J11" s="183"/>
      <c r="K11" s="203"/>
      <c r="L11" s="204"/>
      <c r="M11" s="178"/>
    </row>
    <row r="13" ht="24.6" customHeight="1" spans="3:9">
      <c r="C13" s="184" t="s">
        <v>283</v>
      </c>
      <c r="D13" s="184" t="s">
        <v>44</v>
      </c>
      <c r="E13" s="184" t="s">
        <v>45</v>
      </c>
      <c r="F13" s="184" t="s">
        <v>48</v>
      </c>
      <c r="G13" s="184" t="s">
        <v>49</v>
      </c>
      <c r="H13" s="184" t="s">
        <v>47</v>
      </c>
      <c r="I13" s="184" t="s">
        <v>46</v>
      </c>
    </row>
    <row r="14" ht="22.15" customHeight="1" spans="3:9">
      <c r="C14" s="178" t="s">
        <v>425</v>
      </c>
      <c r="D14" s="185">
        <f t="shared" ref="D14:H14" si="4">SUMIF($A$5:$A$10,D13,$K$5:$K$11)</f>
        <v>4.62790697674419</v>
      </c>
      <c r="E14" s="185">
        <f t="shared" si="4"/>
        <v>4</v>
      </c>
      <c r="F14" s="185">
        <f t="shared" si="4"/>
        <v>4.69767441860465</v>
      </c>
      <c r="G14" s="185">
        <f t="shared" si="4"/>
        <v>4.62790697674419</v>
      </c>
      <c r="H14" s="185">
        <f t="shared" si="4"/>
        <v>4.2093023255814</v>
      </c>
      <c r="I14" s="205">
        <f>K10</f>
        <v>4</v>
      </c>
    </row>
    <row r="15" ht="21" customHeight="1" spans="3:9">
      <c r="C15" s="178" t="s">
        <v>424</v>
      </c>
      <c r="D15" s="185">
        <f t="shared" ref="D15:H15" si="5">SUMIF($A$5:$A$10,D13,$M$5:$M$11)</f>
        <v>5</v>
      </c>
      <c r="E15" s="185">
        <f t="shared" si="5"/>
        <v>5</v>
      </c>
      <c r="F15" s="185">
        <f t="shared" si="5"/>
        <v>5</v>
      </c>
      <c r="G15" s="185">
        <f t="shared" si="5"/>
        <v>5</v>
      </c>
      <c r="H15" s="185">
        <f t="shared" si="5"/>
        <v>5</v>
      </c>
      <c r="I15" s="185">
        <v>5</v>
      </c>
    </row>
    <row r="16" ht="27.6" customHeight="1" spans="3:9">
      <c r="C16" s="178" t="s">
        <v>426</v>
      </c>
      <c r="D16" s="186">
        <f t="shared" ref="D16:I16" si="6">D14/D15*100</f>
        <v>92.5581395348837</v>
      </c>
      <c r="E16" s="186">
        <f t="shared" si="6"/>
        <v>80</v>
      </c>
      <c r="F16" s="186">
        <f t="shared" si="6"/>
        <v>93.953488372093</v>
      </c>
      <c r="G16" s="186">
        <f t="shared" si="6"/>
        <v>92.5581395348837</v>
      </c>
      <c r="H16" s="186">
        <f t="shared" si="6"/>
        <v>84.1860465116279</v>
      </c>
      <c r="I16" s="186">
        <f t="shared" si="6"/>
        <v>80</v>
      </c>
    </row>
    <row r="17" ht="25.9" customHeight="1"/>
    <row r="18" ht="27.75" customHeight="1" spans="3:9">
      <c r="C18" s="187" t="s">
        <v>441</v>
      </c>
      <c r="D18" s="185" t="s">
        <v>44</v>
      </c>
      <c r="E18" s="185" t="s">
        <v>45</v>
      </c>
      <c r="F18" s="185" t="s">
        <v>48</v>
      </c>
      <c r="G18" s="185" t="s">
        <v>49</v>
      </c>
      <c r="H18" s="185" t="s">
        <v>47</v>
      </c>
      <c r="I18" s="185" t="s">
        <v>46</v>
      </c>
    </row>
    <row r="19" ht="27.75" customHeight="1" spans="2:9">
      <c r="B19" s="188" t="s">
        <v>442</v>
      </c>
      <c r="C19" s="189" t="s">
        <v>443</v>
      </c>
      <c r="D19" s="186">
        <f>'TOTAL CO '!E15</f>
        <v>72.6666666666667</v>
      </c>
      <c r="E19" s="186">
        <f>'TOTAL CO '!F15</f>
        <v>68</v>
      </c>
      <c r="F19" s="186">
        <f>'TOTAL CO '!G15</f>
        <v>71</v>
      </c>
      <c r="G19" s="186">
        <f>'TOTAL CO '!H15</f>
        <v>65.3333333333333</v>
      </c>
      <c r="H19" s="186">
        <f>'TOTAL CO '!I15</f>
        <v>64.6666666666667</v>
      </c>
      <c r="I19" s="186">
        <f>'TOTAL CO '!J15</f>
        <v>61.6666666666667</v>
      </c>
    </row>
    <row r="20" ht="27.75" customHeight="1" spans="2:9">
      <c r="B20" s="188"/>
      <c r="C20" s="190" t="s">
        <v>444</v>
      </c>
      <c r="D20" s="191">
        <f t="shared" ref="D20:I20" si="7">D19*0.8</f>
        <v>58.1333333333333</v>
      </c>
      <c r="E20" s="191">
        <f t="shared" si="7"/>
        <v>54.4</v>
      </c>
      <c r="F20" s="191">
        <f t="shared" si="7"/>
        <v>56.8</v>
      </c>
      <c r="G20" s="191">
        <f t="shared" si="7"/>
        <v>52.2666666666667</v>
      </c>
      <c r="H20" s="191">
        <f t="shared" si="7"/>
        <v>51.7333333333333</v>
      </c>
      <c r="I20" s="191">
        <f t="shared" si="7"/>
        <v>49.3333333333333</v>
      </c>
    </row>
    <row r="21" ht="27.75" customHeight="1" spans="2:9">
      <c r="B21" s="188" t="s">
        <v>445</v>
      </c>
      <c r="C21" s="189" t="s">
        <v>446</v>
      </c>
      <c r="D21" s="192">
        <f t="shared" ref="D21:I21" si="8">D16</f>
        <v>92.5581395348837</v>
      </c>
      <c r="E21" s="192">
        <f t="shared" si="8"/>
        <v>80</v>
      </c>
      <c r="F21" s="192">
        <f t="shared" si="8"/>
        <v>93.953488372093</v>
      </c>
      <c r="G21" s="192">
        <f t="shared" si="8"/>
        <v>92.5581395348837</v>
      </c>
      <c r="H21" s="192">
        <f t="shared" si="8"/>
        <v>84.1860465116279</v>
      </c>
      <c r="I21" s="192">
        <f t="shared" si="8"/>
        <v>80</v>
      </c>
    </row>
    <row r="22" ht="27.75" customHeight="1" spans="2:9">
      <c r="B22" s="188"/>
      <c r="C22" s="190" t="s">
        <v>447</v>
      </c>
      <c r="D22" s="191">
        <f t="shared" ref="D22:I22" si="9">D21*0.2</f>
        <v>18.5116279069767</v>
      </c>
      <c r="E22" s="191">
        <f t="shared" si="9"/>
        <v>16</v>
      </c>
      <c r="F22" s="191">
        <f t="shared" si="9"/>
        <v>18.7906976744186</v>
      </c>
      <c r="G22" s="191">
        <f t="shared" si="9"/>
        <v>18.5116279069767</v>
      </c>
      <c r="H22" s="191">
        <f t="shared" si="9"/>
        <v>16.8372093023256</v>
      </c>
      <c r="I22" s="191">
        <f t="shared" si="9"/>
        <v>16</v>
      </c>
    </row>
    <row r="23" ht="29.25" customHeight="1" spans="3:9">
      <c r="C23" s="193" t="s">
        <v>448</v>
      </c>
      <c r="D23" s="193">
        <f t="shared" ref="D23:I23" si="10">D20+D22</f>
        <v>76.6449612403101</v>
      </c>
      <c r="E23" s="193">
        <f t="shared" si="10"/>
        <v>70.4</v>
      </c>
      <c r="F23" s="193">
        <f t="shared" si="10"/>
        <v>75.5906976744186</v>
      </c>
      <c r="G23" s="193">
        <f t="shared" si="10"/>
        <v>70.7782945736434</v>
      </c>
      <c r="H23" s="193">
        <f t="shared" si="10"/>
        <v>68.5705426356589</v>
      </c>
      <c r="I23" s="193">
        <f t="shared" si="10"/>
        <v>65.3333333333333</v>
      </c>
    </row>
    <row r="26" spans="3:9">
      <c r="C26" s="189" t="s">
        <v>302</v>
      </c>
      <c r="D26" s="185" t="s">
        <v>44</v>
      </c>
      <c r="E26" s="185" t="s">
        <v>45</v>
      </c>
      <c r="F26" s="185" t="s">
        <v>48</v>
      </c>
      <c r="G26" s="185" t="s">
        <v>49</v>
      </c>
      <c r="H26" s="185" t="s">
        <v>47</v>
      </c>
      <c r="I26" s="185" t="s">
        <v>46</v>
      </c>
    </row>
    <row r="27" ht="25.5" spans="3:9">
      <c r="C27" s="194" t="s">
        <v>449</v>
      </c>
      <c r="D27" s="193">
        <f>D23</f>
        <v>76.6449612403101</v>
      </c>
      <c r="E27" s="193">
        <f t="shared" ref="E27:H27" si="11">E23</f>
        <v>70.4</v>
      </c>
      <c r="F27" s="193">
        <f t="shared" si="11"/>
        <v>75.5906976744186</v>
      </c>
      <c r="G27" s="193">
        <f t="shared" si="11"/>
        <v>70.7782945736434</v>
      </c>
      <c r="H27" s="193">
        <f t="shared" si="11"/>
        <v>68.5705426356589</v>
      </c>
      <c r="I27" s="193">
        <f t="shared" ref="I27" si="12">I23</f>
        <v>65.3333333333333</v>
      </c>
    </row>
    <row r="30" spans="3:3">
      <c r="C30" s="195" t="s">
        <v>450</v>
      </c>
    </row>
    <row r="31" spans="3:3">
      <c r="C31" s="195"/>
    </row>
    <row r="33" ht="25.5" customHeight="1" spans="2:6">
      <c r="B33" s="196" t="s">
        <v>451</v>
      </c>
      <c r="C33" s="196"/>
      <c r="D33" s="196"/>
      <c r="E33" s="196"/>
      <c r="F33" s="196"/>
    </row>
    <row r="37" spans="7:7">
      <c r="G37" s="197"/>
    </row>
  </sheetData>
  <mergeCells count="9">
    <mergeCell ref="A1:M1"/>
    <mergeCell ref="A2:B2"/>
    <mergeCell ref="C2:J2"/>
    <mergeCell ref="K2:M2"/>
    <mergeCell ref="D3:J3"/>
    <mergeCell ref="B33:F33"/>
    <mergeCell ref="B19:B20"/>
    <mergeCell ref="B21:B22"/>
    <mergeCell ref="C30:C31"/>
  </mergeCells>
  <pageMargins left="0.7" right="0.7" top="0.75" bottom="0.75" header="0.3" footer="0.3"/>
  <pageSetup paperSize="1" orientation="landscape"/>
  <headerFooter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opLeftCell="A7" workbookViewId="0">
      <selection activeCell="D22" sqref="D22"/>
    </sheetView>
  </sheetViews>
  <sheetFormatPr defaultColWidth="9" defaultRowHeight="12.75"/>
  <cols>
    <col min="1" max="1" width="9.14285714285714" style="146"/>
    <col min="2" max="2" width="6" style="146" customWidth="1"/>
    <col min="3" max="3" width="12.1428571428571" style="146" customWidth="1"/>
    <col min="4" max="4" width="20.5714285714286" style="146" customWidth="1"/>
    <col min="5" max="5" width="20.1428571428571" style="146" customWidth="1"/>
    <col min="6" max="6" width="11" style="146" customWidth="1"/>
    <col min="7" max="7" width="12.8571428571429" style="146" customWidth="1"/>
    <col min="8" max="256" width="9.14285714285714" style="146"/>
    <col min="257" max="257" width="6" style="146" customWidth="1"/>
    <col min="258" max="258" width="14.1428571428571" style="146" customWidth="1"/>
    <col min="259" max="259" width="12.1428571428571" style="146" customWidth="1"/>
    <col min="260" max="260" width="20.5714285714286" style="146" customWidth="1"/>
    <col min="261" max="261" width="20.1428571428571" style="146" customWidth="1"/>
    <col min="262" max="262" width="11" style="146" customWidth="1"/>
    <col min="263" max="263" width="12.8571428571429" style="146" customWidth="1"/>
    <col min="264" max="512" width="9.14285714285714" style="146"/>
    <col min="513" max="513" width="6" style="146" customWidth="1"/>
    <col min="514" max="514" width="14.1428571428571" style="146" customWidth="1"/>
    <col min="515" max="515" width="12.1428571428571" style="146" customWidth="1"/>
    <col min="516" max="516" width="20.5714285714286" style="146" customWidth="1"/>
    <col min="517" max="517" width="20.1428571428571" style="146" customWidth="1"/>
    <col min="518" max="518" width="11" style="146" customWidth="1"/>
    <col min="519" max="519" width="12.8571428571429" style="146" customWidth="1"/>
    <col min="520" max="768" width="9.14285714285714" style="146"/>
    <col min="769" max="769" width="6" style="146" customWidth="1"/>
    <col min="770" max="770" width="14.1428571428571" style="146" customWidth="1"/>
    <col min="771" max="771" width="12.1428571428571" style="146" customWidth="1"/>
    <col min="772" max="772" width="20.5714285714286" style="146" customWidth="1"/>
    <col min="773" max="773" width="20.1428571428571" style="146" customWidth="1"/>
    <col min="774" max="774" width="11" style="146" customWidth="1"/>
    <col min="775" max="775" width="12.8571428571429" style="146" customWidth="1"/>
    <col min="776" max="1024" width="9.14285714285714" style="146"/>
    <col min="1025" max="1025" width="6" style="146" customWidth="1"/>
    <col min="1026" max="1026" width="14.1428571428571" style="146" customWidth="1"/>
    <col min="1027" max="1027" width="12.1428571428571" style="146" customWidth="1"/>
    <col min="1028" max="1028" width="20.5714285714286" style="146" customWidth="1"/>
    <col min="1029" max="1029" width="20.1428571428571" style="146" customWidth="1"/>
    <col min="1030" max="1030" width="11" style="146" customWidth="1"/>
    <col min="1031" max="1031" width="12.8571428571429" style="146" customWidth="1"/>
    <col min="1032" max="1280" width="9.14285714285714" style="146"/>
    <col min="1281" max="1281" width="6" style="146" customWidth="1"/>
    <col min="1282" max="1282" width="14.1428571428571" style="146" customWidth="1"/>
    <col min="1283" max="1283" width="12.1428571428571" style="146" customWidth="1"/>
    <col min="1284" max="1284" width="20.5714285714286" style="146" customWidth="1"/>
    <col min="1285" max="1285" width="20.1428571428571" style="146" customWidth="1"/>
    <col min="1286" max="1286" width="11" style="146" customWidth="1"/>
    <col min="1287" max="1287" width="12.8571428571429" style="146" customWidth="1"/>
    <col min="1288" max="1536" width="9.14285714285714" style="146"/>
    <col min="1537" max="1537" width="6" style="146" customWidth="1"/>
    <col min="1538" max="1538" width="14.1428571428571" style="146" customWidth="1"/>
    <col min="1539" max="1539" width="12.1428571428571" style="146" customWidth="1"/>
    <col min="1540" max="1540" width="20.5714285714286" style="146" customWidth="1"/>
    <col min="1541" max="1541" width="20.1428571428571" style="146" customWidth="1"/>
    <col min="1542" max="1542" width="11" style="146" customWidth="1"/>
    <col min="1543" max="1543" width="12.8571428571429" style="146" customWidth="1"/>
    <col min="1544" max="1792" width="9.14285714285714" style="146"/>
    <col min="1793" max="1793" width="6" style="146" customWidth="1"/>
    <col min="1794" max="1794" width="14.1428571428571" style="146" customWidth="1"/>
    <col min="1795" max="1795" width="12.1428571428571" style="146" customWidth="1"/>
    <col min="1796" max="1796" width="20.5714285714286" style="146" customWidth="1"/>
    <col min="1797" max="1797" width="20.1428571428571" style="146" customWidth="1"/>
    <col min="1798" max="1798" width="11" style="146" customWidth="1"/>
    <col min="1799" max="1799" width="12.8571428571429" style="146" customWidth="1"/>
    <col min="1800" max="2048" width="9.14285714285714" style="146"/>
    <col min="2049" max="2049" width="6" style="146" customWidth="1"/>
    <col min="2050" max="2050" width="14.1428571428571" style="146" customWidth="1"/>
    <col min="2051" max="2051" width="12.1428571428571" style="146" customWidth="1"/>
    <col min="2052" max="2052" width="20.5714285714286" style="146" customWidth="1"/>
    <col min="2053" max="2053" width="20.1428571428571" style="146" customWidth="1"/>
    <col min="2054" max="2054" width="11" style="146" customWidth="1"/>
    <col min="2055" max="2055" width="12.8571428571429" style="146" customWidth="1"/>
    <col min="2056" max="2304" width="9.14285714285714" style="146"/>
    <col min="2305" max="2305" width="6" style="146" customWidth="1"/>
    <col min="2306" max="2306" width="14.1428571428571" style="146" customWidth="1"/>
    <col min="2307" max="2307" width="12.1428571428571" style="146" customWidth="1"/>
    <col min="2308" max="2308" width="20.5714285714286" style="146" customWidth="1"/>
    <col min="2309" max="2309" width="20.1428571428571" style="146" customWidth="1"/>
    <col min="2310" max="2310" width="11" style="146" customWidth="1"/>
    <col min="2311" max="2311" width="12.8571428571429" style="146" customWidth="1"/>
    <col min="2312" max="2560" width="9.14285714285714" style="146"/>
    <col min="2561" max="2561" width="6" style="146" customWidth="1"/>
    <col min="2562" max="2562" width="14.1428571428571" style="146" customWidth="1"/>
    <col min="2563" max="2563" width="12.1428571428571" style="146" customWidth="1"/>
    <col min="2564" max="2564" width="20.5714285714286" style="146" customWidth="1"/>
    <col min="2565" max="2565" width="20.1428571428571" style="146" customWidth="1"/>
    <col min="2566" max="2566" width="11" style="146" customWidth="1"/>
    <col min="2567" max="2567" width="12.8571428571429" style="146" customWidth="1"/>
    <col min="2568" max="2816" width="9.14285714285714" style="146"/>
    <col min="2817" max="2817" width="6" style="146" customWidth="1"/>
    <col min="2818" max="2818" width="14.1428571428571" style="146" customWidth="1"/>
    <col min="2819" max="2819" width="12.1428571428571" style="146" customWidth="1"/>
    <col min="2820" max="2820" width="20.5714285714286" style="146" customWidth="1"/>
    <col min="2821" max="2821" width="20.1428571428571" style="146" customWidth="1"/>
    <col min="2822" max="2822" width="11" style="146" customWidth="1"/>
    <col min="2823" max="2823" width="12.8571428571429" style="146" customWidth="1"/>
    <col min="2824" max="3072" width="9.14285714285714" style="146"/>
    <col min="3073" max="3073" width="6" style="146" customWidth="1"/>
    <col min="3074" max="3074" width="14.1428571428571" style="146" customWidth="1"/>
    <col min="3075" max="3075" width="12.1428571428571" style="146" customWidth="1"/>
    <col min="3076" max="3076" width="20.5714285714286" style="146" customWidth="1"/>
    <col min="3077" max="3077" width="20.1428571428571" style="146" customWidth="1"/>
    <col min="3078" max="3078" width="11" style="146" customWidth="1"/>
    <col min="3079" max="3079" width="12.8571428571429" style="146" customWidth="1"/>
    <col min="3080" max="3328" width="9.14285714285714" style="146"/>
    <col min="3329" max="3329" width="6" style="146" customWidth="1"/>
    <col min="3330" max="3330" width="14.1428571428571" style="146" customWidth="1"/>
    <col min="3331" max="3331" width="12.1428571428571" style="146" customWidth="1"/>
    <col min="3332" max="3332" width="20.5714285714286" style="146" customWidth="1"/>
    <col min="3333" max="3333" width="20.1428571428571" style="146" customWidth="1"/>
    <col min="3334" max="3334" width="11" style="146" customWidth="1"/>
    <col min="3335" max="3335" width="12.8571428571429" style="146" customWidth="1"/>
    <col min="3336" max="3584" width="9.14285714285714" style="146"/>
    <col min="3585" max="3585" width="6" style="146" customWidth="1"/>
    <col min="3586" max="3586" width="14.1428571428571" style="146" customWidth="1"/>
    <col min="3587" max="3587" width="12.1428571428571" style="146" customWidth="1"/>
    <col min="3588" max="3588" width="20.5714285714286" style="146" customWidth="1"/>
    <col min="3589" max="3589" width="20.1428571428571" style="146" customWidth="1"/>
    <col min="3590" max="3590" width="11" style="146" customWidth="1"/>
    <col min="3591" max="3591" width="12.8571428571429" style="146" customWidth="1"/>
    <col min="3592" max="3840" width="9.14285714285714" style="146"/>
    <col min="3841" max="3841" width="6" style="146" customWidth="1"/>
    <col min="3842" max="3842" width="14.1428571428571" style="146" customWidth="1"/>
    <col min="3843" max="3843" width="12.1428571428571" style="146" customWidth="1"/>
    <col min="3844" max="3844" width="20.5714285714286" style="146" customWidth="1"/>
    <col min="3845" max="3845" width="20.1428571428571" style="146" customWidth="1"/>
    <col min="3846" max="3846" width="11" style="146" customWidth="1"/>
    <col min="3847" max="3847" width="12.8571428571429" style="146" customWidth="1"/>
    <col min="3848" max="4096" width="9.14285714285714" style="146"/>
    <col min="4097" max="4097" width="6" style="146" customWidth="1"/>
    <col min="4098" max="4098" width="14.1428571428571" style="146" customWidth="1"/>
    <col min="4099" max="4099" width="12.1428571428571" style="146" customWidth="1"/>
    <col min="4100" max="4100" width="20.5714285714286" style="146" customWidth="1"/>
    <col min="4101" max="4101" width="20.1428571428571" style="146" customWidth="1"/>
    <col min="4102" max="4102" width="11" style="146" customWidth="1"/>
    <col min="4103" max="4103" width="12.8571428571429" style="146" customWidth="1"/>
    <col min="4104" max="4352" width="9.14285714285714" style="146"/>
    <col min="4353" max="4353" width="6" style="146" customWidth="1"/>
    <col min="4354" max="4354" width="14.1428571428571" style="146" customWidth="1"/>
    <col min="4355" max="4355" width="12.1428571428571" style="146" customWidth="1"/>
    <col min="4356" max="4356" width="20.5714285714286" style="146" customWidth="1"/>
    <col min="4357" max="4357" width="20.1428571428571" style="146" customWidth="1"/>
    <col min="4358" max="4358" width="11" style="146" customWidth="1"/>
    <col min="4359" max="4359" width="12.8571428571429" style="146" customWidth="1"/>
    <col min="4360" max="4608" width="9.14285714285714" style="146"/>
    <col min="4609" max="4609" width="6" style="146" customWidth="1"/>
    <col min="4610" max="4610" width="14.1428571428571" style="146" customWidth="1"/>
    <col min="4611" max="4611" width="12.1428571428571" style="146" customWidth="1"/>
    <col min="4612" max="4612" width="20.5714285714286" style="146" customWidth="1"/>
    <col min="4613" max="4613" width="20.1428571428571" style="146" customWidth="1"/>
    <col min="4614" max="4614" width="11" style="146" customWidth="1"/>
    <col min="4615" max="4615" width="12.8571428571429" style="146" customWidth="1"/>
    <col min="4616" max="4864" width="9.14285714285714" style="146"/>
    <col min="4865" max="4865" width="6" style="146" customWidth="1"/>
    <col min="4866" max="4866" width="14.1428571428571" style="146" customWidth="1"/>
    <col min="4867" max="4867" width="12.1428571428571" style="146" customWidth="1"/>
    <col min="4868" max="4868" width="20.5714285714286" style="146" customWidth="1"/>
    <col min="4869" max="4869" width="20.1428571428571" style="146" customWidth="1"/>
    <col min="4870" max="4870" width="11" style="146" customWidth="1"/>
    <col min="4871" max="4871" width="12.8571428571429" style="146" customWidth="1"/>
    <col min="4872" max="5120" width="9.14285714285714" style="146"/>
    <col min="5121" max="5121" width="6" style="146" customWidth="1"/>
    <col min="5122" max="5122" width="14.1428571428571" style="146" customWidth="1"/>
    <col min="5123" max="5123" width="12.1428571428571" style="146" customWidth="1"/>
    <col min="5124" max="5124" width="20.5714285714286" style="146" customWidth="1"/>
    <col min="5125" max="5125" width="20.1428571428571" style="146" customWidth="1"/>
    <col min="5126" max="5126" width="11" style="146" customWidth="1"/>
    <col min="5127" max="5127" width="12.8571428571429" style="146" customWidth="1"/>
    <col min="5128" max="5376" width="9.14285714285714" style="146"/>
    <col min="5377" max="5377" width="6" style="146" customWidth="1"/>
    <col min="5378" max="5378" width="14.1428571428571" style="146" customWidth="1"/>
    <col min="5379" max="5379" width="12.1428571428571" style="146" customWidth="1"/>
    <col min="5380" max="5380" width="20.5714285714286" style="146" customWidth="1"/>
    <col min="5381" max="5381" width="20.1428571428571" style="146" customWidth="1"/>
    <col min="5382" max="5382" width="11" style="146" customWidth="1"/>
    <col min="5383" max="5383" width="12.8571428571429" style="146" customWidth="1"/>
    <col min="5384" max="5632" width="9.14285714285714" style="146"/>
    <col min="5633" max="5633" width="6" style="146" customWidth="1"/>
    <col min="5634" max="5634" width="14.1428571428571" style="146" customWidth="1"/>
    <col min="5635" max="5635" width="12.1428571428571" style="146" customWidth="1"/>
    <col min="5636" max="5636" width="20.5714285714286" style="146" customWidth="1"/>
    <col min="5637" max="5637" width="20.1428571428571" style="146" customWidth="1"/>
    <col min="5638" max="5638" width="11" style="146" customWidth="1"/>
    <col min="5639" max="5639" width="12.8571428571429" style="146" customWidth="1"/>
    <col min="5640" max="5888" width="9.14285714285714" style="146"/>
    <col min="5889" max="5889" width="6" style="146" customWidth="1"/>
    <col min="5890" max="5890" width="14.1428571428571" style="146" customWidth="1"/>
    <col min="5891" max="5891" width="12.1428571428571" style="146" customWidth="1"/>
    <col min="5892" max="5892" width="20.5714285714286" style="146" customWidth="1"/>
    <col min="5893" max="5893" width="20.1428571428571" style="146" customWidth="1"/>
    <col min="5894" max="5894" width="11" style="146" customWidth="1"/>
    <col min="5895" max="5895" width="12.8571428571429" style="146" customWidth="1"/>
    <col min="5896" max="6144" width="9.14285714285714" style="146"/>
    <col min="6145" max="6145" width="6" style="146" customWidth="1"/>
    <col min="6146" max="6146" width="14.1428571428571" style="146" customWidth="1"/>
    <col min="6147" max="6147" width="12.1428571428571" style="146" customWidth="1"/>
    <col min="6148" max="6148" width="20.5714285714286" style="146" customWidth="1"/>
    <col min="6149" max="6149" width="20.1428571428571" style="146" customWidth="1"/>
    <col min="6150" max="6150" width="11" style="146" customWidth="1"/>
    <col min="6151" max="6151" width="12.8571428571429" style="146" customWidth="1"/>
    <col min="6152" max="6400" width="9.14285714285714" style="146"/>
    <col min="6401" max="6401" width="6" style="146" customWidth="1"/>
    <col min="6402" max="6402" width="14.1428571428571" style="146" customWidth="1"/>
    <col min="6403" max="6403" width="12.1428571428571" style="146" customWidth="1"/>
    <col min="6404" max="6404" width="20.5714285714286" style="146" customWidth="1"/>
    <col min="6405" max="6405" width="20.1428571428571" style="146" customWidth="1"/>
    <col min="6406" max="6406" width="11" style="146" customWidth="1"/>
    <col min="6407" max="6407" width="12.8571428571429" style="146" customWidth="1"/>
    <col min="6408" max="6656" width="9.14285714285714" style="146"/>
    <col min="6657" max="6657" width="6" style="146" customWidth="1"/>
    <col min="6658" max="6658" width="14.1428571428571" style="146" customWidth="1"/>
    <col min="6659" max="6659" width="12.1428571428571" style="146" customWidth="1"/>
    <col min="6660" max="6660" width="20.5714285714286" style="146" customWidth="1"/>
    <col min="6661" max="6661" width="20.1428571428571" style="146" customWidth="1"/>
    <col min="6662" max="6662" width="11" style="146" customWidth="1"/>
    <col min="6663" max="6663" width="12.8571428571429" style="146" customWidth="1"/>
    <col min="6664" max="6912" width="9.14285714285714" style="146"/>
    <col min="6913" max="6913" width="6" style="146" customWidth="1"/>
    <col min="6914" max="6914" width="14.1428571428571" style="146" customWidth="1"/>
    <col min="6915" max="6915" width="12.1428571428571" style="146" customWidth="1"/>
    <col min="6916" max="6916" width="20.5714285714286" style="146" customWidth="1"/>
    <col min="6917" max="6917" width="20.1428571428571" style="146" customWidth="1"/>
    <col min="6918" max="6918" width="11" style="146" customWidth="1"/>
    <col min="6919" max="6919" width="12.8571428571429" style="146" customWidth="1"/>
    <col min="6920" max="7168" width="9.14285714285714" style="146"/>
    <col min="7169" max="7169" width="6" style="146" customWidth="1"/>
    <col min="7170" max="7170" width="14.1428571428571" style="146" customWidth="1"/>
    <col min="7171" max="7171" width="12.1428571428571" style="146" customWidth="1"/>
    <col min="7172" max="7172" width="20.5714285714286" style="146" customWidth="1"/>
    <col min="7173" max="7173" width="20.1428571428571" style="146" customWidth="1"/>
    <col min="7174" max="7174" width="11" style="146" customWidth="1"/>
    <col min="7175" max="7175" width="12.8571428571429" style="146" customWidth="1"/>
    <col min="7176" max="7424" width="9.14285714285714" style="146"/>
    <col min="7425" max="7425" width="6" style="146" customWidth="1"/>
    <col min="7426" max="7426" width="14.1428571428571" style="146" customWidth="1"/>
    <col min="7427" max="7427" width="12.1428571428571" style="146" customWidth="1"/>
    <col min="7428" max="7428" width="20.5714285714286" style="146" customWidth="1"/>
    <col min="7429" max="7429" width="20.1428571428571" style="146" customWidth="1"/>
    <col min="7430" max="7430" width="11" style="146" customWidth="1"/>
    <col min="7431" max="7431" width="12.8571428571429" style="146" customWidth="1"/>
    <col min="7432" max="7680" width="9.14285714285714" style="146"/>
    <col min="7681" max="7681" width="6" style="146" customWidth="1"/>
    <col min="7682" max="7682" width="14.1428571428571" style="146" customWidth="1"/>
    <col min="7683" max="7683" width="12.1428571428571" style="146" customWidth="1"/>
    <col min="7684" max="7684" width="20.5714285714286" style="146" customWidth="1"/>
    <col min="7685" max="7685" width="20.1428571428571" style="146" customWidth="1"/>
    <col min="7686" max="7686" width="11" style="146" customWidth="1"/>
    <col min="7687" max="7687" width="12.8571428571429" style="146" customWidth="1"/>
    <col min="7688" max="7936" width="9.14285714285714" style="146"/>
    <col min="7937" max="7937" width="6" style="146" customWidth="1"/>
    <col min="7938" max="7938" width="14.1428571428571" style="146" customWidth="1"/>
    <col min="7939" max="7939" width="12.1428571428571" style="146" customWidth="1"/>
    <col min="7940" max="7940" width="20.5714285714286" style="146" customWidth="1"/>
    <col min="7941" max="7941" width="20.1428571428571" style="146" customWidth="1"/>
    <col min="7942" max="7942" width="11" style="146" customWidth="1"/>
    <col min="7943" max="7943" width="12.8571428571429" style="146" customWidth="1"/>
    <col min="7944" max="8192" width="9.14285714285714" style="146"/>
    <col min="8193" max="8193" width="6" style="146" customWidth="1"/>
    <col min="8194" max="8194" width="14.1428571428571" style="146" customWidth="1"/>
    <col min="8195" max="8195" width="12.1428571428571" style="146" customWidth="1"/>
    <col min="8196" max="8196" width="20.5714285714286" style="146" customWidth="1"/>
    <col min="8197" max="8197" width="20.1428571428571" style="146" customWidth="1"/>
    <col min="8198" max="8198" width="11" style="146" customWidth="1"/>
    <col min="8199" max="8199" width="12.8571428571429" style="146" customWidth="1"/>
    <col min="8200" max="8448" width="9.14285714285714" style="146"/>
    <col min="8449" max="8449" width="6" style="146" customWidth="1"/>
    <col min="8450" max="8450" width="14.1428571428571" style="146" customWidth="1"/>
    <col min="8451" max="8451" width="12.1428571428571" style="146" customWidth="1"/>
    <col min="8452" max="8452" width="20.5714285714286" style="146" customWidth="1"/>
    <col min="8453" max="8453" width="20.1428571428571" style="146" customWidth="1"/>
    <col min="8454" max="8454" width="11" style="146" customWidth="1"/>
    <col min="8455" max="8455" width="12.8571428571429" style="146" customWidth="1"/>
    <col min="8456" max="8704" width="9.14285714285714" style="146"/>
    <col min="8705" max="8705" width="6" style="146" customWidth="1"/>
    <col min="8706" max="8706" width="14.1428571428571" style="146" customWidth="1"/>
    <col min="8707" max="8707" width="12.1428571428571" style="146" customWidth="1"/>
    <col min="8708" max="8708" width="20.5714285714286" style="146" customWidth="1"/>
    <col min="8709" max="8709" width="20.1428571428571" style="146" customWidth="1"/>
    <col min="8710" max="8710" width="11" style="146" customWidth="1"/>
    <col min="8711" max="8711" width="12.8571428571429" style="146" customWidth="1"/>
    <col min="8712" max="8960" width="9.14285714285714" style="146"/>
    <col min="8961" max="8961" width="6" style="146" customWidth="1"/>
    <col min="8962" max="8962" width="14.1428571428571" style="146" customWidth="1"/>
    <col min="8963" max="8963" width="12.1428571428571" style="146" customWidth="1"/>
    <col min="8964" max="8964" width="20.5714285714286" style="146" customWidth="1"/>
    <col min="8965" max="8965" width="20.1428571428571" style="146" customWidth="1"/>
    <col min="8966" max="8966" width="11" style="146" customWidth="1"/>
    <col min="8967" max="8967" width="12.8571428571429" style="146" customWidth="1"/>
    <col min="8968" max="9216" width="9.14285714285714" style="146"/>
    <col min="9217" max="9217" width="6" style="146" customWidth="1"/>
    <col min="9218" max="9218" width="14.1428571428571" style="146" customWidth="1"/>
    <col min="9219" max="9219" width="12.1428571428571" style="146" customWidth="1"/>
    <col min="9220" max="9220" width="20.5714285714286" style="146" customWidth="1"/>
    <col min="9221" max="9221" width="20.1428571428571" style="146" customWidth="1"/>
    <col min="9222" max="9222" width="11" style="146" customWidth="1"/>
    <col min="9223" max="9223" width="12.8571428571429" style="146" customWidth="1"/>
    <col min="9224" max="9472" width="9.14285714285714" style="146"/>
    <col min="9473" max="9473" width="6" style="146" customWidth="1"/>
    <col min="9474" max="9474" width="14.1428571428571" style="146" customWidth="1"/>
    <col min="9475" max="9475" width="12.1428571428571" style="146" customWidth="1"/>
    <col min="9476" max="9476" width="20.5714285714286" style="146" customWidth="1"/>
    <col min="9477" max="9477" width="20.1428571428571" style="146" customWidth="1"/>
    <col min="9478" max="9478" width="11" style="146" customWidth="1"/>
    <col min="9479" max="9479" width="12.8571428571429" style="146" customWidth="1"/>
    <col min="9480" max="9728" width="9.14285714285714" style="146"/>
    <col min="9729" max="9729" width="6" style="146" customWidth="1"/>
    <col min="9730" max="9730" width="14.1428571428571" style="146" customWidth="1"/>
    <col min="9731" max="9731" width="12.1428571428571" style="146" customWidth="1"/>
    <col min="9732" max="9732" width="20.5714285714286" style="146" customWidth="1"/>
    <col min="9733" max="9733" width="20.1428571428571" style="146" customWidth="1"/>
    <col min="9734" max="9734" width="11" style="146" customWidth="1"/>
    <col min="9735" max="9735" width="12.8571428571429" style="146" customWidth="1"/>
    <col min="9736" max="9984" width="9.14285714285714" style="146"/>
    <col min="9985" max="9985" width="6" style="146" customWidth="1"/>
    <col min="9986" max="9986" width="14.1428571428571" style="146" customWidth="1"/>
    <col min="9987" max="9987" width="12.1428571428571" style="146" customWidth="1"/>
    <col min="9988" max="9988" width="20.5714285714286" style="146" customWidth="1"/>
    <col min="9989" max="9989" width="20.1428571428571" style="146" customWidth="1"/>
    <col min="9990" max="9990" width="11" style="146" customWidth="1"/>
    <col min="9991" max="9991" width="12.8571428571429" style="146" customWidth="1"/>
    <col min="9992" max="10240" width="9.14285714285714" style="146"/>
    <col min="10241" max="10241" width="6" style="146" customWidth="1"/>
    <col min="10242" max="10242" width="14.1428571428571" style="146" customWidth="1"/>
    <col min="10243" max="10243" width="12.1428571428571" style="146" customWidth="1"/>
    <col min="10244" max="10244" width="20.5714285714286" style="146" customWidth="1"/>
    <col min="10245" max="10245" width="20.1428571428571" style="146" customWidth="1"/>
    <col min="10246" max="10246" width="11" style="146" customWidth="1"/>
    <col min="10247" max="10247" width="12.8571428571429" style="146" customWidth="1"/>
    <col min="10248" max="10496" width="9.14285714285714" style="146"/>
    <col min="10497" max="10497" width="6" style="146" customWidth="1"/>
    <col min="10498" max="10498" width="14.1428571428571" style="146" customWidth="1"/>
    <col min="10499" max="10499" width="12.1428571428571" style="146" customWidth="1"/>
    <col min="10500" max="10500" width="20.5714285714286" style="146" customWidth="1"/>
    <col min="10501" max="10501" width="20.1428571428571" style="146" customWidth="1"/>
    <col min="10502" max="10502" width="11" style="146" customWidth="1"/>
    <col min="10503" max="10503" width="12.8571428571429" style="146" customWidth="1"/>
    <col min="10504" max="10752" width="9.14285714285714" style="146"/>
    <col min="10753" max="10753" width="6" style="146" customWidth="1"/>
    <col min="10754" max="10754" width="14.1428571428571" style="146" customWidth="1"/>
    <col min="10755" max="10755" width="12.1428571428571" style="146" customWidth="1"/>
    <col min="10756" max="10756" width="20.5714285714286" style="146" customWidth="1"/>
    <col min="10757" max="10757" width="20.1428571428571" style="146" customWidth="1"/>
    <col min="10758" max="10758" width="11" style="146" customWidth="1"/>
    <col min="10759" max="10759" width="12.8571428571429" style="146" customWidth="1"/>
    <col min="10760" max="11008" width="9.14285714285714" style="146"/>
    <col min="11009" max="11009" width="6" style="146" customWidth="1"/>
    <col min="11010" max="11010" width="14.1428571428571" style="146" customWidth="1"/>
    <col min="11011" max="11011" width="12.1428571428571" style="146" customWidth="1"/>
    <col min="11012" max="11012" width="20.5714285714286" style="146" customWidth="1"/>
    <col min="11013" max="11013" width="20.1428571428571" style="146" customWidth="1"/>
    <col min="11014" max="11014" width="11" style="146" customWidth="1"/>
    <col min="11015" max="11015" width="12.8571428571429" style="146" customWidth="1"/>
    <col min="11016" max="11264" width="9.14285714285714" style="146"/>
    <col min="11265" max="11265" width="6" style="146" customWidth="1"/>
    <col min="11266" max="11266" width="14.1428571428571" style="146" customWidth="1"/>
    <col min="11267" max="11267" width="12.1428571428571" style="146" customWidth="1"/>
    <col min="11268" max="11268" width="20.5714285714286" style="146" customWidth="1"/>
    <col min="11269" max="11269" width="20.1428571428571" style="146" customWidth="1"/>
    <col min="11270" max="11270" width="11" style="146" customWidth="1"/>
    <col min="11271" max="11271" width="12.8571428571429" style="146" customWidth="1"/>
    <col min="11272" max="11520" width="9.14285714285714" style="146"/>
    <col min="11521" max="11521" width="6" style="146" customWidth="1"/>
    <col min="11522" max="11522" width="14.1428571428571" style="146" customWidth="1"/>
    <col min="11523" max="11523" width="12.1428571428571" style="146" customWidth="1"/>
    <col min="11524" max="11524" width="20.5714285714286" style="146" customWidth="1"/>
    <col min="11525" max="11525" width="20.1428571428571" style="146" customWidth="1"/>
    <col min="11526" max="11526" width="11" style="146" customWidth="1"/>
    <col min="11527" max="11527" width="12.8571428571429" style="146" customWidth="1"/>
    <col min="11528" max="11776" width="9.14285714285714" style="146"/>
    <col min="11777" max="11777" width="6" style="146" customWidth="1"/>
    <col min="11778" max="11778" width="14.1428571428571" style="146" customWidth="1"/>
    <col min="11779" max="11779" width="12.1428571428571" style="146" customWidth="1"/>
    <col min="11780" max="11780" width="20.5714285714286" style="146" customWidth="1"/>
    <col min="11781" max="11781" width="20.1428571428571" style="146" customWidth="1"/>
    <col min="11782" max="11782" width="11" style="146" customWidth="1"/>
    <col min="11783" max="11783" width="12.8571428571429" style="146" customWidth="1"/>
    <col min="11784" max="12032" width="9.14285714285714" style="146"/>
    <col min="12033" max="12033" width="6" style="146" customWidth="1"/>
    <col min="12034" max="12034" width="14.1428571428571" style="146" customWidth="1"/>
    <col min="12035" max="12035" width="12.1428571428571" style="146" customWidth="1"/>
    <col min="12036" max="12036" width="20.5714285714286" style="146" customWidth="1"/>
    <col min="12037" max="12037" width="20.1428571428571" style="146" customWidth="1"/>
    <col min="12038" max="12038" width="11" style="146" customWidth="1"/>
    <col min="12039" max="12039" width="12.8571428571429" style="146" customWidth="1"/>
    <col min="12040" max="12288" width="9.14285714285714" style="146"/>
    <col min="12289" max="12289" width="6" style="146" customWidth="1"/>
    <col min="12290" max="12290" width="14.1428571428571" style="146" customWidth="1"/>
    <col min="12291" max="12291" width="12.1428571428571" style="146" customWidth="1"/>
    <col min="12292" max="12292" width="20.5714285714286" style="146" customWidth="1"/>
    <col min="12293" max="12293" width="20.1428571428571" style="146" customWidth="1"/>
    <col min="12294" max="12294" width="11" style="146" customWidth="1"/>
    <col min="12295" max="12295" width="12.8571428571429" style="146" customWidth="1"/>
    <col min="12296" max="12544" width="9.14285714285714" style="146"/>
    <col min="12545" max="12545" width="6" style="146" customWidth="1"/>
    <col min="12546" max="12546" width="14.1428571428571" style="146" customWidth="1"/>
    <col min="12547" max="12547" width="12.1428571428571" style="146" customWidth="1"/>
    <col min="12548" max="12548" width="20.5714285714286" style="146" customWidth="1"/>
    <col min="12549" max="12549" width="20.1428571428571" style="146" customWidth="1"/>
    <col min="12550" max="12550" width="11" style="146" customWidth="1"/>
    <col min="12551" max="12551" width="12.8571428571429" style="146" customWidth="1"/>
    <col min="12552" max="12800" width="9.14285714285714" style="146"/>
    <col min="12801" max="12801" width="6" style="146" customWidth="1"/>
    <col min="12802" max="12802" width="14.1428571428571" style="146" customWidth="1"/>
    <col min="12803" max="12803" width="12.1428571428571" style="146" customWidth="1"/>
    <col min="12804" max="12804" width="20.5714285714286" style="146" customWidth="1"/>
    <col min="12805" max="12805" width="20.1428571428571" style="146" customWidth="1"/>
    <col min="12806" max="12806" width="11" style="146" customWidth="1"/>
    <col min="12807" max="12807" width="12.8571428571429" style="146" customWidth="1"/>
    <col min="12808" max="13056" width="9.14285714285714" style="146"/>
    <col min="13057" max="13057" width="6" style="146" customWidth="1"/>
    <col min="13058" max="13058" width="14.1428571428571" style="146" customWidth="1"/>
    <col min="13059" max="13059" width="12.1428571428571" style="146" customWidth="1"/>
    <col min="13060" max="13060" width="20.5714285714286" style="146" customWidth="1"/>
    <col min="13061" max="13061" width="20.1428571428571" style="146" customWidth="1"/>
    <col min="13062" max="13062" width="11" style="146" customWidth="1"/>
    <col min="13063" max="13063" width="12.8571428571429" style="146" customWidth="1"/>
    <col min="13064" max="13312" width="9.14285714285714" style="146"/>
    <col min="13313" max="13313" width="6" style="146" customWidth="1"/>
    <col min="13314" max="13314" width="14.1428571428571" style="146" customWidth="1"/>
    <col min="13315" max="13315" width="12.1428571428571" style="146" customWidth="1"/>
    <col min="13316" max="13316" width="20.5714285714286" style="146" customWidth="1"/>
    <col min="13317" max="13317" width="20.1428571428571" style="146" customWidth="1"/>
    <col min="13318" max="13318" width="11" style="146" customWidth="1"/>
    <col min="13319" max="13319" width="12.8571428571429" style="146" customWidth="1"/>
    <col min="13320" max="13568" width="9.14285714285714" style="146"/>
    <col min="13569" max="13569" width="6" style="146" customWidth="1"/>
    <col min="13570" max="13570" width="14.1428571428571" style="146" customWidth="1"/>
    <col min="13571" max="13571" width="12.1428571428571" style="146" customWidth="1"/>
    <col min="13572" max="13572" width="20.5714285714286" style="146" customWidth="1"/>
    <col min="13573" max="13573" width="20.1428571428571" style="146" customWidth="1"/>
    <col min="13574" max="13574" width="11" style="146" customWidth="1"/>
    <col min="13575" max="13575" width="12.8571428571429" style="146" customWidth="1"/>
    <col min="13576" max="13824" width="9.14285714285714" style="146"/>
    <col min="13825" max="13825" width="6" style="146" customWidth="1"/>
    <col min="13826" max="13826" width="14.1428571428571" style="146" customWidth="1"/>
    <col min="13827" max="13827" width="12.1428571428571" style="146" customWidth="1"/>
    <col min="13828" max="13828" width="20.5714285714286" style="146" customWidth="1"/>
    <col min="13829" max="13829" width="20.1428571428571" style="146" customWidth="1"/>
    <col min="13830" max="13830" width="11" style="146" customWidth="1"/>
    <col min="13831" max="13831" width="12.8571428571429" style="146" customWidth="1"/>
    <col min="13832" max="14080" width="9.14285714285714" style="146"/>
    <col min="14081" max="14081" width="6" style="146" customWidth="1"/>
    <col min="14082" max="14082" width="14.1428571428571" style="146" customWidth="1"/>
    <col min="14083" max="14083" width="12.1428571428571" style="146" customWidth="1"/>
    <col min="14084" max="14084" width="20.5714285714286" style="146" customWidth="1"/>
    <col min="14085" max="14085" width="20.1428571428571" style="146" customWidth="1"/>
    <col min="14086" max="14086" width="11" style="146" customWidth="1"/>
    <col min="14087" max="14087" width="12.8571428571429" style="146" customWidth="1"/>
    <col min="14088" max="14336" width="9.14285714285714" style="146"/>
    <col min="14337" max="14337" width="6" style="146" customWidth="1"/>
    <col min="14338" max="14338" width="14.1428571428571" style="146" customWidth="1"/>
    <col min="14339" max="14339" width="12.1428571428571" style="146" customWidth="1"/>
    <col min="14340" max="14340" width="20.5714285714286" style="146" customWidth="1"/>
    <col min="14341" max="14341" width="20.1428571428571" style="146" customWidth="1"/>
    <col min="14342" max="14342" width="11" style="146" customWidth="1"/>
    <col min="14343" max="14343" width="12.8571428571429" style="146" customWidth="1"/>
    <col min="14344" max="14592" width="9.14285714285714" style="146"/>
    <col min="14593" max="14593" width="6" style="146" customWidth="1"/>
    <col min="14594" max="14594" width="14.1428571428571" style="146" customWidth="1"/>
    <col min="14595" max="14595" width="12.1428571428571" style="146" customWidth="1"/>
    <col min="14596" max="14596" width="20.5714285714286" style="146" customWidth="1"/>
    <col min="14597" max="14597" width="20.1428571428571" style="146" customWidth="1"/>
    <col min="14598" max="14598" width="11" style="146" customWidth="1"/>
    <col min="14599" max="14599" width="12.8571428571429" style="146" customWidth="1"/>
    <col min="14600" max="14848" width="9.14285714285714" style="146"/>
    <col min="14849" max="14849" width="6" style="146" customWidth="1"/>
    <col min="14850" max="14850" width="14.1428571428571" style="146" customWidth="1"/>
    <col min="14851" max="14851" width="12.1428571428571" style="146" customWidth="1"/>
    <col min="14852" max="14852" width="20.5714285714286" style="146" customWidth="1"/>
    <col min="14853" max="14853" width="20.1428571428571" style="146" customWidth="1"/>
    <col min="14854" max="14854" width="11" style="146" customWidth="1"/>
    <col min="14855" max="14855" width="12.8571428571429" style="146" customWidth="1"/>
    <col min="14856" max="15104" width="9.14285714285714" style="146"/>
    <col min="15105" max="15105" width="6" style="146" customWidth="1"/>
    <col min="15106" max="15106" width="14.1428571428571" style="146" customWidth="1"/>
    <col min="15107" max="15107" width="12.1428571428571" style="146" customWidth="1"/>
    <col min="15108" max="15108" width="20.5714285714286" style="146" customWidth="1"/>
    <col min="15109" max="15109" width="20.1428571428571" style="146" customWidth="1"/>
    <col min="15110" max="15110" width="11" style="146" customWidth="1"/>
    <col min="15111" max="15111" width="12.8571428571429" style="146" customWidth="1"/>
    <col min="15112" max="15360" width="9.14285714285714" style="146"/>
    <col min="15361" max="15361" width="6" style="146" customWidth="1"/>
    <col min="15362" max="15362" width="14.1428571428571" style="146" customWidth="1"/>
    <col min="15363" max="15363" width="12.1428571428571" style="146" customWidth="1"/>
    <col min="15364" max="15364" width="20.5714285714286" style="146" customWidth="1"/>
    <col min="15365" max="15365" width="20.1428571428571" style="146" customWidth="1"/>
    <col min="15366" max="15366" width="11" style="146" customWidth="1"/>
    <col min="15367" max="15367" width="12.8571428571429" style="146" customWidth="1"/>
    <col min="15368" max="15616" width="9.14285714285714" style="146"/>
    <col min="15617" max="15617" width="6" style="146" customWidth="1"/>
    <col min="15618" max="15618" width="14.1428571428571" style="146" customWidth="1"/>
    <col min="15619" max="15619" width="12.1428571428571" style="146" customWidth="1"/>
    <col min="15620" max="15620" width="20.5714285714286" style="146" customWidth="1"/>
    <col min="15621" max="15621" width="20.1428571428571" style="146" customWidth="1"/>
    <col min="15622" max="15622" width="11" style="146" customWidth="1"/>
    <col min="15623" max="15623" width="12.8571428571429" style="146" customWidth="1"/>
    <col min="15624" max="15872" width="9.14285714285714" style="146"/>
    <col min="15873" max="15873" width="6" style="146" customWidth="1"/>
    <col min="15874" max="15874" width="14.1428571428571" style="146" customWidth="1"/>
    <col min="15875" max="15875" width="12.1428571428571" style="146" customWidth="1"/>
    <col min="15876" max="15876" width="20.5714285714286" style="146" customWidth="1"/>
    <col min="15877" max="15877" width="20.1428571428571" style="146" customWidth="1"/>
    <col min="15878" max="15878" width="11" style="146" customWidth="1"/>
    <col min="15879" max="15879" width="12.8571428571429" style="146" customWidth="1"/>
    <col min="15880" max="16128" width="9.14285714285714" style="146"/>
    <col min="16129" max="16129" width="6" style="146" customWidth="1"/>
    <col min="16130" max="16130" width="14.1428571428571" style="146" customWidth="1"/>
    <col min="16131" max="16131" width="12.1428571428571" style="146" customWidth="1"/>
    <col min="16132" max="16132" width="20.5714285714286" style="146" customWidth="1"/>
    <col min="16133" max="16133" width="20.1428571428571" style="146" customWidth="1"/>
    <col min="16134" max="16134" width="11" style="146" customWidth="1"/>
    <col min="16135" max="16135" width="12.8571428571429" style="146" customWidth="1"/>
    <col min="16136" max="16384" width="9.14285714285714" style="146"/>
  </cols>
  <sheetData>
    <row r="1" ht="20.25" spans="1:12">
      <c r="A1" s="147" t="s">
        <v>452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</row>
    <row r="2" ht="20.25" spans="1:12">
      <c r="A2" s="147" t="s">
        <v>453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</row>
    <row r="3" ht="15.75" spans="1:12">
      <c r="A3" s="148" t="s">
        <v>454</v>
      </c>
      <c r="B3" s="148"/>
      <c r="C3" s="148"/>
      <c r="D3" s="148"/>
      <c r="E3" s="148"/>
      <c r="F3" s="148"/>
      <c r="G3" s="148"/>
      <c r="H3" s="148"/>
      <c r="I3" s="148"/>
      <c r="J3" s="148"/>
      <c r="K3" s="148"/>
      <c r="L3" s="148"/>
    </row>
    <row r="4" ht="15.75" spans="1:14">
      <c r="A4" s="149" t="s">
        <v>455</v>
      </c>
      <c r="B4" s="149"/>
      <c r="D4" s="149" t="s">
        <v>456</v>
      </c>
      <c r="E4" s="149"/>
      <c r="F4" s="149"/>
      <c r="G4" s="149"/>
      <c r="H4" s="149"/>
      <c r="I4" s="149"/>
      <c r="J4" s="149"/>
      <c r="K4" s="149"/>
      <c r="L4" s="149" t="s">
        <v>457</v>
      </c>
      <c r="M4" s="170"/>
      <c r="N4" s="170"/>
    </row>
    <row r="5" ht="15" spans="1:14">
      <c r="A5" s="149" t="s">
        <v>458</v>
      </c>
      <c r="B5" s="149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70"/>
      <c r="N5" s="170"/>
    </row>
    <row r="6" s="145" customFormat="1" ht="18.75" spans="2:13">
      <c r="B6" s="150" t="s">
        <v>459</v>
      </c>
      <c r="C6" s="150"/>
      <c r="D6" s="150"/>
      <c r="E6" s="150"/>
      <c r="F6" s="150"/>
      <c r="G6" s="150"/>
      <c r="H6" s="150"/>
      <c r="I6" s="150"/>
      <c r="J6" s="150"/>
      <c r="K6" s="150"/>
      <c r="L6" s="150"/>
      <c r="M6" s="150"/>
    </row>
    <row r="7" s="145" customFormat="1" ht="18.75" spans="2:13">
      <c r="B7" s="150" t="s">
        <v>460</v>
      </c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</row>
    <row r="8" s="145" customFormat="1" ht="18.75" spans="2:13">
      <c r="B8" s="150" t="s">
        <v>461</v>
      </c>
      <c r="C8" s="150"/>
      <c r="D8" s="150"/>
      <c r="E8" s="150"/>
      <c r="F8" s="150"/>
      <c r="G8" s="150"/>
      <c r="H8" s="150"/>
      <c r="I8" s="150"/>
      <c r="J8" s="150"/>
      <c r="K8" s="150"/>
      <c r="L8" s="150"/>
      <c r="M8" s="150"/>
    </row>
    <row r="9" ht="38.25" customHeight="1" spans="2:13">
      <c r="B9" s="151"/>
      <c r="C9" s="151"/>
      <c r="D9" s="151"/>
      <c r="E9" s="151"/>
      <c r="F9" s="151"/>
      <c r="G9" s="151"/>
      <c r="H9" s="151"/>
      <c r="I9" s="151"/>
      <c r="J9" s="151"/>
      <c r="K9" s="151"/>
      <c r="L9" s="151"/>
      <c r="M9" s="151"/>
    </row>
    <row r="10" ht="15.75" spans="2:13">
      <c r="B10" s="152" t="s">
        <v>462</v>
      </c>
      <c r="C10" s="153" t="s">
        <v>463</v>
      </c>
      <c r="D10" s="153" t="s">
        <v>464</v>
      </c>
      <c r="E10" s="153" t="s">
        <v>465</v>
      </c>
      <c r="F10" s="152" t="s">
        <v>466</v>
      </c>
      <c r="G10" s="152" t="s">
        <v>467</v>
      </c>
      <c r="H10" s="154"/>
      <c r="I10" s="154"/>
      <c r="J10" s="154"/>
      <c r="K10" s="154"/>
      <c r="L10" s="154"/>
      <c r="M10" s="154"/>
    </row>
    <row r="11" ht="15.75" spans="2:13">
      <c r="B11" s="155"/>
      <c r="C11" s="156" t="s">
        <v>468</v>
      </c>
      <c r="D11" s="157" t="s">
        <v>469</v>
      </c>
      <c r="E11" s="157" t="s">
        <v>470</v>
      </c>
      <c r="F11" s="155"/>
      <c r="G11" s="155"/>
      <c r="H11" s="154"/>
      <c r="I11" s="154"/>
      <c r="J11" s="154"/>
      <c r="K11" s="154"/>
      <c r="L11" s="154"/>
      <c r="M11" s="154"/>
    </row>
    <row r="12" ht="16.5" spans="2:13">
      <c r="B12" s="158"/>
      <c r="C12" s="159" t="s">
        <v>471</v>
      </c>
      <c r="D12" s="160"/>
      <c r="E12" s="160"/>
      <c r="F12" s="158"/>
      <c r="G12" s="158"/>
      <c r="H12" s="154"/>
      <c r="I12" s="154"/>
      <c r="J12" s="154"/>
      <c r="K12" s="154"/>
      <c r="L12" s="154"/>
      <c r="M12" s="154"/>
    </row>
    <row r="13" ht="19.5" spans="2:13">
      <c r="B13" s="161" t="s">
        <v>44</v>
      </c>
      <c r="C13" s="162">
        <v>73</v>
      </c>
      <c r="D13" s="162">
        <v>92.5581395348837</v>
      </c>
      <c r="E13" s="162">
        <f>(0.8*C13)+(0.2*D13)</f>
        <v>76.9116279069767</v>
      </c>
      <c r="F13" s="163">
        <v>70</v>
      </c>
      <c r="G13" s="163" t="s">
        <v>472</v>
      </c>
      <c r="H13" s="154"/>
      <c r="I13" s="154"/>
      <c r="J13" s="154"/>
      <c r="K13" s="154"/>
      <c r="L13" s="154"/>
      <c r="M13" s="154"/>
    </row>
    <row r="14" ht="19.5" spans="2:13">
      <c r="B14" s="161" t="s">
        <v>45</v>
      </c>
      <c r="C14" s="162">
        <v>68</v>
      </c>
      <c r="D14" s="162">
        <v>80</v>
      </c>
      <c r="E14" s="162">
        <f t="shared" ref="E14:E18" si="0">(0.8*C14)+(0.2*D14)</f>
        <v>70.4</v>
      </c>
      <c r="F14" s="163">
        <v>70</v>
      </c>
      <c r="G14" s="163" t="s">
        <v>473</v>
      </c>
      <c r="H14" s="154"/>
      <c r="I14" s="154"/>
      <c r="J14" s="154"/>
      <c r="K14" s="154"/>
      <c r="L14" s="154"/>
      <c r="M14" s="154"/>
    </row>
    <row r="15" ht="19.5" spans="2:13">
      <c r="B15" s="161" t="s">
        <v>48</v>
      </c>
      <c r="C15" s="162">
        <v>71</v>
      </c>
      <c r="D15" s="162">
        <v>93.953488372093</v>
      </c>
      <c r="E15" s="162">
        <f t="shared" si="0"/>
        <v>75.5906976744186</v>
      </c>
      <c r="F15" s="163">
        <v>70</v>
      </c>
      <c r="G15" s="163" t="s">
        <v>472</v>
      </c>
      <c r="H15" s="154"/>
      <c r="I15" s="154"/>
      <c r="J15" s="154"/>
      <c r="K15" s="154"/>
      <c r="L15" s="154"/>
      <c r="M15" s="154"/>
    </row>
    <row r="16" ht="19.5" spans="2:13">
      <c r="B16" s="161" t="s">
        <v>49</v>
      </c>
      <c r="C16" s="162">
        <v>65</v>
      </c>
      <c r="D16" s="162">
        <v>92.5581395348837</v>
      </c>
      <c r="E16" s="162">
        <f t="shared" si="0"/>
        <v>70.5116279069767</v>
      </c>
      <c r="F16" s="164">
        <v>70</v>
      </c>
      <c r="G16" s="164" t="s">
        <v>472</v>
      </c>
      <c r="H16" s="154"/>
      <c r="I16" s="154"/>
      <c r="J16" s="154"/>
      <c r="K16" s="154"/>
      <c r="L16" s="154"/>
      <c r="M16" s="154"/>
    </row>
    <row r="17" ht="18.75" spans="2:7">
      <c r="B17" s="165" t="s">
        <v>47</v>
      </c>
      <c r="C17" s="166">
        <v>65</v>
      </c>
      <c r="D17" s="166">
        <v>84.1860465116279</v>
      </c>
      <c r="E17" s="167">
        <f t="shared" si="0"/>
        <v>68.8372093023256</v>
      </c>
      <c r="F17" s="168">
        <v>70</v>
      </c>
      <c r="G17" s="168" t="s">
        <v>472</v>
      </c>
    </row>
    <row r="18" ht="19.5" spans="2:7">
      <c r="B18" s="168" t="s">
        <v>46</v>
      </c>
      <c r="C18" s="162">
        <v>62</v>
      </c>
      <c r="D18" s="162">
        <v>80</v>
      </c>
      <c r="E18" s="169">
        <f t="shared" si="0"/>
        <v>65.6</v>
      </c>
      <c r="F18" s="168">
        <v>70</v>
      </c>
      <c r="G18" s="168" t="s">
        <v>473</v>
      </c>
    </row>
  </sheetData>
  <mergeCells count="10">
    <mergeCell ref="A1:L1"/>
    <mergeCell ref="A2:L2"/>
    <mergeCell ref="A3:L3"/>
    <mergeCell ref="B6:M6"/>
    <mergeCell ref="B7:M7"/>
    <mergeCell ref="B8:M8"/>
    <mergeCell ref="B9:M9"/>
    <mergeCell ref="B10:B12"/>
    <mergeCell ref="F10:F12"/>
    <mergeCell ref="G10:G12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"/>
  <sheetViews>
    <sheetView zoomScale="70" zoomScaleNormal="70" topLeftCell="A7" workbookViewId="0">
      <selection activeCell="B23" sqref="B23:B28"/>
    </sheetView>
  </sheetViews>
  <sheetFormatPr defaultColWidth="9" defaultRowHeight="12.75"/>
  <cols>
    <col min="1" max="1" width="12.1428571428571" customWidth="1"/>
    <col min="2" max="2" width="10" customWidth="1"/>
    <col min="3" max="3" width="11.5714285714286" customWidth="1"/>
    <col min="258" max="258" width="10" customWidth="1"/>
    <col min="259" max="259" width="11.5714285714286" customWidth="1"/>
    <col min="514" max="514" width="10" customWidth="1"/>
    <col min="515" max="515" width="11.5714285714286" customWidth="1"/>
    <col min="770" max="770" width="10" customWidth="1"/>
    <col min="771" max="771" width="11.5714285714286" customWidth="1"/>
    <col min="1026" max="1026" width="10" customWidth="1"/>
    <col min="1027" max="1027" width="11.5714285714286" customWidth="1"/>
    <col min="1282" max="1282" width="10" customWidth="1"/>
    <col min="1283" max="1283" width="11.5714285714286" customWidth="1"/>
    <col min="1538" max="1538" width="10" customWidth="1"/>
    <col min="1539" max="1539" width="11.5714285714286" customWidth="1"/>
    <col min="1794" max="1794" width="10" customWidth="1"/>
    <col min="1795" max="1795" width="11.5714285714286" customWidth="1"/>
    <col min="2050" max="2050" width="10" customWidth="1"/>
    <col min="2051" max="2051" width="11.5714285714286" customWidth="1"/>
    <col min="2306" max="2306" width="10" customWidth="1"/>
    <col min="2307" max="2307" width="11.5714285714286" customWidth="1"/>
    <col min="2562" max="2562" width="10" customWidth="1"/>
    <col min="2563" max="2563" width="11.5714285714286" customWidth="1"/>
    <col min="2818" max="2818" width="10" customWidth="1"/>
    <col min="2819" max="2819" width="11.5714285714286" customWidth="1"/>
    <col min="3074" max="3074" width="10" customWidth="1"/>
    <col min="3075" max="3075" width="11.5714285714286" customWidth="1"/>
    <col min="3330" max="3330" width="10" customWidth="1"/>
    <col min="3331" max="3331" width="11.5714285714286" customWidth="1"/>
    <col min="3586" max="3586" width="10" customWidth="1"/>
    <col min="3587" max="3587" width="11.5714285714286" customWidth="1"/>
    <col min="3842" max="3842" width="10" customWidth="1"/>
    <col min="3843" max="3843" width="11.5714285714286" customWidth="1"/>
    <col min="4098" max="4098" width="10" customWidth="1"/>
    <col min="4099" max="4099" width="11.5714285714286" customWidth="1"/>
    <col min="4354" max="4354" width="10" customWidth="1"/>
    <col min="4355" max="4355" width="11.5714285714286" customWidth="1"/>
    <col min="4610" max="4610" width="10" customWidth="1"/>
    <col min="4611" max="4611" width="11.5714285714286" customWidth="1"/>
    <col min="4866" max="4866" width="10" customWidth="1"/>
    <col min="4867" max="4867" width="11.5714285714286" customWidth="1"/>
    <col min="5122" max="5122" width="10" customWidth="1"/>
    <col min="5123" max="5123" width="11.5714285714286" customWidth="1"/>
    <col min="5378" max="5378" width="10" customWidth="1"/>
    <col min="5379" max="5379" width="11.5714285714286" customWidth="1"/>
    <col min="5634" max="5634" width="10" customWidth="1"/>
    <col min="5635" max="5635" width="11.5714285714286" customWidth="1"/>
    <col min="5890" max="5890" width="10" customWidth="1"/>
    <col min="5891" max="5891" width="11.5714285714286" customWidth="1"/>
    <col min="6146" max="6146" width="10" customWidth="1"/>
    <col min="6147" max="6147" width="11.5714285714286" customWidth="1"/>
    <col min="6402" max="6402" width="10" customWidth="1"/>
    <col min="6403" max="6403" width="11.5714285714286" customWidth="1"/>
    <col min="6658" max="6658" width="10" customWidth="1"/>
    <col min="6659" max="6659" width="11.5714285714286" customWidth="1"/>
    <col min="6914" max="6914" width="10" customWidth="1"/>
    <col min="6915" max="6915" width="11.5714285714286" customWidth="1"/>
    <col min="7170" max="7170" width="10" customWidth="1"/>
    <col min="7171" max="7171" width="11.5714285714286" customWidth="1"/>
    <col min="7426" max="7426" width="10" customWidth="1"/>
    <col min="7427" max="7427" width="11.5714285714286" customWidth="1"/>
    <col min="7682" max="7682" width="10" customWidth="1"/>
    <col min="7683" max="7683" width="11.5714285714286" customWidth="1"/>
    <col min="7938" max="7938" width="10" customWidth="1"/>
    <col min="7939" max="7939" width="11.5714285714286" customWidth="1"/>
    <col min="8194" max="8194" width="10" customWidth="1"/>
    <col min="8195" max="8195" width="11.5714285714286" customWidth="1"/>
    <col min="8450" max="8450" width="10" customWidth="1"/>
    <col min="8451" max="8451" width="11.5714285714286" customWidth="1"/>
    <col min="8706" max="8706" width="10" customWidth="1"/>
    <col min="8707" max="8707" width="11.5714285714286" customWidth="1"/>
    <col min="8962" max="8962" width="10" customWidth="1"/>
    <col min="8963" max="8963" width="11.5714285714286" customWidth="1"/>
    <col min="9218" max="9218" width="10" customWidth="1"/>
    <col min="9219" max="9219" width="11.5714285714286" customWidth="1"/>
    <col min="9474" max="9474" width="10" customWidth="1"/>
    <col min="9475" max="9475" width="11.5714285714286" customWidth="1"/>
    <col min="9730" max="9730" width="10" customWidth="1"/>
    <col min="9731" max="9731" width="11.5714285714286" customWidth="1"/>
    <col min="9986" max="9986" width="10" customWidth="1"/>
    <col min="9987" max="9987" width="11.5714285714286" customWidth="1"/>
    <col min="10242" max="10242" width="10" customWidth="1"/>
    <col min="10243" max="10243" width="11.5714285714286" customWidth="1"/>
    <col min="10498" max="10498" width="10" customWidth="1"/>
    <col min="10499" max="10499" width="11.5714285714286" customWidth="1"/>
    <col min="10754" max="10754" width="10" customWidth="1"/>
    <col min="10755" max="10755" width="11.5714285714286" customWidth="1"/>
    <col min="11010" max="11010" width="10" customWidth="1"/>
    <col min="11011" max="11011" width="11.5714285714286" customWidth="1"/>
    <col min="11266" max="11266" width="10" customWidth="1"/>
    <col min="11267" max="11267" width="11.5714285714286" customWidth="1"/>
    <col min="11522" max="11522" width="10" customWidth="1"/>
    <col min="11523" max="11523" width="11.5714285714286" customWidth="1"/>
    <col min="11778" max="11778" width="10" customWidth="1"/>
    <col min="11779" max="11779" width="11.5714285714286" customWidth="1"/>
    <col min="12034" max="12034" width="10" customWidth="1"/>
    <col min="12035" max="12035" width="11.5714285714286" customWidth="1"/>
    <col min="12290" max="12290" width="10" customWidth="1"/>
    <col min="12291" max="12291" width="11.5714285714286" customWidth="1"/>
    <col min="12546" max="12546" width="10" customWidth="1"/>
    <col min="12547" max="12547" width="11.5714285714286" customWidth="1"/>
    <col min="12802" max="12802" width="10" customWidth="1"/>
    <col min="12803" max="12803" width="11.5714285714286" customWidth="1"/>
    <col min="13058" max="13058" width="10" customWidth="1"/>
    <col min="13059" max="13059" width="11.5714285714286" customWidth="1"/>
    <col min="13314" max="13314" width="10" customWidth="1"/>
    <col min="13315" max="13315" width="11.5714285714286" customWidth="1"/>
    <col min="13570" max="13570" width="10" customWidth="1"/>
    <col min="13571" max="13571" width="11.5714285714286" customWidth="1"/>
    <col min="13826" max="13826" width="10" customWidth="1"/>
    <col min="13827" max="13827" width="11.5714285714286" customWidth="1"/>
    <col min="14082" max="14082" width="10" customWidth="1"/>
    <col min="14083" max="14083" width="11.5714285714286" customWidth="1"/>
    <col min="14338" max="14338" width="10" customWidth="1"/>
    <col min="14339" max="14339" width="11.5714285714286" customWidth="1"/>
    <col min="14594" max="14594" width="10" customWidth="1"/>
    <col min="14595" max="14595" width="11.5714285714286" customWidth="1"/>
    <col min="14850" max="14850" width="10" customWidth="1"/>
    <col min="14851" max="14851" width="11.5714285714286" customWidth="1"/>
    <col min="15106" max="15106" width="10" customWidth="1"/>
    <col min="15107" max="15107" width="11.5714285714286" customWidth="1"/>
    <col min="15362" max="15362" width="10" customWidth="1"/>
    <col min="15363" max="15363" width="11.5714285714286" customWidth="1"/>
    <col min="15618" max="15618" width="10" customWidth="1"/>
    <col min="15619" max="15619" width="11.5714285714286" customWidth="1"/>
    <col min="15874" max="15874" width="10" customWidth="1"/>
    <col min="15875" max="15875" width="11.5714285714286" customWidth="1"/>
    <col min="16130" max="16130" width="10" customWidth="1"/>
    <col min="16131" max="16131" width="11.5714285714286" customWidth="1"/>
  </cols>
  <sheetData>
    <row r="1" s="86" customFormat="1" ht="18.75" spans="1:16">
      <c r="A1" s="89"/>
      <c r="B1" s="122" t="s">
        <v>474</v>
      </c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</row>
    <row r="2" s="86" customFormat="1" ht="18.75" spans="1:16">
      <c r="A2" s="91"/>
      <c r="B2" s="124" t="s">
        <v>475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</row>
    <row r="3" s="86" customFormat="1" ht="19.5" spans="1:16">
      <c r="A3" s="93"/>
      <c r="B3" s="125"/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</row>
    <row r="4" ht="21" customHeight="1" spans="1:16">
      <c r="A4" s="95"/>
      <c r="B4" s="127" t="s">
        <v>476</v>
      </c>
      <c r="C4" s="128" t="s">
        <v>477</v>
      </c>
      <c r="D4" s="129"/>
      <c r="E4" s="129"/>
      <c r="F4" s="129"/>
      <c r="G4" s="129"/>
      <c r="H4" s="129"/>
      <c r="I4" s="129"/>
      <c r="J4" s="129"/>
      <c r="K4" s="129"/>
      <c r="L4" s="129"/>
      <c r="M4" s="129"/>
      <c r="N4" s="141"/>
      <c r="O4" s="142" t="s">
        <v>478</v>
      </c>
      <c r="P4" s="143"/>
    </row>
    <row r="5" s="87" customFormat="1" ht="22.5" customHeight="1" spans="1:16">
      <c r="A5" s="98"/>
      <c r="B5" s="130"/>
      <c r="C5" s="131" t="s">
        <v>479</v>
      </c>
      <c r="D5" s="131" t="s">
        <v>480</v>
      </c>
      <c r="E5" s="131" t="s">
        <v>481</v>
      </c>
      <c r="F5" s="131" t="s">
        <v>482</v>
      </c>
      <c r="G5" s="131" t="s">
        <v>483</v>
      </c>
      <c r="H5" s="131" t="s">
        <v>484</v>
      </c>
      <c r="I5" s="131" t="s">
        <v>485</v>
      </c>
      <c r="J5" s="131" t="s">
        <v>486</v>
      </c>
      <c r="K5" s="131" t="s">
        <v>487</v>
      </c>
      <c r="L5" s="131" t="s">
        <v>488</v>
      </c>
      <c r="M5" s="131" t="s">
        <v>489</v>
      </c>
      <c r="N5" s="144" t="s">
        <v>490</v>
      </c>
      <c r="O5" s="99" t="s">
        <v>491</v>
      </c>
      <c r="P5" s="99" t="s">
        <v>492</v>
      </c>
    </row>
    <row r="6" s="86" customFormat="1" ht="20.1" customHeight="1" spans="1:16">
      <c r="A6" s="100"/>
      <c r="B6" s="132" t="s">
        <v>493</v>
      </c>
      <c r="C6" s="133">
        <v>2</v>
      </c>
      <c r="D6" s="134">
        <v>2</v>
      </c>
      <c r="E6" s="134"/>
      <c r="F6" s="134"/>
      <c r="G6" s="134">
        <v>1</v>
      </c>
      <c r="H6" s="134">
        <v>2</v>
      </c>
      <c r="I6" s="134"/>
      <c r="J6" s="134"/>
      <c r="K6" s="134">
        <v>1</v>
      </c>
      <c r="L6" s="134"/>
      <c r="M6" s="134"/>
      <c r="N6" s="134"/>
      <c r="O6" s="136"/>
      <c r="P6" s="136"/>
    </row>
    <row r="7" s="86" customFormat="1" ht="20.1" customHeight="1" spans="1:16">
      <c r="A7" s="100"/>
      <c r="B7" s="132" t="s">
        <v>494</v>
      </c>
      <c r="C7" s="135">
        <v>2</v>
      </c>
      <c r="D7" s="136">
        <v>3</v>
      </c>
      <c r="E7" s="136">
        <v>2</v>
      </c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</row>
    <row r="8" s="86" customFormat="1" ht="20.1" customHeight="1" spans="1:16">
      <c r="A8" s="100"/>
      <c r="B8" s="132" t="s">
        <v>495</v>
      </c>
      <c r="C8" s="135">
        <v>1</v>
      </c>
      <c r="D8" s="136">
        <v>2</v>
      </c>
      <c r="E8" s="136"/>
      <c r="F8" s="136">
        <v>1</v>
      </c>
      <c r="G8" s="136">
        <v>1</v>
      </c>
      <c r="H8" s="136"/>
      <c r="I8" s="136"/>
      <c r="J8" s="136"/>
      <c r="K8" s="136"/>
      <c r="L8" s="136"/>
      <c r="M8" s="136"/>
      <c r="N8" s="136"/>
      <c r="O8" s="136"/>
      <c r="P8" s="136"/>
    </row>
    <row r="9" s="86" customFormat="1" ht="20.1" customHeight="1" spans="1:16">
      <c r="A9" s="100"/>
      <c r="B9" s="132" t="s">
        <v>496</v>
      </c>
      <c r="C9" s="135">
        <v>2</v>
      </c>
      <c r="D9" s="136">
        <v>1</v>
      </c>
      <c r="E9" s="136"/>
      <c r="F9" s="136">
        <v>1</v>
      </c>
      <c r="G9" s="136"/>
      <c r="H9" s="136"/>
      <c r="I9" s="136"/>
      <c r="J9" s="136"/>
      <c r="K9" s="136"/>
      <c r="L9" s="136"/>
      <c r="M9" s="136"/>
      <c r="N9" s="136"/>
      <c r="O9" s="136"/>
      <c r="P9" s="136"/>
    </row>
    <row r="10" s="86" customFormat="1" ht="20.1" customHeight="1" spans="1:16">
      <c r="A10" s="100"/>
      <c r="B10" s="132" t="s">
        <v>497</v>
      </c>
      <c r="C10" s="135">
        <v>3</v>
      </c>
      <c r="D10" s="136">
        <v>2</v>
      </c>
      <c r="E10" s="136"/>
      <c r="F10" s="136">
        <v>1</v>
      </c>
      <c r="G10" s="136">
        <v>1</v>
      </c>
      <c r="H10" s="136">
        <v>2</v>
      </c>
      <c r="I10" s="136"/>
      <c r="J10" s="136"/>
      <c r="K10" s="136">
        <v>2</v>
      </c>
      <c r="L10" s="136"/>
      <c r="M10" s="136"/>
      <c r="N10" s="136"/>
      <c r="O10" s="136"/>
      <c r="P10" s="136"/>
    </row>
    <row r="11" s="86" customFormat="1" ht="20.1" customHeight="1" spans="1:16">
      <c r="A11" s="100"/>
      <c r="B11" s="132" t="s">
        <v>498</v>
      </c>
      <c r="C11" s="135">
        <v>3</v>
      </c>
      <c r="D11" s="136">
        <v>2</v>
      </c>
      <c r="E11" s="136">
        <v>2</v>
      </c>
      <c r="F11" s="136">
        <v>1</v>
      </c>
      <c r="G11" s="136">
        <v>1</v>
      </c>
      <c r="H11" s="136"/>
      <c r="I11" s="136"/>
      <c r="J11" s="136"/>
      <c r="K11" s="136">
        <v>2</v>
      </c>
      <c r="L11" s="136"/>
      <c r="M11" s="136"/>
      <c r="N11" s="136"/>
      <c r="O11" s="136"/>
      <c r="P11" s="136"/>
    </row>
    <row r="12" s="88" customFormat="1" ht="32.25" customHeight="1" spans="1:16">
      <c r="A12" s="103"/>
      <c r="B12" s="137" t="s">
        <v>424</v>
      </c>
      <c r="C12" s="138">
        <v>12</v>
      </c>
      <c r="D12" s="139" t="s">
        <v>499</v>
      </c>
      <c r="E12" s="139" t="s">
        <v>499</v>
      </c>
      <c r="F12" s="139">
        <v>10</v>
      </c>
      <c r="G12" s="139" t="s">
        <v>499</v>
      </c>
      <c r="H12" s="139">
        <v>3</v>
      </c>
      <c r="I12" s="138">
        <v>12</v>
      </c>
      <c r="J12" s="139" t="s">
        <v>499</v>
      </c>
      <c r="K12" s="138">
        <v>6</v>
      </c>
      <c r="L12" s="138" t="s">
        <v>499</v>
      </c>
      <c r="M12" s="139" t="s">
        <v>499</v>
      </c>
      <c r="N12" s="138">
        <v>6</v>
      </c>
      <c r="O12" s="138"/>
      <c r="P12" s="138"/>
    </row>
    <row r="18" s="86" customFormat="1" ht="18.75" customHeight="1" spans="1:16">
      <c r="A18" s="109"/>
      <c r="B18" s="90" t="s">
        <v>474</v>
      </c>
      <c r="C18" s="90"/>
      <c r="D18" s="90"/>
      <c r="E18" s="90"/>
      <c r="F18" s="90"/>
      <c r="G18" s="90"/>
      <c r="H18" s="90"/>
      <c r="I18" s="90"/>
      <c r="J18" s="90"/>
      <c r="K18" s="90"/>
      <c r="L18" s="90"/>
      <c r="M18" s="90"/>
      <c r="N18" s="90"/>
      <c r="O18" s="90"/>
      <c r="P18" s="90"/>
    </row>
    <row r="19" s="86" customFormat="1" ht="21.75" customHeight="1" spans="1:16">
      <c r="A19" s="109"/>
      <c r="B19" s="92" t="s">
        <v>475</v>
      </c>
      <c r="C19" s="92"/>
      <c r="D19" s="92"/>
      <c r="E19" s="92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2"/>
    </row>
    <row r="20" ht="15" spans="1:16">
      <c r="A20" s="61"/>
      <c r="B20" s="110"/>
      <c r="C20" s="110"/>
      <c r="D20" s="110"/>
      <c r="E20" s="110"/>
      <c r="F20" s="110"/>
      <c r="G20" s="110"/>
      <c r="H20" s="110"/>
      <c r="I20" s="110"/>
      <c r="J20" s="110"/>
      <c r="K20" s="110"/>
      <c r="L20" s="110"/>
      <c r="M20" s="110"/>
      <c r="N20" s="110"/>
      <c r="O20" s="110"/>
      <c r="P20" s="110"/>
    </row>
    <row r="21" ht="15" spans="1:16">
      <c r="A21" s="111" t="s">
        <v>476</v>
      </c>
      <c r="B21" s="140" t="s">
        <v>500</v>
      </c>
      <c r="C21" s="97" t="s">
        <v>477</v>
      </c>
      <c r="D21" s="97"/>
      <c r="E21" s="97"/>
      <c r="F21" s="97"/>
      <c r="G21" s="97"/>
      <c r="H21" s="97"/>
      <c r="I21" s="97"/>
      <c r="J21" s="97"/>
      <c r="K21" s="97"/>
      <c r="L21" s="97"/>
      <c r="M21" s="97"/>
      <c r="N21" s="97"/>
      <c r="O21" s="97"/>
      <c r="P21" s="97"/>
    </row>
    <row r="22" s="87" customFormat="1" ht="36" customHeight="1" spans="1:16">
      <c r="A22" s="113"/>
      <c r="B22" s="140"/>
      <c r="C22" s="99" t="s">
        <v>479</v>
      </c>
      <c r="D22" s="99" t="s">
        <v>480</v>
      </c>
      <c r="E22" s="99" t="s">
        <v>481</v>
      </c>
      <c r="F22" s="99" t="s">
        <v>482</v>
      </c>
      <c r="G22" s="99" t="s">
        <v>483</v>
      </c>
      <c r="H22" s="99" t="s">
        <v>484</v>
      </c>
      <c r="I22" s="99" t="s">
        <v>485</v>
      </c>
      <c r="J22" s="99" t="s">
        <v>486</v>
      </c>
      <c r="K22" s="99" t="s">
        <v>487</v>
      </c>
      <c r="L22" s="99" t="s">
        <v>488</v>
      </c>
      <c r="M22" s="99" t="s">
        <v>489</v>
      </c>
      <c r="N22" s="99" t="s">
        <v>490</v>
      </c>
      <c r="O22" s="99" t="s">
        <v>491</v>
      </c>
      <c r="P22" s="99" t="s">
        <v>492</v>
      </c>
    </row>
    <row r="23" s="42" customFormat="1" ht="30" customHeight="1" spans="1:16">
      <c r="A23" s="115" t="s">
        <v>493</v>
      </c>
      <c r="B23" s="116">
        <v>73</v>
      </c>
      <c r="C23" s="117">
        <f>($B$23/4)*C6</f>
        <v>36.5</v>
      </c>
      <c r="D23" s="117">
        <f t="shared" ref="D23:N23" si="0">($B$23/4)*D6</f>
        <v>36.5</v>
      </c>
      <c r="E23" s="117">
        <f t="shared" si="0"/>
        <v>0</v>
      </c>
      <c r="F23" s="117">
        <f t="shared" si="0"/>
        <v>0</v>
      </c>
      <c r="G23" s="117">
        <f t="shared" si="0"/>
        <v>18.25</v>
      </c>
      <c r="H23" s="117">
        <f t="shared" si="0"/>
        <v>36.5</v>
      </c>
      <c r="I23" s="117">
        <f t="shared" si="0"/>
        <v>0</v>
      </c>
      <c r="J23" s="117">
        <f t="shared" si="0"/>
        <v>0</v>
      </c>
      <c r="K23" s="117">
        <f t="shared" si="0"/>
        <v>18.25</v>
      </c>
      <c r="L23" s="117">
        <f t="shared" si="0"/>
        <v>0</v>
      </c>
      <c r="M23" s="117">
        <f t="shared" si="0"/>
        <v>0</v>
      </c>
      <c r="N23" s="117">
        <f t="shared" si="0"/>
        <v>0</v>
      </c>
      <c r="O23" s="120"/>
      <c r="P23" s="120"/>
    </row>
    <row r="24" s="42" customFormat="1" ht="30" customHeight="1" spans="1:16">
      <c r="A24" s="115" t="s">
        <v>494</v>
      </c>
      <c r="B24" s="116">
        <v>68</v>
      </c>
      <c r="C24" s="117">
        <f>($B$24/4)*C7</f>
        <v>34</v>
      </c>
      <c r="D24" s="117">
        <f t="shared" ref="D24:N24" si="1">($B$24/4)*D7</f>
        <v>51</v>
      </c>
      <c r="E24" s="117">
        <f t="shared" si="1"/>
        <v>34</v>
      </c>
      <c r="F24" s="117">
        <f t="shared" si="1"/>
        <v>0</v>
      </c>
      <c r="G24" s="117">
        <f t="shared" si="1"/>
        <v>0</v>
      </c>
      <c r="H24" s="117">
        <f t="shared" si="1"/>
        <v>0</v>
      </c>
      <c r="I24" s="117">
        <f t="shared" si="1"/>
        <v>0</v>
      </c>
      <c r="J24" s="117">
        <f t="shared" si="1"/>
        <v>0</v>
      </c>
      <c r="K24" s="117">
        <f t="shared" si="1"/>
        <v>0</v>
      </c>
      <c r="L24" s="117">
        <f t="shared" si="1"/>
        <v>0</v>
      </c>
      <c r="M24" s="117">
        <f t="shared" si="1"/>
        <v>0</v>
      </c>
      <c r="N24" s="117">
        <f t="shared" si="1"/>
        <v>0</v>
      </c>
      <c r="O24" s="120"/>
      <c r="P24" s="120"/>
    </row>
    <row r="25" s="42" customFormat="1" ht="30" customHeight="1" spans="1:16">
      <c r="A25" s="115" t="s">
        <v>495</v>
      </c>
      <c r="B25" s="116">
        <v>71</v>
      </c>
      <c r="C25" s="117">
        <f>(B25/4)*C8</f>
        <v>17.75</v>
      </c>
      <c r="D25" s="117">
        <f t="shared" ref="D25:N25" si="2">(C25/4)*D8</f>
        <v>8.875</v>
      </c>
      <c r="E25" s="117">
        <f t="shared" si="2"/>
        <v>0</v>
      </c>
      <c r="F25" s="117">
        <f t="shared" si="2"/>
        <v>0</v>
      </c>
      <c r="G25" s="117">
        <f t="shared" si="2"/>
        <v>0</v>
      </c>
      <c r="H25" s="117">
        <f t="shared" si="2"/>
        <v>0</v>
      </c>
      <c r="I25" s="117">
        <f t="shared" si="2"/>
        <v>0</v>
      </c>
      <c r="J25" s="117">
        <f t="shared" si="2"/>
        <v>0</v>
      </c>
      <c r="K25" s="117">
        <f t="shared" si="2"/>
        <v>0</v>
      </c>
      <c r="L25" s="117">
        <f t="shared" si="2"/>
        <v>0</v>
      </c>
      <c r="M25" s="117">
        <f t="shared" si="2"/>
        <v>0</v>
      </c>
      <c r="N25" s="117">
        <f t="shared" si="2"/>
        <v>0</v>
      </c>
      <c r="O25" s="120"/>
      <c r="P25" s="120"/>
    </row>
    <row r="26" s="42" customFormat="1" ht="30" customHeight="1" spans="1:16">
      <c r="A26" s="115" t="s">
        <v>496</v>
      </c>
      <c r="B26" s="116">
        <v>65</v>
      </c>
      <c r="C26" s="117">
        <f>($B$26/4)*C9</f>
        <v>32.5</v>
      </c>
      <c r="D26" s="117">
        <f t="shared" ref="D26:N26" si="3">($B$26/4)*D9</f>
        <v>16.25</v>
      </c>
      <c r="E26" s="117">
        <f t="shared" si="3"/>
        <v>0</v>
      </c>
      <c r="F26" s="117">
        <f t="shared" si="3"/>
        <v>16.25</v>
      </c>
      <c r="G26" s="117">
        <f t="shared" si="3"/>
        <v>0</v>
      </c>
      <c r="H26" s="117">
        <f t="shared" si="3"/>
        <v>0</v>
      </c>
      <c r="I26" s="117">
        <f t="shared" si="3"/>
        <v>0</v>
      </c>
      <c r="J26" s="117">
        <f t="shared" si="3"/>
        <v>0</v>
      </c>
      <c r="K26" s="117">
        <f t="shared" si="3"/>
        <v>0</v>
      </c>
      <c r="L26" s="117">
        <f t="shared" si="3"/>
        <v>0</v>
      </c>
      <c r="M26" s="117">
        <f t="shared" si="3"/>
        <v>0</v>
      </c>
      <c r="N26" s="117">
        <f t="shared" si="3"/>
        <v>0</v>
      </c>
      <c r="O26" s="120"/>
      <c r="P26" s="120"/>
    </row>
    <row r="27" s="42" customFormat="1" ht="30" customHeight="1" spans="1:16">
      <c r="A27" s="115" t="s">
        <v>497</v>
      </c>
      <c r="B27" s="116">
        <v>65</v>
      </c>
      <c r="C27" s="117">
        <f>($B$27/4)*C10</f>
        <v>48.75</v>
      </c>
      <c r="D27" s="117">
        <f t="shared" ref="D27:N27" si="4">($B$27/4)*D10</f>
        <v>32.5</v>
      </c>
      <c r="E27" s="117">
        <f t="shared" si="4"/>
        <v>0</v>
      </c>
      <c r="F27" s="117">
        <f t="shared" si="4"/>
        <v>16.25</v>
      </c>
      <c r="G27" s="117">
        <f t="shared" si="4"/>
        <v>16.25</v>
      </c>
      <c r="H27" s="117">
        <f t="shared" si="4"/>
        <v>32.5</v>
      </c>
      <c r="I27" s="117">
        <f t="shared" si="4"/>
        <v>0</v>
      </c>
      <c r="J27" s="117">
        <f t="shared" si="4"/>
        <v>0</v>
      </c>
      <c r="K27" s="117">
        <f t="shared" si="4"/>
        <v>32.5</v>
      </c>
      <c r="L27" s="117">
        <f t="shared" si="4"/>
        <v>0</v>
      </c>
      <c r="M27" s="117">
        <f t="shared" si="4"/>
        <v>0</v>
      </c>
      <c r="N27" s="117">
        <f t="shared" si="4"/>
        <v>0</v>
      </c>
      <c r="O27" s="120"/>
      <c r="P27" s="120"/>
    </row>
    <row r="28" s="42" customFormat="1" ht="30" customHeight="1" spans="1:16">
      <c r="A28" s="115" t="s">
        <v>498</v>
      </c>
      <c r="B28" s="116">
        <v>62</v>
      </c>
      <c r="C28" s="117">
        <f>($B$28/4)*C11</f>
        <v>46.5</v>
      </c>
      <c r="D28" s="117">
        <f t="shared" ref="D28:N28" si="5">($B$28/4)*D11</f>
        <v>31</v>
      </c>
      <c r="E28" s="117">
        <f t="shared" si="5"/>
        <v>31</v>
      </c>
      <c r="F28" s="117">
        <f t="shared" si="5"/>
        <v>15.5</v>
      </c>
      <c r="G28" s="117">
        <f t="shared" si="5"/>
        <v>15.5</v>
      </c>
      <c r="H28" s="117">
        <f t="shared" si="5"/>
        <v>0</v>
      </c>
      <c r="I28" s="117">
        <f t="shared" si="5"/>
        <v>0</v>
      </c>
      <c r="J28" s="117">
        <f t="shared" si="5"/>
        <v>0</v>
      </c>
      <c r="K28" s="117">
        <f t="shared" si="5"/>
        <v>31</v>
      </c>
      <c r="L28" s="117">
        <f t="shared" si="5"/>
        <v>0</v>
      </c>
      <c r="M28" s="117">
        <f t="shared" si="5"/>
        <v>0</v>
      </c>
      <c r="N28" s="117">
        <f t="shared" si="5"/>
        <v>0</v>
      </c>
      <c r="O28" s="120"/>
      <c r="P28" s="120"/>
    </row>
    <row r="29" ht="30" customHeight="1" spans="1:16">
      <c r="A29" s="118" t="s">
        <v>501</v>
      </c>
      <c r="B29" s="118"/>
      <c r="C29" s="119">
        <f>AVERAGE(C23:C28)</f>
        <v>36</v>
      </c>
      <c r="D29" s="119">
        <f t="shared" ref="D29:N29" si="6">AVERAGE(D23:D28)</f>
        <v>29.3541666666667</v>
      </c>
      <c r="E29" s="119">
        <f t="shared" si="6"/>
        <v>10.8333333333333</v>
      </c>
      <c r="F29" s="119">
        <f t="shared" si="6"/>
        <v>8</v>
      </c>
      <c r="G29" s="119">
        <f t="shared" si="6"/>
        <v>8.33333333333333</v>
      </c>
      <c r="H29" s="119">
        <f t="shared" si="6"/>
        <v>11.5</v>
      </c>
      <c r="I29" s="119">
        <f t="shared" si="6"/>
        <v>0</v>
      </c>
      <c r="J29" s="119">
        <f t="shared" si="6"/>
        <v>0</v>
      </c>
      <c r="K29" s="119">
        <f t="shared" si="6"/>
        <v>13.625</v>
      </c>
      <c r="L29" s="119">
        <f t="shared" si="6"/>
        <v>0</v>
      </c>
      <c r="M29" s="119">
        <f t="shared" si="6"/>
        <v>0</v>
      </c>
      <c r="N29" s="119">
        <f t="shared" si="6"/>
        <v>0</v>
      </c>
      <c r="O29" s="121"/>
      <c r="P29" s="121"/>
    </row>
  </sheetData>
  <mergeCells count="13">
    <mergeCell ref="B1:P1"/>
    <mergeCell ref="B2:P2"/>
    <mergeCell ref="B3:P3"/>
    <mergeCell ref="C4:N4"/>
    <mergeCell ref="O4:P4"/>
    <mergeCell ref="B18:P18"/>
    <mergeCell ref="B19:P19"/>
    <mergeCell ref="B20:P20"/>
    <mergeCell ref="C21:N21"/>
    <mergeCell ref="A29:B29"/>
    <mergeCell ref="A21:A22"/>
    <mergeCell ref="B4:B5"/>
    <mergeCell ref="B21:B22"/>
  </mergeCells>
  <pageMargins left="0.7" right="0.7" top="0.75" bottom="0.75" header="0.3" footer="0.3"/>
  <pageSetup paperSize="1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7"/>
  <sheetViews>
    <sheetView zoomScale="70" zoomScaleNormal="70" topLeftCell="A10" workbookViewId="0">
      <selection activeCell="S20" sqref="S20"/>
    </sheetView>
  </sheetViews>
  <sheetFormatPr defaultColWidth="9" defaultRowHeight="12.75"/>
  <cols>
    <col min="1" max="1" width="12.1428571428571" customWidth="1"/>
    <col min="2" max="2" width="12.5714285714286" customWidth="1"/>
    <col min="3" max="3" width="11.5714285714286" customWidth="1"/>
    <col min="258" max="258" width="10" customWidth="1"/>
    <col min="259" max="259" width="11.5714285714286" customWidth="1"/>
    <col min="514" max="514" width="10" customWidth="1"/>
    <col min="515" max="515" width="11.5714285714286" customWidth="1"/>
    <col min="770" max="770" width="10" customWidth="1"/>
    <col min="771" max="771" width="11.5714285714286" customWidth="1"/>
    <col min="1026" max="1026" width="10" customWidth="1"/>
    <col min="1027" max="1027" width="11.5714285714286" customWidth="1"/>
    <col min="1282" max="1282" width="10" customWidth="1"/>
    <col min="1283" max="1283" width="11.5714285714286" customWidth="1"/>
    <col min="1538" max="1538" width="10" customWidth="1"/>
    <col min="1539" max="1539" width="11.5714285714286" customWidth="1"/>
    <col min="1794" max="1794" width="10" customWidth="1"/>
    <col min="1795" max="1795" width="11.5714285714286" customWidth="1"/>
    <col min="2050" max="2050" width="10" customWidth="1"/>
    <col min="2051" max="2051" width="11.5714285714286" customWidth="1"/>
    <col min="2306" max="2306" width="10" customWidth="1"/>
    <col min="2307" max="2307" width="11.5714285714286" customWidth="1"/>
    <col min="2562" max="2562" width="10" customWidth="1"/>
    <col min="2563" max="2563" width="11.5714285714286" customWidth="1"/>
    <col min="2818" max="2818" width="10" customWidth="1"/>
    <col min="2819" max="2819" width="11.5714285714286" customWidth="1"/>
    <col min="3074" max="3074" width="10" customWidth="1"/>
    <col min="3075" max="3075" width="11.5714285714286" customWidth="1"/>
    <col min="3330" max="3330" width="10" customWidth="1"/>
    <col min="3331" max="3331" width="11.5714285714286" customWidth="1"/>
    <col min="3586" max="3586" width="10" customWidth="1"/>
    <col min="3587" max="3587" width="11.5714285714286" customWidth="1"/>
    <col min="3842" max="3842" width="10" customWidth="1"/>
    <col min="3843" max="3843" width="11.5714285714286" customWidth="1"/>
    <col min="4098" max="4098" width="10" customWidth="1"/>
    <col min="4099" max="4099" width="11.5714285714286" customWidth="1"/>
    <col min="4354" max="4354" width="10" customWidth="1"/>
    <col min="4355" max="4355" width="11.5714285714286" customWidth="1"/>
    <col min="4610" max="4610" width="10" customWidth="1"/>
    <col min="4611" max="4611" width="11.5714285714286" customWidth="1"/>
    <col min="4866" max="4866" width="10" customWidth="1"/>
    <col min="4867" max="4867" width="11.5714285714286" customWidth="1"/>
    <col min="5122" max="5122" width="10" customWidth="1"/>
    <col min="5123" max="5123" width="11.5714285714286" customWidth="1"/>
    <col min="5378" max="5378" width="10" customWidth="1"/>
    <col min="5379" max="5379" width="11.5714285714286" customWidth="1"/>
    <col min="5634" max="5634" width="10" customWidth="1"/>
    <col min="5635" max="5635" width="11.5714285714286" customWidth="1"/>
    <col min="5890" max="5890" width="10" customWidth="1"/>
    <col min="5891" max="5891" width="11.5714285714286" customWidth="1"/>
    <col min="6146" max="6146" width="10" customWidth="1"/>
    <col min="6147" max="6147" width="11.5714285714286" customWidth="1"/>
    <col min="6402" max="6402" width="10" customWidth="1"/>
    <col min="6403" max="6403" width="11.5714285714286" customWidth="1"/>
    <col min="6658" max="6658" width="10" customWidth="1"/>
    <col min="6659" max="6659" width="11.5714285714286" customWidth="1"/>
    <col min="6914" max="6914" width="10" customWidth="1"/>
    <col min="6915" max="6915" width="11.5714285714286" customWidth="1"/>
    <col min="7170" max="7170" width="10" customWidth="1"/>
    <col min="7171" max="7171" width="11.5714285714286" customWidth="1"/>
    <col min="7426" max="7426" width="10" customWidth="1"/>
    <col min="7427" max="7427" width="11.5714285714286" customWidth="1"/>
    <col min="7682" max="7682" width="10" customWidth="1"/>
    <col min="7683" max="7683" width="11.5714285714286" customWidth="1"/>
    <col min="7938" max="7938" width="10" customWidth="1"/>
    <col min="7939" max="7939" width="11.5714285714286" customWidth="1"/>
    <col min="8194" max="8194" width="10" customWidth="1"/>
    <col min="8195" max="8195" width="11.5714285714286" customWidth="1"/>
    <col min="8450" max="8450" width="10" customWidth="1"/>
    <col min="8451" max="8451" width="11.5714285714286" customWidth="1"/>
    <col min="8706" max="8706" width="10" customWidth="1"/>
    <col min="8707" max="8707" width="11.5714285714286" customWidth="1"/>
    <col min="8962" max="8962" width="10" customWidth="1"/>
    <col min="8963" max="8963" width="11.5714285714286" customWidth="1"/>
    <col min="9218" max="9218" width="10" customWidth="1"/>
    <col min="9219" max="9219" width="11.5714285714286" customWidth="1"/>
    <col min="9474" max="9474" width="10" customWidth="1"/>
    <col min="9475" max="9475" width="11.5714285714286" customWidth="1"/>
    <col min="9730" max="9730" width="10" customWidth="1"/>
    <col min="9731" max="9731" width="11.5714285714286" customWidth="1"/>
    <col min="9986" max="9986" width="10" customWidth="1"/>
    <col min="9987" max="9987" width="11.5714285714286" customWidth="1"/>
    <col min="10242" max="10242" width="10" customWidth="1"/>
    <col min="10243" max="10243" width="11.5714285714286" customWidth="1"/>
    <col min="10498" max="10498" width="10" customWidth="1"/>
    <col min="10499" max="10499" width="11.5714285714286" customWidth="1"/>
    <col min="10754" max="10754" width="10" customWidth="1"/>
    <col min="10755" max="10755" width="11.5714285714286" customWidth="1"/>
    <col min="11010" max="11010" width="10" customWidth="1"/>
    <col min="11011" max="11011" width="11.5714285714286" customWidth="1"/>
    <col min="11266" max="11266" width="10" customWidth="1"/>
    <col min="11267" max="11267" width="11.5714285714286" customWidth="1"/>
    <col min="11522" max="11522" width="10" customWidth="1"/>
    <col min="11523" max="11523" width="11.5714285714286" customWidth="1"/>
    <col min="11778" max="11778" width="10" customWidth="1"/>
    <col min="11779" max="11779" width="11.5714285714286" customWidth="1"/>
    <col min="12034" max="12034" width="10" customWidth="1"/>
    <col min="12035" max="12035" width="11.5714285714286" customWidth="1"/>
    <col min="12290" max="12290" width="10" customWidth="1"/>
    <col min="12291" max="12291" width="11.5714285714286" customWidth="1"/>
    <col min="12546" max="12546" width="10" customWidth="1"/>
    <col min="12547" max="12547" width="11.5714285714286" customWidth="1"/>
    <col min="12802" max="12802" width="10" customWidth="1"/>
    <col min="12803" max="12803" width="11.5714285714286" customWidth="1"/>
    <col min="13058" max="13058" width="10" customWidth="1"/>
    <col min="13059" max="13059" width="11.5714285714286" customWidth="1"/>
    <col min="13314" max="13314" width="10" customWidth="1"/>
    <col min="13315" max="13315" width="11.5714285714286" customWidth="1"/>
    <col min="13570" max="13570" width="10" customWidth="1"/>
    <col min="13571" max="13571" width="11.5714285714286" customWidth="1"/>
    <col min="13826" max="13826" width="10" customWidth="1"/>
    <col min="13827" max="13827" width="11.5714285714286" customWidth="1"/>
    <col min="14082" max="14082" width="10" customWidth="1"/>
    <col min="14083" max="14083" width="11.5714285714286" customWidth="1"/>
    <col min="14338" max="14338" width="10" customWidth="1"/>
    <col min="14339" max="14339" width="11.5714285714286" customWidth="1"/>
    <col min="14594" max="14594" width="10" customWidth="1"/>
    <col min="14595" max="14595" width="11.5714285714286" customWidth="1"/>
    <col min="14850" max="14850" width="10" customWidth="1"/>
    <col min="14851" max="14851" width="11.5714285714286" customWidth="1"/>
    <col min="15106" max="15106" width="10" customWidth="1"/>
    <col min="15107" max="15107" width="11.5714285714286" customWidth="1"/>
    <col min="15362" max="15362" width="10" customWidth="1"/>
    <col min="15363" max="15363" width="11.5714285714286" customWidth="1"/>
    <col min="15618" max="15618" width="10" customWidth="1"/>
    <col min="15619" max="15619" width="11.5714285714286" customWidth="1"/>
    <col min="15874" max="15874" width="10" customWidth="1"/>
    <col min="15875" max="15875" width="11.5714285714286" customWidth="1"/>
    <col min="16130" max="16130" width="10" customWidth="1"/>
    <col min="16131" max="16131" width="11.5714285714286" customWidth="1"/>
  </cols>
  <sheetData>
    <row r="1" s="86" customFormat="1" ht="18.75" spans="1:16">
      <c r="A1" s="89"/>
      <c r="B1" s="90" t="s">
        <v>474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</row>
    <row r="2" s="86" customFormat="1" ht="18.75" spans="1:16">
      <c r="A2" s="91"/>
      <c r="B2" s="92" t="s">
        <v>475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</row>
    <row r="3" s="86" customFormat="1" ht="18.75" spans="1:16">
      <c r="A3" s="93"/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</row>
    <row r="4" ht="21" customHeight="1" spans="1:16">
      <c r="A4" s="95"/>
      <c r="B4" s="96" t="s">
        <v>476</v>
      </c>
      <c r="C4" s="97" t="s">
        <v>477</v>
      </c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7" t="s">
        <v>478</v>
      </c>
      <c r="P4" s="97"/>
    </row>
    <row r="5" s="87" customFormat="1" ht="22.5" customHeight="1" spans="1:16">
      <c r="A5" s="98"/>
      <c r="B5" s="96"/>
      <c r="C5" s="99" t="s">
        <v>479</v>
      </c>
      <c r="D5" s="99" t="s">
        <v>480</v>
      </c>
      <c r="E5" s="99" t="s">
        <v>481</v>
      </c>
      <c r="F5" s="99" t="s">
        <v>482</v>
      </c>
      <c r="G5" s="99" t="s">
        <v>483</v>
      </c>
      <c r="H5" s="99" t="s">
        <v>484</v>
      </c>
      <c r="I5" s="99" t="s">
        <v>485</v>
      </c>
      <c r="J5" s="99" t="s">
        <v>486</v>
      </c>
      <c r="K5" s="99" t="s">
        <v>487</v>
      </c>
      <c r="L5" s="99" t="s">
        <v>488</v>
      </c>
      <c r="M5" s="99" t="s">
        <v>489</v>
      </c>
      <c r="N5" s="99" t="s">
        <v>490</v>
      </c>
      <c r="O5" s="99" t="s">
        <v>491</v>
      </c>
      <c r="P5" s="99" t="s">
        <v>492</v>
      </c>
    </row>
    <row r="6" s="86" customFormat="1" ht="20.1" customHeight="1" spans="1:16">
      <c r="A6" s="100"/>
      <c r="B6" s="101" t="s">
        <v>493</v>
      </c>
      <c r="C6" s="102">
        <v>2</v>
      </c>
      <c r="D6" s="102">
        <v>2</v>
      </c>
      <c r="E6" s="102"/>
      <c r="F6" s="102"/>
      <c r="G6" s="102">
        <v>1</v>
      </c>
      <c r="H6" s="102">
        <v>2</v>
      </c>
      <c r="I6" s="102"/>
      <c r="J6" s="102"/>
      <c r="K6" s="102">
        <v>1</v>
      </c>
      <c r="L6" s="102"/>
      <c r="M6" s="102"/>
      <c r="N6" s="102"/>
      <c r="O6" s="102"/>
      <c r="P6" s="102"/>
    </row>
    <row r="7" s="86" customFormat="1" ht="20.1" customHeight="1" spans="1:16">
      <c r="A7" s="100"/>
      <c r="B7" s="101" t="s">
        <v>494</v>
      </c>
      <c r="C7" s="102">
        <v>2</v>
      </c>
      <c r="D7" s="102">
        <v>3</v>
      </c>
      <c r="E7" s="102">
        <v>2</v>
      </c>
      <c r="F7" s="102"/>
      <c r="G7" s="102"/>
      <c r="H7" s="102"/>
      <c r="I7" s="102"/>
      <c r="J7" s="102"/>
      <c r="K7" s="102"/>
      <c r="L7" s="102"/>
      <c r="M7" s="102"/>
      <c r="N7" s="102"/>
      <c r="O7" s="102"/>
      <c r="P7" s="102"/>
    </row>
    <row r="8" s="86" customFormat="1" ht="20.1" customHeight="1" spans="1:16">
      <c r="A8" s="100"/>
      <c r="B8" s="101" t="s">
        <v>495</v>
      </c>
      <c r="C8" s="102">
        <v>1</v>
      </c>
      <c r="D8" s="102">
        <v>2</v>
      </c>
      <c r="E8" s="102"/>
      <c r="F8" s="102">
        <v>1</v>
      </c>
      <c r="G8" s="102">
        <v>1</v>
      </c>
      <c r="H8" s="102"/>
      <c r="I8" s="102"/>
      <c r="J8" s="102"/>
      <c r="K8" s="102"/>
      <c r="L8" s="102"/>
      <c r="M8" s="102"/>
      <c r="N8" s="102"/>
      <c r="O8" s="102"/>
      <c r="P8" s="102"/>
    </row>
    <row r="9" s="86" customFormat="1" ht="20.1" customHeight="1" spans="1:16">
      <c r="A9" s="100"/>
      <c r="B9" s="101" t="s">
        <v>496</v>
      </c>
      <c r="C9" s="102">
        <v>2</v>
      </c>
      <c r="D9" s="102">
        <v>1</v>
      </c>
      <c r="E9" s="102"/>
      <c r="F9" s="102">
        <v>1</v>
      </c>
      <c r="G9" s="102"/>
      <c r="H9" s="102"/>
      <c r="I9" s="102"/>
      <c r="J9" s="102"/>
      <c r="K9" s="102"/>
      <c r="L9" s="102"/>
      <c r="M9" s="102"/>
      <c r="N9" s="102"/>
      <c r="O9" s="102"/>
      <c r="P9" s="102"/>
    </row>
    <row r="10" s="86" customFormat="1" ht="20.1" customHeight="1" spans="1:16">
      <c r="A10" s="100"/>
      <c r="B10" s="101" t="s">
        <v>497</v>
      </c>
      <c r="C10" s="102">
        <v>3</v>
      </c>
      <c r="D10" s="102">
        <v>2</v>
      </c>
      <c r="E10" s="102"/>
      <c r="F10" s="102">
        <v>1</v>
      </c>
      <c r="G10" s="102">
        <v>1</v>
      </c>
      <c r="H10" s="102">
        <v>2</v>
      </c>
      <c r="I10" s="102"/>
      <c r="J10" s="102"/>
      <c r="K10" s="102">
        <v>2</v>
      </c>
      <c r="L10" s="102"/>
      <c r="M10" s="102"/>
      <c r="N10" s="102"/>
      <c r="O10" s="102"/>
      <c r="P10" s="102"/>
    </row>
    <row r="11" s="86" customFormat="1" ht="20.1" customHeight="1" spans="1:16">
      <c r="A11" s="100"/>
      <c r="B11" s="101" t="s">
        <v>498</v>
      </c>
      <c r="C11" s="102">
        <v>3</v>
      </c>
      <c r="D11" s="102">
        <v>2</v>
      </c>
      <c r="E11" s="102">
        <v>2</v>
      </c>
      <c r="F11" s="102">
        <v>1</v>
      </c>
      <c r="G11" s="102">
        <v>1</v>
      </c>
      <c r="H11" s="102"/>
      <c r="I11" s="102"/>
      <c r="J11" s="102"/>
      <c r="K11" s="102">
        <v>2</v>
      </c>
      <c r="L11" s="102"/>
      <c r="M11" s="102"/>
      <c r="N11" s="102"/>
      <c r="O11" s="102"/>
      <c r="P11" s="102"/>
    </row>
    <row r="12" s="88" customFormat="1" ht="32.25" customHeight="1" spans="1:16">
      <c r="A12" s="103"/>
      <c r="B12" s="104" t="s">
        <v>424</v>
      </c>
      <c r="C12" s="105">
        <v>12</v>
      </c>
      <c r="D12" s="106" t="s">
        <v>499</v>
      </c>
      <c r="E12" s="106" t="s">
        <v>499</v>
      </c>
      <c r="F12" s="106">
        <v>10</v>
      </c>
      <c r="G12" s="106" t="s">
        <v>499</v>
      </c>
      <c r="H12" s="106">
        <v>3</v>
      </c>
      <c r="I12" s="105">
        <v>12</v>
      </c>
      <c r="J12" s="106" t="s">
        <v>499</v>
      </c>
      <c r="K12" s="105">
        <v>6</v>
      </c>
      <c r="L12" s="105" t="s">
        <v>499</v>
      </c>
      <c r="M12" s="106" t="s">
        <v>499</v>
      </c>
      <c r="N12" s="105">
        <v>6</v>
      </c>
      <c r="O12" s="105"/>
      <c r="P12" s="105"/>
    </row>
    <row r="13" s="88" customFormat="1" ht="32.25" customHeight="1" spans="1:16">
      <c r="A13" s="103"/>
      <c r="B13" s="103"/>
      <c r="C13" s="107"/>
      <c r="D13" s="108"/>
      <c r="E13" s="108"/>
      <c r="F13" s="108"/>
      <c r="G13" s="108"/>
      <c r="H13" s="108"/>
      <c r="I13" s="107"/>
      <c r="J13" s="108"/>
      <c r="K13" s="107"/>
      <c r="L13" s="107"/>
      <c r="M13" s="108"/>
      <c r="N13" s="107"/>
      <c r="O13" s="107"/>
      <c r="P13" s="107"/>
    </row>
    <row r="14" s="88" customFormat="1" ht="32.25" customHeight="1" spans="1:16">
      <c r="A14" s="103"/>
      <c r="B14" s="103"/>
      <c r="C14" s="107"/>
      <c r="D14" s="108"/>
      <c r="E14" s="108"/>
      <c r="F14" s="108"/>
      <c r="G14" s="108"/>
      <c r="H14" s="108"/>
      <c r="I14" s="107"/>
      <c r="J14" s="108"/>
      <c r="K14" s="107"/>
      <c r="L14" s="107"/>
      <c r="M14" s="108"/>
      <c r="N14" s="107"/>
      <c r="O14" s="107"/>
      <c r="P14" s="107"/>
    </row>
    <row r="16" s="86" customFormat="1" ht="18.75" customHeight="1" spans="1:16">
      <c r="A16" s="109"/>
      <c r="B16" s="90" t="s">
        <v>474</v>
      </c>
      <c r="C16" s="90"/>
      <c r="D16" s="90"/>
      <c r="E16" s="90"/>
      <c r="F16" s="90"/>
      <c r="G16" s="90"/>
      <c r="H16" s="90"/>
      <c r="I16" s="90"/>
      <c r="J16" s="90"/>
      <c r="K16" s="90"/>
      <c r="L16" s="90"/>
      <c r="M16" s="90"/>
      <c r="N16" s="90"/>
      <c r="O16" s="90"/>
      <c r="P16" s="90"/>
    </row>
    <row r="17" s="86" customFormat="1" ht="21.75" customHeight="1" spans="1:16">
      <c r="A17" s="109"/>
      <c r="B17" s="92" t="s">
        <v>475</v>
      </c>
      <c r="C17" s="92"/>
      <c r="D17" s="92"/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92"/>
    </row>
    <row r="18" ht="15" spans="1:16">
      <c r="A18" s="61"/>
      <c r="B18" s="110"/>
      <c r="C18" s="110"/>
      <c r="D18" s="110"/>
      <c r="E18" s="110"/>
      <c r="F18" s="110"/>
      <c r="G18" s="110"/>
      <c r="H18" s="110"/>
      <c r="I18" s="110"/>
      <c r="J18" s="110"/>
      <c r="K18" s="110"/>
      <c r="L18" s="110"/>
      <c r="M18" s="110"/>
      <c r="N18" s="110"/>
      <c r="O18" s="110"/>
      <c r="P18" s="110"/>
    </row>
    <row r="19" ht="15" spans="1:16">
      <c r="A19" s="111" t="s">
        <v>476</v>
      </c>
      <c r="B19" s="112" t="s">
        <v>502</v>
      </c>
      <c r="C19" s="97" t="s">
        <v>477</v>
      </c>
      <c r="D19" s="97"/>
      <c r="E19" s="97"/>
      <c r="F19" s="97"/>
      <c r="G19" s="97"/>
      <c r="H19" s="97"/>
      <c r="I19" s="97"/>
      <c r="J19" s="97"/>
      <c r="K19" s="97"/>
      <c r="L19" s="97"/>
      <c r="M19" s="97"/>
      <c r="N19" s="97"/>
      <c r="O19" s="97"/>
      <c r="P19" s="97"/>
    </row>
    <row r="20" s="87" customFormat="1" ht="36" customHeight="1" spans="1:16">
      <c r="A20" s="113"/>
      <c r="B20" s="114"/>
      <c r="C20" s="99" t="s">
        <v>479</v>
      </c>
      <c r="D20" s="99" t="s">
        <v>480</v>
      </c>
      <c r="E20" s="99" t="s">
        <v>481</v>
      </c>
      <c r="F20" s="99" t="s">
        <v>482</v>
      </c>
      <c r="G20" s="99" t="s">
        <v>483</v>
      </c>
      <c r="H20" s="99" t="s">
        <v>484</v>
      </c>
      <c r="I20" s="99" t="s">
        <v>485</v>
      </c>
      <c r="J20" s="99" t="s">
        <v>486</v>
      </c>
      <c r="K20" s="99" t="s">
        <v>487</v>
      </c>
      <c r="L20" s="99" t="s">
        <v>488</v>
      </c>
      <c r="M20" s="99" t="s">
        <v>489</v>
      </c>
      <c r="N20" s="99" t="s">
        <v>490</v>
      </c>
      <c r="O20" s="99" t="s">
        <v>491</v>
      </c>
      <c r="P20" s="99" t="s">
        <v>492</v>
      </c>
    </row>
    <row r="21" s="42" customFormat="1" ht="30" customHeight="1" spans="1:16">
      <c r="A21" s="115" t="s">
        <v>493</v>
      </c>
      <c r="B21" s="116">
        <v>73</v>
      </c>
      <c r="C21" s="117">
        <v>80</v>
      </c>
      <c r="D21" s="117">
        <v>93.953488372093</v>
      </c>
      <c r="E21" s="117">
        <v>92.5581395348837</v>
      </c>
      <c r="F21" s="117">
        <v>84.1860465116279</v>
      </c>
      <c r="G21" s="117">
        <f t="shared" ref="G21:N21" si="0">($B$21/4)*G6</f>
        <v>18.25</v>
      </c>
      <c r="H21" s="117">
        <f t="shared" si="0"/>
        <v>36.5</v>
      </c>
      <c r="I21" s="117">
        <f t="shared" si="0"/>
        <v>0</v>
      </c>
      <c r="J21" s="117">
        <f t="shared" si="0"/>
        <v>0</v>
      </c>
      <c r="K21" s="117">
        <f t="shared" si="0"/>
        <v>18.25</v>
      </c>
      <c r="L21" s="117">
        <f t="shared" si="0"/>
        <v>0</v>
      </c>
      <c r="M21" s="117">
        <f t="shared" si="0"/>
        <v>0</v>
      </c>
      <c r="N21" s="117">
        <f t="shared" si="0"/>
        <v>0</v>
      </c>
      <c r="O21" s="120"/>
      <c r="P21" s="120"/>
    </row>
    <row r="22" s="42" customFormat="1" ht="30" customHeight="1" spans="1:16">
      <c r="A22" s="115" t="s">
        <v>494</v>
      </c>
      <c r="B22" s="116">
        <v>68</v>
      </c>
      <c r="C22" s="117">
        <f>($B$22/4)*C7</f>
        <v>34</v>
      </c>
      <c r="D22" s="117">
        <f t="shared" ref="D22:N22" si="1">($B$22/4)*D7</f>
        <v>51</v>
      </c>
      <c r="E22" s="117">
        <f t="shared" si="1"/>
        <v>34</v>
      </c>
      <c r="F22" s="117">
        <f t="shared" si="1"/>
        <v>0</v>
      </c>
      <c r="G22" s="117">
        <f t="shared" si="1"/>
        <v>0</v>
      </c>
      <c r="H22" s="117">
        <f t="shared" si="1"/>
        <v>0</v>
      </c>
      <c r="I22" s="117">
        <f t="shared" si="1"/>
        <v>0</v>
      </c>
      <c r="J22" s="117">
        <f t="shared" si="1"/>
        <v>0</v>
      </c>
      <c r="K22" s="117">
        <f t="shared" si="1"/>
        <v>0</v>
      </c>
      <c r="L22" s="117">
        <f t="shared" si="1"/>
        <v>0</v>
      </c>
      <c r="M22" s="117">
        <f t="shared" si="1"/>
        <v>0</v>
      </c>
      <c r="N22" s="117">
        <f t="shared" si="1"/>
        <v>0</v>
      </c>
      <c r="O22" s="120"/>
      <c r="P22" s="120"/>
    </row>
    <row r="23" s="42" customFormat="1" ht="30" customHeight="1" spans="1:16">
      <c r="A23" s="115" t="s">
        <v>495</v>
      </c>
      <c r="B23" s="116">
        <v>71</v>
      </c>
      <c r="C23" s="117">
        <f t="shared" ref="C23:N23" si="2">(B23/4)*C8</f>
        <v>17.75</v>
      </c>
      <c r="D23" s="117">
        <f t="shared" si="2"/>
        <v>8.875</v>
      </c>
      <c r="E23" s="117">
        <f t="shared" si="2"/>
        <v>0</v>
      </c>
      <c r="F23" s="117">
        <f t="shared" si="2"/>
        <v>0</v>
      </c>
      <c r="G23" s="117">
        <f t="shared" si="2"/>
        <v>0</v>
      </c>
      <c r="H23" s="117">
        <f t="shared" si="2"/>
        <v>0</v>
      </c>
      <c r="I23" s="117">
        <f t="shared" si="2"/>
        <v>0</v>
      </c>
      <c r="J23" s="117">
        <f t="shared" si="2"/>
        <v>0</v>
      </c>
      <c r="K23" s="117">
        <f t="shared" si="2"/>
        <v>0</v>
      </c>
      <c r="L23" s="117">
        <f t="shared" si="2"/>
        <v>0</v>
      </c>
      <c r="M23" s="117">
        <f t="shared" si="2"/>
        <v>0</v>
      </c>
      <c r="N23" s="117">
        <f t="shared" si="2"/>
        <v>0</v>
      </c>
      <c r="O23" s="120"/>
      <c r="P23" s="120"/>
    </row>
    <row r="24" s="42" customFormat="1" ht="30" customHeight="1" spans="1:16">
      <c r="A24" s="115" t="s">
        <v>496</v>
      </c>
      <c r="B24" s="116">
        <v>65</v>
      </c>
      <c r="C24" s="117">
        <f>($B$24/4)*C9</f>
        <v>32.5</v>
      </c>
      <c r="D24" s="117">
        <f t="shared" ref="D24:N24" si="3">($B$24/4)*D9</f>
        <v>16.25</v>
      </c>
      <c r="E24" s="117">
        <f t="shared" si="3"/>
        <v>0</v>
      </c>
      <c r="F24" s="117">
        <f t="shared" si="3"/>
        <v>16.25</v>
      </c>
      <c r="G24" s="117">
        <f t="shared" si="3"/>
        <v>0</v>
      </c>
      <c r="H24" s="117">
        <f t="shared" si="3"/>
        <v>0</v>
      </c>
      <c r="I24" s="117">
        <f t="shared" si="3"/>
        <v>0</v>
      </c>
      <c r="J24" s="117">
        <f t="shared" si="3"/>
        <v>0</v>
      </c>
      <c r="K24" s="117">
        <f t="shared" si="3"/>
        <v>0</v>
      </c>
      <c r="L24" s="117">
        <f t="shared" si="3"/>
        <v>0</v>
      </c>
      <c r="M24" s="117">
        <f t="shared" si="3"/>
        <v>0</v>
      </c>
      <c r="N24" s="117">
        <f t="shared" si="3"/>
        <v>0</v>
      </c>
      <c r="O24" s="120"/>
      <c r="P24" s="120"/>
    </row>
    <row r="25" s="42" customFormat="1" ht="30" customHeight="1" spans="1:16">
      <c r="A25" s="115" t="s">
        <v>497</v>
      </c>
      <c r="B25" s="116">
        <v>65</v>
      </c>
      <c r="C25" s="117">
        <f>($B$25/4)*C10</f>
        <v>48.75</v>
      </c>
      <c r="D25" s="117">
        <f t="shared" ref="D25:N25" si="4">($B$25/4)*D10</f>
        <v>32.5</v>
      </c>
      <c r="E25" s="117">
        <f t="shared" si="4"/>
        <v>0</v>
      </c>
      <c r="F25" s="117">
        <f t="shared" si="4"/>
        <v>16.25</v>
      </c>
      <c r="G25" s="117">
        <f t="shared" si="4"/>
        <v>16.25</v>
      </c>
      <c r="H25" s="117">
        <f t="shared" si="4"/>
        <v>32.5</v>
      </c>
      <c r="I25" s="117">
        <f t="shared" si="4"/>
        <v>0</v>
      </c>
      <c r="J25" s="117">
        <f t="shared" si="4"/>
        <v>0</v>
      </c>
      <c r="K25" s="117">
        <f t="shared" si="4"/>
        <v>32.5</v>
      </c>
      <c r="L25" s="117">
        <f t="shared" si="4"/>
        <v>0</v>
      </c>
      <c r="M25" s="117">
        <f t="shared" si="4"/>
        <v>0</v>
      </c>
      <c r="N25" s="117">
        <f t="shared" si="4"/>
        <v>0</v>
      </c>
      <c r="O25" s="120"/>
      <c r="P25" s="120"/>
    </row>
    <row r="26" s="42" customFormat="1" ht="30" customHeight="1" spans="1:16">
      <c r="A26" s="115" t="s">
        <v>498</v>
      </c>
      <c r="B26" s="116">
        <v>62</v>
      </c>
      <c r="C26" s="117">
        <f>($B$26/4)*C11</f>
        <v>46.5</v>
      </c>
      <c r="D26" s="117">
        <f t="shared" ref="D26:N26" si="5">($B$26/4)*D11</f>
        <v>31</v>
      </c>
      <c r="E26" s="117">
        <f t="shared" si="5"/>
        <v>31</v>
      </c>
      <c r="F26" s="117">
        <f t="shared" si="5"/>
        <v>15.5</v>
      </c>
      <c r="G26" s="117">
        <f t="shared" si="5"/>
        <v>15.5</v>
      </c>
      <c r="H26" s="117">
        <f t="shared" si="5"/>
        <v>0</v>
      </c>
      <c r="I26" s="117">
        <f t="shared" si="5"/>
        <v>0</v>
      </c>
      <c r="J26" s="117">
        <f t="shared" si="5"/>
        <v>0</v>
      </c>
      <c r="K26" s="117">
        <f t="shared" si="5"/>
        <v>31</v>
      </c>
      <c r="L26" s="117">
        <f t="shared" si="5"/>
        <v>0</v>
      </c>
      <c r="M26" s="117">
        <f t="shared" si="5"/>
        <v>0</v>
      </c>
      <c r="N26" s="117">
        <f t="shared" si="5"/>
        <v>0</v>
      </c>
      <c r="O26" s="120"/>
      <c r="P26" s="120"/>
    </row>
    <row r="27" ht="30" customHeight="1" spans="1:16">
      <c r="A27" s="118" t="s">
        <v>501</v>
      </c>
      <c r="B27" s="118"/>
      <c r="C27" s="119">
        <f>AVERAGE(C21:C26)</f>
        <v>43.25</v>
      </c>
      <c r="D27" s="119">
        <f t="shared" ref="D27:N27" si="6">AVERAGE(D21:D26)</f>
        <v>38.9297480620155</v>
      </c>
      <c r="E27" s="119">
        <f t="shared" si="6"/>
        <v>26.2596899224806</v>
      </c>
      <c r="F27" s="119">
        <f t="shared" si="6"/>
        <v>22.031007751938</v>
      </c>
      <c r="G27" s="119">
        <f t="shared" si="6"/>
        <v>8.33333333333333</v>
      </c>
      <c r="H27" s="119">
        <f t="shared" si="6"/>
        <v>11.5</v>
      </c>
      <c r="I27" s="119">
        <f t="shared" si="6"/>
        <v>0</v>
      </c>
      <c r="J27" s="119">
        <f t="shared" si="6"/>
        <v>0</v>
      </c>
      <c r="K27" s="119">
        <f t="shared" si="6"/>
        <v>13.625</v>
      </c>
      <c r="L27" s="119">
        <f t="shared" si="6"/>
        <v>0</v>
      </c>
      <c r="M27" s="119">
        <f t="shared" si="6"/>
        <v>0</v>
      </c>
      <c r="N27" s="119">
        <f t="shared" si="6"/>
        <v>0</v>
      </c>
      <c r="O27" s="121"/>
      <c r="P27" s="121"/>
    </row>
  </sheetData>
  <mergeCells count="13">
    <mergeCell ref="B1:P1"/>
    <mergeCell ref="B2:P2"/>
    <mergeCell ref="B3:P3"/>
    <mergeCell ref="C4:N4"/>
    <mergeCell ref="O4:P4"/>
    <mergeCell ref="B16:P16"/>
    <mergeCell ref="B17:P17"/>
    <mergeCell ref="B18:P18"/>
    <mergeCell ref="C19:N19"/>
    <mergeCell ref="A27:B27"/>
    <mergeCell ref="A19:A20"/>
    <mergeCell ref="B4:B5"/>
    <mergeCell ref="B19:B20"/>
  </mergeCells>
  <pageMargins left="0.7" right="0.7" top="0.75" bottom="0.75" header="0.3" footer="0.3"/>
  <pageSetup paperSize="1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64"/>
  <sheetViews>
    <sheetView workbookViewId="0">
      <selection activeCell="D61" sqref="D61"/>
    </sheetView>
  </sheetViews>
  <sheetFormatPr defaultColWidth="17.1428571428571" defaultRowHeight="15.75"/>
  <cols>
    <col min="1" max="1" width="7.71428571428571" style="64" customWidth="1"/>
    <col min="2" max="2" width="26.4285714285714" style="65" customWidth="1"/>
    <col min="3" max="3" width="14.2857142857143" style="64" customWidth="1"/>
    <col min="4" max="24" width="8.28571428571429" style="65" customWidth="1"/>
    <col min="25" max="16384" width="17.1428571428571" style="65"/>
  </cols>
  <sheetData>
    <row r="1" ht="30" spans="2:24">
      <c r="B1" s="66" t="s">
        <v>503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</row>
    <row r="2" ht="20.25" spans="2:24">
      <c r="B2" s="67" t="s">
        <v>504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</row>
    <row r="3" ht="18" spans="2:24">
      <c r="B3" s="68" t="s">
        <v>505</v>
      </c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</row>
    <row r="4" spans="1:24">
      <c r="A4" s="69" t="s">
        <v>34</v>
      </c>
      <c r="B4" s="69" t="s">
        <v>35</v>
      </c>
      <c r="C4" s="69" t="s">
        <v>36</v>
      </c>
      <c r="D4" s="70" t="s">
        <v>37</v>
      </c>
      <c r="E4" s="71"/>
      <c r="F4" s="71"/>
      <c r="G4" s="71"/>
      <c r="H4" s="72"/>
      <c r="I4" s="77" t="s">
        <v>38</v>
      </c>
      <c r="J4" s="77"/>
      <c r="K4" s="77"/>
      <c r="L4" s="77"/>
      <c r="M4" s="77"/>
      <c r="N4" s="77"/>
      <c r="O4" s="77"/>
      <c r="P4" s="77"/>
      <c r="Q4" s="77" t="s">
        <v>39</v>
      </c>
      <c r="R4" s="77"/>
      <c r="S4" s="77"/>
      <c r="T4" s="77"/>
      <c r="U4" s="77"/>
      <c r="V4" s="77"/>
      <c r="W4" s="77"/>
      <c r="X4" s="77"/>
    </row>
    <row r="5" spans="1:24">
      <c r="A5" s="73"/>
      <c r="B5" s="73"/>
      <c r="C5" s="73"/>
      <c r="D5" s="74"/>
      <c r="E5" s="75"/>
      <c r="F5" s="75"/>
      <c r="G5" s="75"/>
      <c r="H5" s="76"/>
      <c r="I5" s="77" t="s">
        <v>506</v>
      </c>
      <c r="J5" s="77"/>
      <c r="K5" s="77"/>
      <c r="L5" s="77"/>
      <c r="M5" s="77" t="s">
        <v>507</v>
      </c>
      <c r="N5" s="77"/>
      <c r="O5" s="77"/>
      <c r="P5" s="77"/>
      <c r="Q5" s="77" t="s">
        <v>506</v>
      </c>
      <c r="R5" s="77"/>
      <c r="S5" s="77"/>
      <c r="T5" s="77"/>
      <c r="U5" s="77" t="s">
        <v>507</v>
      </c>
      <c r="V5" s="77"/>
      <c r="W5" s="77"/>
      <c r="X5" s="77"/>
    </row>
    <row r="6" spans="1:24">
      <c r="A6" s="73"/>
      <c r="B6" s="73"/>
      <c r="C6" s="73"/>
      <c r="D6" s="77">
        <v>1</v>
      </c>
      <c r="E6" s="78">
        <v>2</v>
      </c>
      <c r="F6" s="78">
        <v>3</v>
      </c>
      <c r="G6" s="78">
        <v>4</v>
      </c>
      <c r="H6" s="78">
        <v>5</v>
      </c>
      <c r="I6" s="78">
        <v>1</v>
      </c>
      <c r="J6" s="78">
        <v>2</v>
      </c>
      <c r="K6" s="78">
        <v>3</v>
      </c>
      <c r="L6" s="78">
        <v>4</v>
      </c>
      <c r="M6" s="78">
        <v>5</v>
      </c>
      <c r="N6" s="78">
        <v>6</v>
      </c>
      <c r="O6" s="78">
        <v>7</v>
      </c>
      <c r="P6" s="78">
        <v>8</v>
      </c>
      <c r="Q6" s="78">
        <v>1</v>
      </c>
      <c r="R6" s="78">
        <v>2</v>
      </c>
      <c r="S6" s="78">
        <v>3</v>
      </c>
      <c r="T6" s="78">
        <v>4</v>
      </c>
      <c r="U6" s="78">
        <v>5</v>
      </c>
      <c r="V6" s="78">
        <v>6</v>
      </c>
      <c r="W6" s="78">
        <v>7</v>
      </c>
      <c r="X6" s="77">
        <v>8</v>
      </c>
    </row>
    <row r="7" spans="1:24">
      <c r="A7" s="79"/>
      <c r="B7" s="79"/>
      <c r="C7" s="79"/>
      <c r="D7" s="77" t="s">
        <v>508</v>
      </c>
      <c r="E7" s="78" t="s">
        <v>509</v>
      </c>
      <c r="F7" s="78" t="s">
        <v>510</v>
      </c>
      <c r="G7" s="78" t="s">
        <v>510</v>
      </c>
      <c r="H7" s="78" t="s">
        <v>510</v>
      </c>
      <c r="I7" s="78" t="s">
        <v>510</v>
      </c>
      <c r="J7" s="78" t="s">
        <v>510</v>
      </c>
      <c r="K7" s="78" t="s">
        <v>510</v>
      </c>
      <c r="L7" s="78" t="s">
        <v>510</v>
      </c>
      <c r="M7" s="78" t="s">
        <v>508</v>
      </c>
      <c r="N7" s="78" t="s">
        <v>511</v>
      </c>
      <c r="O7" s="78" t="s">
        <v>511</v>
      </c>
      <c r="P7" s="78" t="s">
        <v>511</v>
      </c>
      <c r="Q7" s="78" t="s">
        <v>511</v>
      </c>
      <c r="R7" s="78" t="s">
        <v>511</v>
      </c>
      <c r="S7" s="78" t="s">
        <v>511</v>
      </c>
      <c r="T7" s="78" t="s">
        <v>511</v>
      </c>
      <c r="U7" s="78" t="s">
        <v>511</v>
      </c>
      <c r="V7" s="78" t="s">
        <v>511</v>
      </c>
      <c r="W7" s="78" t="s">
        <v>512</v>
      </c>
      <c r="X7" s="77" t="s">
        <v>512</v>
      </c>
    </row>
    <row r="8" spans="1:24">
      <c r="A8" s="80">
        <v>1</v>
      </c>
      <c r="B8" s="81" t="s">
        <v>513</v>
      </c>
      <c r="C8" s="81" t="s">
        <v>514</v>
      </c>
      <c r="D8" s="82">
        <v>10</v>
      </c>
      <c r="E8" s="82">
        <v>10</v>
      </c>
      <c r="F8" s="82">
        <v>7</v>
      </c>
      <c r="G8" s="82">
        <v>10</v>
      </c>
      <c r="H8" s="82">
        <v>10</v>
      </c>
      <c r="I8" s="82">
        <v>10</v>
      </c>
      <c r="J8" s="82">
        <v>10</v>
      </c>
      <c r="K8" s="82">
        <v>10</v>
      </c>
      <c r="L8" s="82"/>
      <c r="M8" s="82"/>
      <c r="N8" s="82">
        <v>10</v>
      </c>
      <c r="O8" s="82">
        <v>9</v>
      </c>
      <c r="P8" s="82"/>
      <c r="Q8" s="82">
        <v>10</v>
      </c>
      <c r="R8" s="82"/>
      <c r="S8" s="82"/>
      <c r="T8" s="82">
        <v>9</v>
      </c>
      <c r="U8" s="82">
        <v>10</v>
      </c>
      <c r="V8" s="82">
        <v>9</v>
      </c>
      <c r="W8" s="82"/>
      <c r="X8" s="82">
        <v>10</v>
      </c>
    </row>
    <row r="9" spans="1:24">
      <c r="A9" s="80">
        <v>2</v>
      </c>
      <c r="B9" s="81" t="s">
        <v>515</v>
      </c>
      <c r="C9" s="81" t="s">
        <v>516</v>
      </c>
      <c r="D9" s="82">
        <v>10</v>
      </c>
      <c r="E9" s="82">
        <v>7</v>
      </c>
      <c r="F9" s="82">
        <v>9</v>
      </c>
      <c r="G9" s="82">
        <v>9</v>
      </c>
      <c r="H9" s="82">
        <v>4</v>
      </c>
      <c r="I9" s="82">
        <v>9</v>
      </c>
      <c r="J9" s="82">
        <v>9</v>
      </c>
      <c r="K9" s="82">
        <v>9</v>
      </c>
      <c r="L9" s="82">
        <v>9</v>
      </c>
      <c r="M9" s="82"/>
      <c r="N9" s="82">
        <v>9</v>
      </c>
      <c r="O9" s="82">
        <v>9</v>
      </c>
      <c r="P9" s="82">
        <v>10</v>
      </c>
      <c r="Q9" s="82"/>
      <c r="R9" s="82"/>
      <c r="S9" s="82"/>
      <c r="T9" s="82"/>
      <c r="U9" s="82"/>
      <c r="V9" s="82"/>
      <c r="W9" s="82"/>
      <c r="X9" s="82"/>
    </row>
    <row r="10" spans="1:24">
      <c r="A10" s="80">
        <v>3</v>
      </c>
      <c r="B10" s="81" t="s">
        <v>517</v>
      </c>
      <c r="C10" s="81" t="s">
        <v>518</v>
      </c>
      <c r="D10" s="82">
        <v>10</v>
      </c>
      <c r="E10" s="82">
        <v>8</v>
      </c>
      <c r="F10" s="82">
        <v>9</v>
      </c>
      <c r="G10" s="82">
        <v>10</v>
      </c>
      <c r="H10" s="82">
        <v>9</v>
      </c>
      <c r="I10" s="82">
        <v>10</v>
      </c>
      <c r="J10" s="82"/>
      <c r="K10" s="82">
        <v>9</v>
      </c>
      <c r="L10" s="82">
        <v>10</v>
      </c>
      <c r="M10" s="82"/>
      <c r="N10" s="82">
        <v>9</v>
      </c>
      <c r="O10" s="82">
        <v>10</v>
      </c>
      <c r="P10" s="82">
        <v>9</v>
      </c>
      <c r="Q10" s="82">
        <v>10</v>
      </c>
      <c r="R10" s="82">
        <v>10</v>
      </c>
      <c r="S10" s="82">
        <v>10</v>
      </c>
      <c r="T10" s="82">
        <v>10</v>
      </c>
      <c r="U10" s="82">
        <v>4</v>
      </c>
      <c r="V10" s="82"/>
      <c r="W10" s="82"/>
      <c r="X10" s="82">
        <v>10</v>
      </c>
    </row>
    <row r="11" spans="1:24">
      <c r="A11" s="80">
        <v>4</v>
      </c>
      <c r="B11" s="81" t="s">
        <v>519</v>
      </c>
      <c r="C11" s="81" t="s">
        <v>520</v>
      </c>
      <c r="D11" s="82"/>
      <c r="E11" s="82">
        <v>10</v>
      </c>
      <c r="F11" s="82">
        <v>9</v>
      </c>
      <c r="G11" s="82">
        <v>9</v>
      </c>
      <c r="H11" s="82">
        <v>7</v>
      </c>
      <c r="I11" s="82">
        <v>10</v>
      </c>
      <c r="J11" s="82"/>
      <c r="K11" s="82">
        <v>10</v>
      </c>
      <c r="L11" s="82"/>
      <c r="M11" s="82">
        <v>10</v>
      </c>
      <c r="N11" s="82"/>
      <c r="O11" s="82">
        <v>10</v>
      </c>
      <c r="P11" s="82">
        <v>10</v>
      </c>
      <c r="Q11" s="82">
        <v>8</v>
      </c>
      <c r="R11" s="82"/>
      <c r="S11" s="82">
        <v>10</v>
      </c>
      <c r="T11" s="82">
        <v>10</v>
      </c>
      <c r="U11" s="82"/>
      <c r="V11" s="82">
        <v>10</v>
      </c>
      <c r="W11" s="82"/>
      <c r="X11" s="82">
        <v>10</v>
      </c>
    </row>
    <row r="12" spans="1:24">
      <c r="A12" s="80">
        <v>5</v>
      </c>
      <c r="B12" s="81" t="s">
        <v>521</v>
      </c>
      <c r="C12" s="81" t="s">
        <v>522</v>
      </c>
      <c r="D12" s="82">
        <v>10</v>
      </c>
      <c r="E12" s="82">
        <v>10</v>
      </c>
      <c r="F12" s="82">
        <v>9</v>
      </c>
      <c r="G12" s="82">
        <v>5</v>
      </c>
      <c r="H12" s="82">
        <v>7</v>
      </c>
      <c r="I12" s="82"/>
      <c r="J12" s="82"/>
      <c r="K12" s="82">
        <v>10</v>
      </c>
      <c r="L12" s="82">
        <v>7</v>
      </c>
      <c r="M12" s="82">
        <v>10</v>
      </c>
      <c r="N12" s="82">
        <v>10</v>
      </c>
      <c r="O12" s="82">
        <v>10</v>
      </c>
      <c r="P12" s="82"/>
      <c r="Q12" s="82"/>
      <c r="R12" s="82">
        <v>10</v>
      </c>
      <c r="S12" s="82">
        <v>10</v>
      </c>
      <c r="T12" s="82">
        <v>10</v>
      </c>
      <c r="U12" s="82">
        <v>6</v>
      </c>
      <c r="V12" s="82">
        <v>10</v>
      </c>
      <c r="W12" s="82">
        <v>6</v>
      </c>
      <c r="X12" s="82"/>
    </row>
    <row r="13" spans="1:24">
      <c r="A13" s="80">
        <v>6</v>
      </c>
      <c r="B13" s="81" t="s">
        <v>523</v>
      </c>
      <c r="C13" s="81" t="s">
        <v>524</v>
      </c>
      <c r="D13" s="82">
        <v>3</v>
      </c>
      <c r="E13" s="82">
        <v>8</v>
      </c>
      <c r="F13" s="82">
        <v>10</v>
      </c>
      <c r="G13" s="82">
        <v>8</v>
      </c>
      <c r="H13" s="82">
        <v>5</v>
      </c>
      <c r="I13" s="82"/>
      <c r="J13" s="82"/>
      <c r="K13" s="82">
        <v>8</v>
      </c>
      <c r="L13" s="82">
        <v>10</v>
      </c>
      <c r="M13" s="82">
        <v>4</v>
      </c>
      <c r="N13" s="82"/>
      <c r="O13" s="82"/>
      <c r="P13" s="82">
        <v>8</v>
      </c>
      <c r="Q13" s="82">
        <v>5</v>
      </c>
      <c r="R13" s="82"/>
      <c r="S13" s="82">
        <v>10</v>
      </c>
      <c r="T13" s="82">
        <v>10</v>
      </c>
      <c r="U13" s="82">
        <v>6</v>
      </c>
      <c r="V13" s="82">
        <v>10</v>
      </c>
      <c r="W13" s="82"/>
      <c r="X13" s="82">
        <v>10</v>
      </c>
    </row>
    <row r="14" spans="1:24">
      <c r="A14" s="80">
        <v>7</v>
      </c>
      <c r="B14" s="81" t="s">
        <v>525</v>
      </c>
      <c r="C14" s="81" t="s">
        <v>526</v>
      </c>
      <c r="D14" s="82">
        <v>10</v>
      </c>
      <c r="E14" s="82">
        <v>3</v>
      </c>
      <c r="F14" s="82">
        <v>7</v>
      </c>
      <c r="G14" s="82">
        <v>5</v>
      </c>
      <c r="H14" s="82"/>
      <c r="I14" s="82"/>
      <c r="J14" s="82"/>
      <c r="K14" s="82">
        <v>7</v>
      </c>
      <c r="L14" s="82">
        <v>7</v>
      </c>
      <c r="M14" s="82">
        <v>10</v>
      </c>
      <c r="N14" s="82"/>
      <c r="O14" s="82">
        <v>9</v>
      </c>
      <c r="P14" s="82">
        <v>9</v>
      </c>
      <c r="Q14" s="82"/>
      <c r="R14" s="82"/>
      <c r="S14" s="82"/>
      <c r="T14" s="82"/>
      <c r="U14" s="82"/>
      <c r="V14" s="82"/>
      <c r="W14" s="82"/>
      <c r="X14" s="82"/>
    </row>
    <row r="15" spans="1:24">
      <c r="A15" s="80">
        <v>8</v>
      </c>
      <c r="B15" s="81" t="s">
        <v>527</v>
      </c>
      <c r="C15" s="81" t="s">
        <v>528</v>
      </c>
      <c r="D15" s="82">
        <v>7</v>
      </c>
      <c r="E15" s="82">
        <v>3</v>
      </c>
      <c r="F15" s="82">
        <v>10</v>
      </c>
      <c r="G15" s="82">
        <v>4</v>
      </c>
      <c r="H15" s="82">
        <v>6</v>
      </c>
      <c r="I15" s="82">
        <v>9</v>
      </c>
      <c r="J15" s="82"/>
      <c r="K15" s="82">
        <v>9</v>
      </c>
      <c r="L15" s="82"/>
      <c r="M15" s="82"/>
      <c r="N15" s="82">
        <v>10</v>
      </c>
      <c r="O15" s="82">
        <v>10</v>
      </c>
      <c r="P15" s="82">
        <v>8</v>
      </c>
      <c r="Q15" s="82">
        <v>10</v>
      </c>
      <c r="R15" s="82"/>
      <c r="S15" s="82">
        <v>10</v>
      </c>
      <c r="T15" s="82">
        <v>10</v>
      </c>
      <c r="U15" s="82"/>
      <c r="V15" s="82">
        <v>10</v>
      </c>
      <c r="W15" s="82"/>
      <c r="X15" s="82">
        <v>9</v>
      </c>
    </row>
    <row r="16" spans="1:24">
      <c r="A16" s="80">
        <v>9</v>
      </c>
      <c r="B16" s="81" t="s">
        <v>529</v>
      </c>
      <c r="C16" s="81" t="s">
        <v>530</v>
      </c>
      <c r="D16" s="82">
        <v>7</v>
      </c>
      <c r="E16" s="82">
        <v>5</v>
      </c>
      <c r="F16" s="82">
        <v>8</v>
      </c>
      <c r="G16" s="82"/>
      <c r="H16" s="82"/>
      <c r="I16" s="82">
        <v>3</v>
      </c>
      <c r="J16" s="82">
        <v>9</v>
      </c>
      <c r="K16" s="82">
        <v>9</v>
      </c>
      <c r="L16" s="82">
        <v>5</v>
      </c>
      <c r="M16" s="82">
        <v>6</v>
      </c>
      <c r="N16" s="82">
        <v>4</v>
      </c>
      <c r="O16" s="82">
        <v>0</v>
      </c>
      <c r="P16" s="82">
        <v>4</v>
      </c>
      <c r="Q16" s="82">
        <v>6</v>
      </c>
      <c r="R16" s="82"/>
      <c r="S16" s="82">
        <v>9</v>
      </c>
      <c r="T16" s="82">
        <v>4</v>
      </c>
      <c r="U16" s="82"/>
      <c r="V16" s="82">
        <v>6</v>
      </c>
      <c r="W16" s="82"/>
      <c r="X16" s="82"/>
    </row>
    <row r="17" spans="1:24">
      <c r="A17" s="80">
        <v>10</v>
      </c>
      <c r="B17" s="81" t="s">
        <v>531</v>
      </c>
      <c r="C17" s="81" t="s">
        <v>532</v>
      </c>
      <c r="D17" s="82">
        <v>10</v>
      </c>
      <c r="E17" s="82">
        <v>3</v>
      </c>
      <c r="F17" s="82">
        <v>8</v>
      </c>
      <c r="G17" s="82">
        <v>5</v>
      </c>
      <c r="H17" s="82"/>
      <c r="I17" s="82"/>
      <c r="J17" s="82"/>
      <c r="K17" s="82"/>
      <c r="L17" s="82"/>
      <c r="M17" s="82">
        <v>8</v>
      </c>
      <c r="N17" s="82">
        <v>4</v>
      </c>
      <c r="O17" s="82">
        <v>10</v>
      </c>
      <c r="P17" s="82">
        <v>5</v>
      </c>
      <c r="Q17" s="82">
        <v>10</v>
      </c>
      <c r="R17" s="82"/>
      <c r="S17" s="82"/>
      <c r="T17" s="82">
        <v>10</v>
      </c>
      <c r="U17" s="82">
        <v>4</v>
      </c>
      <c r="V17" s="82"/>
      <c r="W17" s="82">
        <v>10</v>
      </c>
      <c r="X17" s="82">
        <v>10</v>
      </c>
    </row>
    <row r="18" spans="1:24">
      <c r="A18" s="80">
        <v>11</v>
      </c>
      <c r="B18" s="81" t="s">
        <v>533</v>
      </c>
      <c r="C18" s="81" t="s">
        <v>534</v>
      </c>
      <c r="D18" s="82">
        <v>7</v>
      </c>
      <c r="E18" s="82">
        <v>8</v>
      </c>
      <c r="F18" s="82">
        <v>9</v>
      </c>
      <c r="G18" s="82">
        <v>9</v>
      </c>
      <c r="H18" s="82">
        <v>7</v>
      </c>
      <c r="I18" s="82"/>
      <c r="J18" s="82">
        <v>8</v>
      </c>
      <c r="K18" s="82">
        <v>9</v>
      </c>
      <c r="L18" s="82"/>
      <c r="M18" s="82"/>
      <c r="N18" s="82">
        <v>10</v>
      </c>
      <c r="O18" s="82">
        <v>6</v>
      </c>
      <c r="P18" s="82">
        <v>10</v>
      </c>
      <c r="Q18" s="82">
        <v>8</v>
      </c>
      <c r="R18" s="82"/>
      <c r="S18" s="82">
        <v>10</v>
      </c>
      <c r="T18" s="82">
        <v>10</v>
      </c>
      <c r="U18" s="82">
        <v>8</v>
      </c>
      <c r="V18" s="82">
        <v>8</v>
      </c>
      <c r="W18" s="82"/>
      <c r="X18" s="82">
        <v>10</v>
      </c>
    </row>
    <row r="19" spans="1:24">
      <c r="A19" s="80">
        <v>12</v>
      </c>
      <c r="B19" s="81" t="s">
        <v>535</v>
      </c>
      <c r="C19" s="81" t="s">
        <v>536</v>
      </c>
      <c r="D19" s="82">
        <v>10</v>
      </c>
      <c r="E19" s="82"/>
      <c r="F19" s="82">
        <v>9</v>
      </c>
      <c r="G19" s="82">
        <v>9</v>
      </c>
      <c r="H19" s="82">
        <v>7</v>
      </c>
      <c r="I19" s="82">
        <v>10</v>
      </c>
      <c r="J19" s="82"/>
      <c r="K19" s="82">
        <v>10</v>
      </c>
      <c r="L19" s="82">
        <v>8</v>
      </c>
      <c r="M19" s="82">
        <v>10</v>
      </c>
      <c r="N19" s="82"/>
      <c r="O19" s="82">
        <v>10</v>
      </c>
      <c r="P19" s="82">
        <v>6</v>
      </c>
      <c r="Q19" s="82">
        <v>10</v>
      </c>
      <c r="R19" s="82">
        <v>6</v>
      </c>
      <c r="S19" s="82">
        <v>10</v>
      </c>
      <c r="T19" s="82">
        <v>6</v>
      </c>
      <c r="U19" s="82">
        <v>4</v>
      </c>
      <c r="V19" s="82"/>
      <c r="W19" s="82"/>
      <c r="X19" s="82">
        <v>10</v>
      </c>
    </row>
    <row r="20" spans="1:24">
      <c r="A20" s="80">
        <v>13</v>
      </c>
      <c r="B20" s="81" t="s">
        <v>537</v>
      </c>
      <c r="C20" s="81" t="s">
        <v>538</v>
      </c>
      <c r="D20" s="82">
        <v>10</v>
      </c>
      <c r="E20" s="82">
        <v>3</v>
      </c>
      <c r="F20" s="82">
        <v>10</v>
      </c>
      <c r="G20" s="82">
        <v>4</v>
      </c>
      <c r="H20" s="82">
        <v>9</v>
      </c>
      <c r="I20" s="82">
        <v>7</v>
      </c>
      <c r="J20" s="82"/>
      <c r="K20" s="82">
        <v>9</v>
      </c>
      <c r="L20" s="82">
        <v>5</v>
      </c>
      <c r="M20" s="82"/>
      <c r="N20" s="82">
        <v>8</v>
      </c>
      <c r="O20" s="82">
        <v>9</v>
      </c>
      <c r="P20" s="82">
        <v>9</v>
      </c>
      <c r="Q20" s="82">
        <v>8</v>
      </c>
      <c r="R20" s="82">
        <v>8</v>
      </c>
      <c r="S20" s="82">
        <v>10</v>
      </c>
      <c r="T20" s="82">
        <v>10</v>
      </c>
      <c r="U20" s="82">
        <v>8</v>
      </c>
      <c r="V20" s="82">
        <v>8</v>
      </c>
      <c r="W20" s="82"/>
      <c r="X20" s="82">
        <v>10</v>
      </c>
    </row>
    <row r="21" spans="1:24">
      <c r="A21" s="80">
        <v>14</v>
      </c>
      <c r="B21" s="81" t="s">
        <v>539</v>
      </c>
      <c r="C21" s="81" t="s">
        <v>540</v>
      </c>
      <c r="D21" s="82">
        <v>10</v>
      </c>
      <c r="E21" s="82">
        <v>8</v>
      </c>
      <c r="F21" s="82">
        <v>9</v>
      </c>
      <c r="G21" s="82">
        <v>10</v>
      </c>
      <c r="H21" s="82">
        <v>10</v>
      </c>
      <c r="I21" s="82">
        <v>8</v>
      </c>
      <c r="J21" s="82">
        <v>9</v>
      </c>
      <c r="K21" s="82"/>
      <c r="L21" s="82">
        <v>9</v>
      </c>
      <c r="M21" s="82">
        <v>10</v>
      </c>
      <c r="N21" s="82">
        <v>9</v>
      </c>
      <c r="O21" s="82">
        <v>10</v>
      </c>
      <c r="P21" s="82"/>
      <c r="Q21" s="82"/>
      <c r="R21" s="82"/>
      <c r="S21" s="82"/>
      <c r="T21" s="82"/>
      <c r="U21" s="82"/>
      <c r="V21" s="82"/>
      <c r="W21" s="82"/>
      <c r="X21" s="82"/>
    </row>
    <row r="22" spans="1:24">
      <c r="A22" s="80">
        <v>15</v>
      </c>
      <c r="B22" s="81" t="s">
        <v>541</v>
      </c>
      <c r="C22" s="81" t="s">
        <v>542</v>
      </c>
      <c r="D22" s="82">
        <v>10</v>
      </c>
      <c r="E22" s="82">
        <v>4</v>
      </c>
      <c r="F22" s="82">
        <v>9</v>
      </c>
      <c r="G22" s="82">
        <v>10</v>
      </c>
      <c r="H22" s="82">
        <v>6</v>
      </c>
      <c r="I22" s="82">
        <v>10</v>
      </c>
      <c r="J22" s="82"/>
      <c r="K22" s="82">
        <v>10</v>
      </c>
      <c r="L22" s="82">
        <v>4</v>
      </c>
      <c r="M22" s="82"/>
      <c r="N22" s="82">
        <v>8</v>
      </c>
      <c r="O22" s="82">
        <v>10</v>
      </c>
      <c r="P22" s="82">
        <v>10</v>
      </c>
      <c r="Q22" s="82"/>
      <c r="R22" s="82">
        <v>10</v>
      </c>
      <c r="S22" s="82">
        <v>10</v>
      </c>
      <c r="T22" s="82"/>
      <c r="U22" s="82">
        <v>10</v>
      </c>
      <c r="V22" s="82">
        <v>10</v>
      </c>
      <c r="W22" s="82"/>
      <c r="X22" s="82">
        <v>10</v>
      </c>
    </row>
    <row r="23" spans="1:24">
      <c r="A23" s="80">
        <v>16</v>
      </c>
      <c r="B23" s="81" t="s">
        <v>543</v>
      </c>
      <c r="C23" s="81" t="s">
        <v>544</v>
      </c>
      <c r="D23" s="82"/>
      <c r="E23" s="82"/>
      <c r="F23" s="82"/>
      <c r="G23" s="82"/>
      <c r="H23" s="82"/>
      <c r="I23" s="82">
        <v>7</v>
      </c>
      <c r="J23" s="82">
        <v>9</v>
      </c>
      <c r="K23" s="82"/>
      <c r="L23" s="82">
        <v>9</v>
      </c>
      <c r="M23" s="82">
        <v>7</v>
      </c>
      <c r="N23" s="82">
        <v>4</v>
      </c>
      <c r="O23" s="82">
        <v>6</v>
      </c>
      <c r="P23" s="82"/>
      <c r="Q23" s="82">
        <v>6</v>
      </c>
      <c r="R23" s="82"/>
      <c r="S23" s="82">
        <v>10</v>
      </c>
      <c r="T23" s="82"/>
      <c r="U23" s="82">
        <v>8</v>
      </c>
      <c r="V23" s="82">
        <v>10</v>
      </c>
      <c r="W23" s="82"/>
      <c r="X23" s="82">
        <v>10</v>
      </c>
    </row>
    <row r="24" spans="1:24">
      <c r="A24" s="80">
        <v>17</v>
      </c>
      <c r="B24" s="81" t="s">
        <v>545</v>
      </c>
      <c r="C24" s="81" t="s">
        <v>546</v>
      </c>
      <c r="D24" s="82">
        <v>2</v>
      </c>
      <c r="E24" s="82">
        <v>10</v>
      </c>
      <c r="F24" s="82">
        <v>9</v>
      </c>
      <c r="G24" s="82">
        <v>9</v>
      </c>
      <c r="H24" s="82">
        <v>10</v>
      </c>
      <c r="I24" s="82">
        <v>9</v>
      </c>
      <c r="J24" s="82"/>
      <c r="K24" s="82">
        <v>7</v>
      </c>
      <c r="L24" s="82"/>
      <c r="M24" s="82"/>
      <c r="N24" s="82">
        <v>10</v>
      </c>
      <c r="O24" s="82">
        <v>4</v>
      </c>
      <c r="P24" s="82">
        <v>10</v>
      </c>
      <c r="Q24" s="82"/>
      <c r="R24" s="82"/>
      <c r="S24" s="82"/>
      <c r="T24" s="82"/>
      <c r="U24" s="82"/>
      <c r="V24" s="82"/>
      <c r="W24" s="82"/>
      <c r="X24" s="82"/>
    </row>
    <row r="25" spans="1:24">
      <c r="A25" s="80">
        <v>18</v>
      </c>
      <c r="B25" s="81" t="s">
        <v>547</v>
      </c>
      <c r="C25" s="81" t="s">
        <v>548</v>
      </c>
      <c r="D25" s="82">
        <v>10</v>
      </c>
      <c r="E25" s="82">
        <v>10</v>
      </c>
      <c r="F25" s="82">
        <v>10</v>
      </c>
      <c r="G25" s="82">
        <v>10</v>
      </c>
      <c r="H25" s="82">
        <v>10</v>
      </c>
      <c r="I25" s="82"/>
      <c r="J25" s="82">
        <v>8</v>
      </c>
      <c r="K25" s="82">
        <v>5</v>
      </c>
      <c r="L25" s="82"/>
      <c r="M25" s="82">
        <v>10</v>
      </c>
      <c r="N25" s="82">
        <v>2</v>
      </c>
      <c r="O25" s="82">
        <v>10</v>
      </c>
      <c r="P25" s="82">
        <v>8</v>
      </c>
      <c r="Q25" s="82"/>
      <c r="R25" s="82"/>
      <c r="S25" s="82"/>
      <c r="T25" s="82"/>
      <c r="U25" s="82"/>
      <c r="V25" s="82"/>
      <c r="W25" s="82"/>
      <c r="X25" s="82"/>
    </row>
    <row r="26" spans="1:24">
      <c r="A26" s="80">
        <v>19</v>
      </c>
      <c r="B26" s="81" t="s">
        <v>549</v>
      </c>
      <c r="C26" s="81" t="s">
        <v>550</v>
      </c>
      <c r="D26" s="82">
        <v>10</v>
      </c>
      <c r="E26" s="82">
        <v>9</v>
      </c>
      <c r="F26" s="82">
        <v>9</v>
      </c>
      <c r="G26" s="82">
        <v>10</v>
      </c>
      <c r="H26" s="82">
        <v>7</v>
      </c>
      <c r="I26" s="82">
        <v>10</v>
      </c>
      <c r="J26" s="82">
        <v>10</v>
      </c>
      <c r="K26" s="82"/>
      <c r="L26" s="82"/>
      <c r="M26" s="82">
        <v>10</v>
      </c>
      <c r="N26" s="82">
        <v>10</v>
      </c>
      <c r="O26" s="82">
        <v>10</v>
      </c>
      <c r="P26" s="82"/>
      <c r="Q26" s="82"/>
      <c r="R26" s="82"/>
      <c r="S26" s="82"/>
      <c r="T26" s="82"/>
      <c r="U26" s="82"/>
      <c r="V26" s="82"/>
      <c r="W26" s="82"/>
      <c r="X26" s="82"/>
    </row>
    <row r="27" spans="1:24">
      <c r="A27" s="80">
        <v>20</v>
      </c>
      <c r="B27" s="81" t="s">
        <v>551</v>
      </c>
      <c r="C27" s="81" t="s">
        <v>552</v>
      </c>
      <c r="D27" s="82">
        <v>10</v>
      </c>
      <c r="E27" s="82">
        <v>10</v>
      </c>
      <c r="F27" s="82">
        <v>9</v>
      </c>
      <c r="G27" s="82">
        <v>10</v>
      </c>
      <c r="H27" s="82">
        <v>9</v>
      </c>
      <c r="I27" s="82">
        <v>10</v>
      </c>
      <c r="J27" s="82">
        <v>10</v>
      </c>
      <c r="K27" s="82">
        <v>9</v>
      </c>
      <c r="L27" s="82"/>
      <c r="M27" s="82">
        <v>10</v>
      </c>
      <c r="N27" s="82">
        <v>10</v>
      </c>
      <c r="O27" s="82">
        <v>10</v>
      </c>
      <c r="P27" s="82"/>
      <c r="Q27" s="82"/>
      <c r="R27" s="82"/>
      <c r="S27" s="82"/>
      <c r="T27" s="82"/>
      <c r="U27" s="82"/>
      <c r="V27" s="82"/>
      <c r="W27" s="82"/>
      <c r="X27" s="82"/>
    </row>
    <row r="28" spans="1:24">
      <c r="A28" s="80">
        <v>21</v>
      </c>
      <c r="B28" s="81" t="s">
        <v>553</v>
      </c>
      <c r="C28" s="81" t="s">
        <v>554</v>
      </c>
      <c r="D28" s="82">
        <v>10</v>
      </c>
      <c r="E28" s="82">
        <v>3</v>
      </c>
      <c r="F28" s="82">
        <v>7</v>
      </c>
      <c r="G28" s="82">
        <v>7</v>
      </c>
      <c r="H28" s="82">
        <v>5</v>
      </c>
      <c r="I28" s="82">
        <v>5</v>
      </c>
      <c r="J28" s="82">
        <v>7</v>
      </c>
      <c r="K28" s="82">
        <v>5</v>
      </c>
      <c r="L28" s="82">
        <v>5</v>
      </c>
      <c r="M28" s="82"/>
      <c r="N28" s="82">
        <v>6</v>
      </c>
      <c r="O28" s="82">
        <v>9</v>
      </c>
      <c r="P28" s="82"/>
      <c r="Q28" s="82">
        <v>10</v>
      </c>
      <c r="R28" s="82"/>
      <c r="S28" s="82">
        <v>10</v>
      </c>
      <c r="T28" s="82"/>
      <c r="U28" s="82">
        <v>8</v>
      </c>
      <c r="V28" s="82">
        <v>6</v>
      </c>
      <c r="W28" s="82"/>
      <c r="X28" s="82">
        <v>10</v>
      </c>
    </row>
    <row r="29" spans="1:24">
      <c r="A29" s="80">
        <v>22</v>
      </c>
      <c r="B29" s="81" t="s">
        <v>555</v>
      </c>
      <c r="C29" s="81" t="s">
        <v>556</v>
      </c>
      <c r="D29" s="82">
        <v>7</v>
      </c>
      <c r="E29" s="82"/>
      <c r="F29" s="82">
        <v>9</v>
      </c>
      <c r="G29" s="82">
        <v>7</v>
      </c>
      <c r="H29" s="82">
        <v>5</v>
      </c>
      <c r="I29" s="82">
        <v>8</v>
      </c>
      <c r="J29" s="82"/>
      <c r="K29" s="82">
        <v>8</v>
      </c>
      <c r="L29" s="82"/>
      <c r="M29" s="82"/>
      <c r="N29" s="82">
        <v>4</v>
      </c>
      <c r="O29" s="82">
        <v>4</v>
      </c>
      <c r="P29" s="82">
        <v>4</v>
      </c>
      <c r="Q29" s="82">
        <v>8</v>
      </c>
      <c r="R29" s="82"/>
      <c r="S29" s="82">
        <v>8</v>
      </c>
      <c r="T29" s="82">
        <v>8</v>
      </c>
      <c r="U29" s="82"/>
      <c r="V29" s="82">
        <v>8</v>
      </c>
      <c r="W29" s="82"/>
      <c r="X29" s="82"/>
    </row>
    <row r="30" spans="1:24">
      <c r="A30" s="80">
        <v>23</v>
      </c>
      <c r="B30" s="81" t="s">
        <v>557</v>
      </c>
      <c r="C30" s="81" t="s">
        <v>558</v>
      </c>
      <c r="D30" s="82"/>
      <c r="E30" s="82"/>
      <c r="F30" s="82"/>
      <c r="G30" s="82"/>
      <c r="H30" s="82"/>
      <c r="I30" s="82"/>
      <c r="J30" s="82">
        <v>8</v>
      </c>
      <c r="K30" s="82">
        <v>7</v>
      </c>
      <c r="L30" s="82"/>
      <c r="M30" s="82">
        <v>10</v>
      </c>
      <c r="N30" s="82">
        <v>4</v>
      </c>
      <c r="O30" s="82">
        <v>10</v>
      </c>
      <c r="P30" s="82"/>
      <c r="Q30" s="82">
        <v>5</v>
      </c>
      <c r="R30" s="82">
        <v>2</v>
      </c>
      <c r="S30" s="82">
        <v>10</v>
      </c>
      <c r="T30" s="82">
        <v>5</v>
      </c>
      <c r="U30" s="82">
        <v>2</v>
      </c>
      <c r="V30" s="82">
        <v>8</v>
      </c>
      <c r="W30" s="82"/>
      <c r="X30" s="82">
        <v>10</v>
      </c>
    </row>
    <row r="31" spans="1:24">
      <c r="A31" s="80">
        <v>24</v>
      </c>
      <c r="B31" s="81" t="s">
        <v>559</v>
      </c>
      <c r="C31" s="81" t="s">
        <v>560</v>
      </c>
      <c r="D31" s="82"/>
      <c r="E31" s="82"/>
      <c r="F31" s="82"/>
      <c r="G31" s="82"/>
      <c r="H31" s="82"/>
      <c r="I31" s="82"/>
      <c r="J31" s="82">
        <v>7</v>
      </c>
      <c r="K31" s="82"/>
      <c r="L31" s="82"/>
      <c r="M31" s="82"/>
      <c r="N31" s="82">
        <v>6</v>
      </c>
      <c r="O31" s="82">
        <v>10</v>
      </c>
      <c r="P31" s="82">
        <v>5</v>
      </c>
      <c r="Q31" s="82">
        <v>8</v>
      </c>
      <c r="R31" s="82">
        <v>4</v>
      </c>
      <c r="S31" s="82">
        <v>10</v>
      </c>
      <c r="T31" s="82"/>
      <c r="U31" s="82"/>
      <c r="V31" s="82">
        <v>8</v>
      </c>
      <c r="W31" s="82">
        <v>10</v>
      </c>
      <c r="X31" s="82"/>
    </row>
    <row r="32" spans="1:24">
      <c r="A32" s="80">
        <v>25</v>
      </c>
      <c r="B32" s="81" t="s">
        <v>561</v>
      </c>
      <c r="C32" s="81" t="s">
        <v>562</v>
      </c>
      <c r="D32" s="82"/>
      <c r="E32" s="82"/>
      <c r="F32" s="82"/>
      <c r="G32" s="82"/>
      <c r="H32" s="82"/>
      <c r="I32" s="82">
        <v>9</v>
      </c>
      <c r="J32" s="82">
        <v>7</v>
      </c>
      <c r="K32" s="82"/>
      <c r="L32" s="82"/>
      <c r="M32" s="82"/>
      <c r="N32" s="82">
        <v>4</v>
      </c>
      <c r="O32" s="82">
        <v>9</v>
      </c>
      <c r="P32" s="82">
        <v>4</v>
      </c>
      <c r="Q32" s="82"/>
      <c r="R32" s="82">
        <v>8</v>
      </c>
      <c r="S32" s="82">
        <v>10</v>
      </c>
      <c r="T32" s="82">
        <v>8</v>
      </c>
      <c r="U32" s="82">
        <v>10</v>
      </c>
      <c r="V32" s="82">
        <v>8</v>
      </c>
      <c r="W32" s="82"/>
      <c r="X32" s="82">
        <v>10</v>
      </c>
    </row>
    <row r="33" spans="1:24">
      <c r="A33" s="80">
        <v>26</v>
      </c>
      <c r="B33" s="81" t="s">
        <v>563</v>
      </c>
      <c r="C33" s="81" t="s">
        <v>564</v>
      </c>
      <c r="D33" s="82">
        <v>9</v>
      </c>
      <c r="E33" s="82">
        <v>9</v>
      </c>
      <c r="F33" s="82"/>
      <c r="G33" s="82"/>
      <c r="H33" s="82"/>
      <c r="I33" s="82">
        <v>8</v>
      </c>
      <c r="J33" s="82"/>
      <c r="K33" s="82">
        <v>9</v>
      </c>
      <c r="L33" s="82"/>
      <c r="M33" s="82"/>
      <c r="N33" s="82">
        <v>4</v>
      </c>
      <c r="O33" s="82"/>
      <c r="P33" s="82">
        <v>4</v>
      </c>
      <c r="Q33" s="82">
        <v>5</v>
      </c>
      <c r="R33" s="82"/>
      <c r="S33" s="82">
        <v>10</v>
      </c>
      <c r="T33" s="82">
        <v>10</v>
      </c>
      <c r="U33" s="82">
        <v>4</v>
      </c>
      <c r="V33" s="82">
        <v>9</v>
      </c>
      <c r="W33" s="82"/>
      <c r="X33" s="82">
        <v>10</v>
      </c>
    </row>
    <row r="34" spans="1:24">
      <c r="A34" s="80">
        <v>27</v>
      </c>
      <c r="B34" s="81" t="s">
        <v>565</v>
      </c>
      <c r="C34" s="81" t="s">
        <v>566</v>
      </c>
      <c r="D34" s="82">
        <v>10</v>
      </c>
      <c r="E34" s="82">
        <v>8</v>
      </c>
      <c r="F34" s="82">
        <v>9</v>
      </c>
      <c r="G34" s="82">
        <v>9</v>
      </c>
      <c r="H34" s="82">
        <v>9</v>
      </c>
      <c r="I34" s="82">
        <v>9</v>
      </c>
      <c r="J34" s="82">
        <v>8</v>
      </c>
      <c r="K34" s="82"/>
      <c r="L34" s="82"/>
      <c r="M34" s="82">
        <v>10</v>
      </c>
      <c r="N34" s="82">
        <v>4</v>
      </c>
      <c r="O34" s="82">
        <v>9</v>
      </c>
      <c r="P34" s="82">
        <v>4</v>
      </c>
      <c r="Q34" s="82">
        <v>8</v>
      </c>
      <c r="R34" s="82">
        <v>8</v>
      </c>
      <c r="S34" s="82">
        <v>10</v>
      </c>
      <c r="T34" s="82"/>
      <c r="U34" s="82">
        <v>8</v>
      </c>
      <c r="V34" s="82">
        <v>8</v>
      </c>
      <c r="W34" s="82"/>
      <c r="X34" s="82"/>
    </row>
    <row r="35" spans="1:24">
      <c r="A35" s="80">
        <v>28</v>
      </c>
      <c r="B35" s="81" t="s">
        <v>567</v>
      </c>
      <c r="C35" s="81" t="s">
        <v>568</v>
      </c>
      <c r="D35" s="82">
        <v>10</v>
      </c>
      <c r="E35" s="82">
        <v>2</v>
      </c>
      <c r="F35" s="82">
        <v>7</v>
      </c>
      <c r="G35" s="82"/>
      <c r="H35" s="82"/>
      <c r="I35" s="82">
        <v>7</v>
      </c>
      <c r="J35" s="82">
        <v>5</v>
      </c>
      <c r="K35" s="82"/>
      <c r="L35" s="82"/>
      <c r="M35" s="82"/>
      <c r="N35" s="82">
        <v>4</v>
      </c>
      <c r="O35" s="82">
        <v>4</v>
      </c>
      <c r="P35" s="82">
        <v>5</v>
      </c>
      <c r="Q35" s="82">
        <v>10</v>
      </c>
      <c r="R35" s="82"/>
      <c r="S35" s="82">
        <v>4</v>
      </c>
      <c r="T35" s="82">
        <v>10</v>
      </c>
      <c r="U35" s="82">
        <v>3</v>
      </c>
      <c r="V35" s="82">
        <v>6</v>
      </c>
      <c r="W35" s="82">
        <v>4</v>
      </c>
      <c r="X35" s="82"/>
    </row>
    <row r="36" spans="1:24">
      <c r="A36" s="80">
        <v>29</v>
      </c>
      <c r="B36" s="81" t="s">
        <v>569</v>
      </c>
      <c r="C36" s="81" t="s">
        <v>570</v>
      </c>
      <c r="D36" s="82">
        <v>9</v>
      </c>
      <c r="E36" s="82"/>
      <c r="F36" s="82">
        <v>9</v>
      </c>
      <c r="G36" s="82">
        <v>9</v>
      </c>
      <c r="H36" s="82">
        <v>7</v>
      </c>
      <c r="I36" s="82"/>
      <c r="J36" s="82">
        <v>5</v>
      </c>
      <c r="K36" s="82"/>
      <c r="L36" s="82">
        <v>5</v>
      </c>
      <c r="M36" s="82"/>
      <c r="N36" s="82">
        <v>4</v>
      </c>
      <c r="O36" s="82">
        <v>6</v>
      </c>
      <c r="P36" s="82">
        <v>4</v>
      </c>
      <c r="Q36" s="82">
        <v>4</v>
      </c>
      <c r="R36" s="82"/>
      <c r="S36" s="82">
        <v>6</v>
      </c>
      <c r="T36" s="82"/>
      <c r="U36" s="82">
        <v>8</v>
      </c>
      <c r="V36" s="82">
        <v>8</v>
      </c>
      <c r="W36" s="82">
        <v>8</v>
      </c>
      <c r="X36" s="82"/>
    </row>
    <row r="37" spans="1:24">
      <c r="A37" s="80">
        <v>30</v>
      </c>
      <c r="B37" s="81" t="s">
        <v>571</v>
      </c>
      <c r="C37" s="81" t="s">
        <v>572</v>
      </c>
      <c r="D37" s="82">
        <v>9</v>
      </c>
      <c r="E37" s="82">
        <v>8</v>
      </c>
      <c r="F37" s="82">
        <v>9</v>
      </c>
      <c r="G37" s="82">
        <v>7</v>
      </c>
      <c r="H37" s="82">
        <v>7</v>
      </c>
      <c r="I37" s="82"/>
      <c r="J37" s="82"/>
      <c r="K37" s="82">
        <v>5</v>
      </c>
      <c r="L37" s="82">
        <v>8</v>
      </c>
      <c r="M37" s="82"/>
      <c r="N37" s="82">
        <v>10</v>
      </c>
      <c r="O37" s="82">
        <v>7</v>
      </c>
      <c r="P37" s="82"/>
      <c r="Q37" s="82">
        <v>8</v>
      </c>
      <c r="R37" s="82">
        <v>8</v>
      </c>
      <c r="S37" s="82">
        <v>10</v>
      </c>
      <c r="T37" s="82">
        <v>5</v>
      </c>
      <c r="U37" s="82">
        <v>5</v>
      </c>
      <c r="V37" s="82"/>
      <c r="W37" s="82"/>
      <c r="X37" s="82">
        <v>10</v>
      </c>
    </row>
    <row r="38" spans="1:24">
      <c r="A38" s="80">
        <v>31</v>
      </c>
      <c r="B38" s="81" t="s">
        <v>573</v>
      </c>
      <c r="C38" s="81" t="s">
        <v>574</v>
      </c>
      <c r="D38" s="82">
        <v>8</v>
      </c>
      <c r="E38" s="82">
        <v>5</v>
      </c>
      <c r="F38" s="82">
        <v>9</v>
      </c>
      <c r="G38" s="82">
        <v>5</v>
      </c>
      <c r="H38" s="82">
        <v>6</v>
      </c>
      <c r="I38" s="82">
        <v>9</v>
      </c>
      <c r="J38" s="82"/>
      <c r="K38" s="82"/>
      <c r="L38" s="82">
        <v>8</v>
      </c>
      <c r="M38" s="82">
        <v>10</v>
      </c>
      <c r="N38" s="82">
        <v>9</v>
      </c>
      <c r="O38" s="82">
        <v>9</v>
      </c>
      <c r="P38" s="82">
        <v>8</v>
      </c>
      <c r="Q38" s="82">
        <v>8</v>
      </c>
      <c r="R38" s="82"/>
      <c r="S38" s="82">
        <v>8</v>
      </c>
      <c r="T38" s="82">
        <v>10</v>
      </c>
      <c r="U38" s="82">
        <v>8</v>
      </c>
      <c r="V38" s="82"/>
      <c r="W38" s="82"/>
      <c r="X38" s="82">
        <v>8</v>
      </c>
    </row>
    <row r="39" spans="1:24">
      <c r="A39" s="80">
        <v>32</v>
      </c>
      <c r="B39" s="81" t="s">
        <v>575</v>
      </c>
      <c r="C39" s="81" t="s">
        <v>576</v>
      </c>
      <c r="D39" s="82"/>
      <c r="E39" s="82"/>
      <c r="F39" s="82">
        <v>6</v>
      </c>
      <c r="G39" s="82">
        <v>7</v>
      </c>
      <c r="H39" s="82">
        <v>6</v>
      </c>
      <c r="I39" s="82"/>
      <c r="J39" s="82">
        <v>9</v>
      </c>
      <c r="K39" s="82">
        <v>10</v>
      </c>
      <c r="L39" s="82"/>
      <c r="M39" s="82"/>
      <c r="N39" s="82">
        <v>10</v>
      </c>
      <c r="O39" s="82">
        <v>10</v>
      </c>
      <c r="P39" s="82">
        <v>10</v>
      </c>
      <c r="Q39" s="82">
        <v>10</v>
      </c>
      <c r="R39" s="82">
        <v>8</v>
      </c>
      <c r="S39" s="82">
        <v>10</v>
      </c>
      <c r="T39" s="82"/>
      <c r="U39" s="82"/>
      <c r="V39" s="82">
        <v>8</v>
      </c>
      <c r="W39" s="82"/>
      <c r="X39" s="82">
        <v>6</v>
      </c>
    </row>
    <row r="40" spans="1:24">
      <c r="A40" s="80">
        <v>33</v>
      </c>
      <c r="B40" s="81" t="s">
        <v>577</v>
      </c>
      <c r="C40" s="81" t="s">
        <v>578</v>
      </c>
      <c r="D40" s="82"/>
      <c r="E40" s="82"/>
      <c r="F40" s="82"/>
      <c r="G40" s="82"/>
      <c r="H40" s="82"/>
      <c r="I40" s="82">
        <v>4</v>
      </c>
      <c r="J40" s="82">
        <v>6</v>
      </c>
      <c r="K40" s="82"/>
      <c r="L40" s="82"/>
      <c r="M40" s="82">
        <v>2</v>
      </c>
      <c r="N40" s="82">
        <v>4</v>
      </c>
      <c r="O40" s="82">
        <v>5</v>
      </c>
      <c r="P40" s="82">
        <v>4</v>
      </c>
      <c r="Q40" s="82">
        <v>8</v>
      </c>
      <c r="R40" s="82">
        <v>8</v>
      </c>
      <c r="S40" s="82">
        <v>10</v>
      </c>
      <c r="T40" s="82">
        <v>3</v>
      </c>
      <c r="U40" s="82"/>
      <c r="V40" s="82">
        <v>8</v>
      </c>
      <c r="W40" s="82"/>
      <c r="X40" s="82"/>
    </row>
    <row r="41" spans="1:24">
      <c r="A41" s="80">
        <v>34</v>
      </c>
      <c r="B41" s="81" t="s">
        <v>579</v>
      </c>
      <c r="C41" s="81" t="s">
        <v>580</v>
      </c>
      <c r="D41" s="82"/>
      <c r="E41" s="82"/>
      <c r="F41" s="82">
        <v>10</v>
      </c>
      <c r="G41" s="82">
        <v>10</v>
      </c>
      <c r="H41" s="82">
        <v>3</v>
      </c>
      <c r="I41" s="82"/>
      <c r="J41" s="82"/>
      <c r="K41" s="82">
        <v>7</v>
      </c>
      <c r="L41" s="82">
        <v>9</v>
      </c>
      <c r="M41" s="82"/>
      <c r="N41" s="82">
        <v>9</v>
      </c>
      <c r="O41" s="82">
        <v>9</v>
      </c>
      <c r="P41" s="82">
        <v>9</v>
      </c>
      <c r="Q41" s="82">
        <v>8</v>
      </c>
      <c r="R41" s="82">
        <v>8</v>
      </c>
      <c r="S41" s="82">
        <v>10</v>
      </c>
      <c r="T41" s="82">
        <v>10</v>
      </c>
      <c r="U41" s="82"/>
      <c r="V41" s="82">
        <v>8</v>
      </c>
      <c r="W41" s="82"/>
      <c r="X41" s="82"/>
    </row>
    <row r="42" spans="1:24">
      <c r="A42" s="80">
        <v>35</v>
      </c>
      <c r="B42" s="81" t="s">
        <v>581</v>
      </c>
      <c r="C42" s="81" t="s">
        <v>582</v>
      </c>
      <c r="D42" s="82">
        <v>9</v>
      </c>
      <c r="E42" s="82"/>
      <c r="F42" s="82">
        <v>7</v>
      </c>
      <c r="G42" s="82"/>
      <c r="H42" s="82"/>
      <c r="I42" s="82"/>
      <c r="J42" s="82"/>
      <c r="K42" s="82"/>
      <c r="L42" s="82"/>
      <c r="M42" s="82"/>
      <c r="N42" s="82"/>
      <c r="O42" s="82"/>
      <c r="P42" s="82"/>
      <c r="Q42" s="82">
        <v>5</v>
      </c>
      <c r="R42" s="82">
        <v>5</v>
      </c>
      <c r="S42" s="82">
        <v>10</v>
      </c>
      <c r="T42" s="82">
        <v>8</v>
      </c>
      <c r="U42" s="82"/>
      <c r="V42" s="82">
        <v>8</v>
      </c>
      <c r="W42" s="82">
        <v>5</v>
      </c>
      <c r="X42" s="82">
        <v>8</v>
      </c>
    </row>
    <row r="43" spans="1:24">
      <c r="A43" s="80">
        <v>36</v>
      </c>
      <c r="B43" s="81" t="s">
        <v>583</v>
      </c>
      <c r="C43" s="81" t="s">
        <v>584</v>
      </c>
      <c r="D43" s="82">
        <v>10</v>
      </c>
      <c r="E43" s="82">
        <v>9</v>
      </c>
      <c r="F43" s="82">
        <v>5</v>
      </c>
      <c r="G43" s="82">
        <v>5</v>
      </c>
      <c r="H43" s="82">
        <v>5</v>
      </c>
      <c r="I43" s="82">
        <v>4</v>
      </c>
      <c r="J43" s="82"/>
      <c r="K43" s="82"/>
      <c r="L43" s="82">
        <v>4</v>
      </c>
      <c r="M43" s="82">
        <v>10</v>
      </c>
      <c r="N43" s="82">
        <v>4</v>
      </c>
      <c r="O43" s="82"/>
      <c r="P43" s="82">
        <v>4</v>
      </c>
      <c r="Q43" s="82">
        <v>8</v>
      </c>
      <c r="R43" s="82">
        <v>10</v>
      </c>
      <c r="S43" s="82">
        <v>10</v>
      </c>
      <c r="T43" s="82"/>
      <c r="U43" s="82"/>
      <c r="V43" s="82">
        <v>8</v>
      </c>
      <c r="W43" s="82"/>
      <c r="X43" s="82">
        <v>10</v>
      </c>
    </row>
    <row r="44" spans="1:24">
      <c r="A44" s="80">
        <v>37</v>
      </c>
      <c r="B44" s="81" t="s">
        <v>585</v>
      </c>
      <c r="C44" s="81" t="s">
        <v>586</v>
      </c>
      <c r="D44" s="82"/>
      <c r="E44" s="82"/>
      <c r="F44" s="82"/>
      <c r="G44" s="82"/>
      <c r="H44" s="82"/>
      <c r="I44" s="82"/>
      <c r="J44" s="82"/>
      <c r="K44" s="82">
        <v>5</v>
      </c>
      <c r="L44" s="82">
        <v>5</v>
      </c>
      <c r="M44" s="82"/>
      <c r="N44" s="82">
        <v>4</v>
      </c>
      <c r="O44" s="82"/>
      <c r="P44" s="82">
        <v>4</v>
      </c>
      <c r="Q44" s="82">
        <v>10</v>
      </c>
      <c r="R44" s="82"/>
      <c r="S44" s="82">
        <v>10</v>
      </c>
      <c r="T44" s="82"/>
      <c r="U44" s="82">
        <v>6</v>
      </c>
      <c r="V44" s="82">
        <v>10</v>
      </c>
      <c r="W44" s="82"/>
      <c r="X44" s="82">
        <v>10</v>
      </c>
    </row>
    <row r="45" spans="1:24">
      <c r="A45" s="80">
        <v>38</v>
      </c>
      <c r="B45" s="81" t="s">
        <v>587</v>
      </c>
      <c r="C45" s="81" t="s">
        <v>588</v>
      </c>
      <c r="D45" s="82">
        <v>10</v>
      </c>
      <c r="E45" s="82">
        <v>9</v>
      </c>
      <c r="F45" s="82"/>
      <c r="G45" s="82">
        <v>6</v>
      </c>
      <c r="H45" s="82">
        <v>5</v>
      </c>
      <c r="I45" s="82"/>
      <c r="J45" s="82"/>
      <c r="K45" s="82"/>
      <c r="L45" s="82"/>
      <c r="M45" s="82"/>
      <c r="N45" s="82"/>
      <c r="O45" s="82"/>
      <c r="P45" s="82"/>
      <c r="Q45" s="82">
        <v>6</v>
      </c>
      <c r="R45" s="82">
        <v>6</v>
      </c>
      <c r="S45" s="82"/>
      <c r="T45" s="82"/>
      <c r="U45" s="82">
        <v>3</v>
      </c>
      <c r="V45" s="82">
        <v>4</v>
      </c>
      <c r="W45" s="82"/>
      <c r="X45" s="82">
        <v>10</v>
      </c>
    </row>
    <row r="46" spans="1:24">
      <c r="A46" s="80">
        <v>39</v>
      </c>
      <c r="B46" s="81" t="s">
        <v>589</v>
      </c>
      <c r="C46" s="81" t="s">
        <v>590</v>
      </c>
      <c r="D46" s="82"/>
      <c r="E46" s="82"/>
      <c r="F46" s="82"/>
      <c r="G46" s="82"/>
      <c r="H46" s="82"/>
      <c r="I46" s="82">
        <v>8</v>
      </c>
      <c r="J46" s="82">
        <v>8</v>
      </c>
      <c r="K46" s="82"/>
      <c r="L46" s="82"/>
      <c r="M46" s="82">
        <v>10</v>
      </c>
      <c r="N46" s="82">
        <v>4</v>
      </c>
      <c r="O46" s="82">
        <v>4</v>
      </c>
      <c r="P46" s="82">
        <v>4</v>
      </c>
      <c r="Q46" s="82">
        <v>5</v>
      </c>
      <c r="R46" s="82"/>
      <c r="S46" s="82">
        <v>8</v>
      </c>
      <c r="T46" s="82">
        <v>8</v>
      </c>
      <c r="U46" s="82">
        <v>4</v>
      </c>
      <c r="V46" s="82"/>
      <c r="W46" s="82">
        <v>4</v>
      </c>
      <c r="X46" s="82">
        <v>10</v>
      </c>
    </row>
    <row r="47" spans="1:24">
      <c r="A47" s="80">
        <v>40</v>
      </c>
      <c r="B47" s="81" t="s">
        <v>591</v>
      </c>
      <c r="C47" s="81" t="s">
        <v>592</v>
      </c>
      <c r="D47" s="82">
        <v>8</v>
      </c>
      <c r="E47" s="82">
        <v>2</v>
      </c>
      <c r="F47" s="82">
        <v>9</v>
      </c>
      <c r="G47" s="82">
        <v>9</v>
      </c>
      <c r="H47" s="82">
        <v>1</v>
      </c>
      <c r="I47" s="82">
        <v>8</v>
      </c>
      <c r="J47" s="82"/>
      <c r="K47" s="82">
        <v>10</v>
      </c>
      <c r="L47" s="82"/>
      <c r="M47" s="82"/>
      <c r="N47" s="82">
        <v>9</v>
      </c>
      <c r="O47" s="82">
        <v>10</v>
      </c>
      <c r="P47" s="82">
        <v>9</v>
      </c>
      <c r="Q47" s="82"/>
      <c r="R47" s="82"/>
      <c r="S47" s="82"/>
      <c r="T47" s="82"/>
      <c r="U47" s="82"/>
      <c r="V47" s="82"/>
      <c r="W47" s="82"/>
      <c r="X47" s="82"/>
    </row>
    <row r="48" spans="1:24">
      <c r="A48" s="80">
        <v>41</v>
      </c>
      <c r="B48" s="81" t="s">
        <v>593</v>
      </c>
      <c r="C48" s="81" t="s">
        <v>594</v>
      </c>
      <c r="D48" s="82">
        <v>9</v>
      </c>
      <c r="E48" s="82">
        <v>6</v>
      </c>
      <c r="F48" s="82">
        <v>6</v>
      </c>
      <c r="G48" s="82">
        <v>9</v>
      </c>
      <c r="H48" s="82">
        <v>8</v>
      </c>
      <c r="I48" s="82">
        <v>8</v>
      </c>
      <c r="J48" s="82">
        <v>9</v>
      </c>
      <c r="K48" s="82">
        <v>9</v>
      </c>
      <c r="L48" s="82"/>
      <c r="M48" s="82"/>
      <c r="N48" s="82">
        <v>4</v>
      </c>
      <c r="O48" s="82"/>
      <c r="P48" s="82">
        <v>4</v>
      </c>
      <c r="Q48" s="82">
        <v>5</v>
      </c>
      <c r="R48" s="82"/>
      <c r="S48" s="82">
        <v>8</v>
      </c>
      <c r="T48" s="82">
        <v>8</v>
      </c>
      <c r="U48" s="82">
        <v>8</v>
      </c>
      <c r="V48" s="82"/>
      <c r="W48" s="82"/>
      <c r="X48" s="82">
        <v>8</v>
      </c>
    </row>
    <row r="49" spans="1:24">
      <c r="A49" s="80">
        <v>42</v>
      </c>
      <c r="B49" s="81" t="s">
        <v>595</v>
      </c>
      <c r="C49" s="81" t="s">
        <v>596</v>
      </c>
      <c r="D49" s="82">
        <v>8</v>
      </c>
      <c r="E49" s="82"/>
      <c r="F49" s="82">
        <v>5</v>
      </c>
      <c r="G49" s="82">
        <v>3</v>
      </c>
      <c r="H49" s="82"/>
      <c r="I49" s="82"/>
      <c r="J49" s="82">
        <v>4</v>
      </c>
      <c r="K49" s="82">
        <v>4</v>
      </c>
      <c r="L49" s="82"/>
      <c r="M49" s="82">
        <v>9</v>
      </c>
      <c r="N49" s="82"/>
      <c r="O49" s="82">
        <v>10</v>
      </c>
      <c r="P49" s="82">
        <v>3</v>
      </c>
      <c r="Q49" s="82"/>
      <c r="R49" s="82"/>
      <c r="S49" s="82">
        <v>10</v>
      </c>
      <c r="T49" s="82">
        <v>10</v>
      </c>
      <c r="U49" s="82"/>
      <c r="V49" s="82">
        <v>4</v>
      </c>
      <c r="W49" s="82"/>
      <c r="X49" s="82">
        <v>10</v>
      </c>
    </row>
    <row r="50" spans="1:24">
      <c r="A50" s="80">
        <v>43</v>
      </c>
      <c r="B50" s="81" t="s">
        <v>597</v>
      </c>
      <c r="C50" s="81" t="s">
        <v>598</v>
      </c>
      <c r="D50" s="82">
        <v>6</v>
      </c>
      <c r="E50" s="82"/>
      <c r="F50" s="82">
        <v>5</v>
      </c>
      <c r="G50" s="82">
        <v>5</v>
      </c>
      <c r="H50" s="82">
        <v>5</v>
      </c>
      <c r="I50" s="82">
        <v>8</v>
      </c>
      <c r="J50" s="82"/>
      <c r="K50" s="82">
        <v>8</v>
      </c>
      <c r="L50" s="82"/>
      <c r="M50" s="82"/>
      <c r="N50" s="82">
        <v>4</v>
      </c>
      <c r="O50" s="82">
        <v>4</v>
      </c>
      <c r="P50" s="82">
        <v>10</v>
      </c>
      <c r="Q50" s="82">
        <v>6</v>
      </c>
      <c r="R50" s="82"/>
      <c r="S50" s="82">
        <v>6</v>
      </c>
      <c r="T50" s="82">
        <v>6</v>
      </c>
      <c r="U50" s="82">
        <v>10</v>
      </c>
      <c r="V50" s="82">
        <v>10</v>
      </c>
      <c r="W50" s="82"/>
      <c r="X50" s="82">
        <v>10</v>
      </c>
    </row>
    <row r="51" spans="1:24">
      <c r="A51" s="80">
        <v>44</v>
      </c>
      <c r="B51" s="81" t="s">
        <v>599</v>
      </c>
      <c r="C51" s="81" t="s">
        <v>600</v>
      </c>
      <c r="D51" s="82">
        <v>9</v>
      </c>
      <c r="E51" s="82">
        <v>7</v>
      </c>
      <c r="F51" s="82">
        <v>9</v>
      </c>
      <c r="G51" s="82">
        <v>9</v>
      </c>
      <c r="H51" s="82">
        <v>7</v>
      </c>
      <c r="I51" s="82">
        <v>7</v>
      </c>
      <c r="J51" s="82">
        <v>7</v>
      </c>
      <c r="K51" s="82">
        <v>7</v>
      </c>
      <c r="L51" s="82"/>
      <c r="M51" s="82">
        <v>10</v>
      </c>
      <c r="N51" s="82">
        <v>4</v>
      </c>
      <c r="O51" s="82">
        <v>10</v>
      </c>
      <c r="P51" s="82">
        <v>4</v>
      </c>
      <c r="Q51" s="82"/>
      <c r="R51" s="82"/>
      <c r="S51" s="82"/>
      <c r="T51" s="82"/>
      <c r="U51" s="82"/>
      <c r="V51" s="82"/>
      <c r="W51" s="82"/>
      <c r="X51" s="82"/>
    </row>
    <row r="52" spans="1:24">
      <c r="A52" s="80">
        <v>45</v>
      </c>
      <c r="B52" s="81" t="s">
        <v>601</v>
      </c>
      <c r="C52" s="81" t="s">
        <v>602</v>
      </c>
      <c r="D52" s="82">
        <v>10</v>
      </c>
      <c r="E52" s="82">
        <v>5</v>
      </c>
      <c r="F52" s="82">
        <v>6</v>
      </c>
      <c r="G52" s="82">
        <v>5</v>
      </c>
      <c r="H52" s="82">
        <v>5</v>
      </c>
      <c r="I52" s="82">
        <v>4</v>
      </c>
      <c r="J52" s="82"/>
      <c r="K52" s="82">
        <v>4</v>
      </c>
      <c r="L52" s="82"/>
      <c r="M52" s="82">
        <v>9</v>
      </c>
      <c r="N52" s="82">
        <v>2</v>
      </c>
      <c r="O52" s="82">
        <v>8</v>
      </c>
      <c r="P52" s="82"/>
      <c r="Q52" s="82"/>
      <c r="R52" s="82"/>
      <c r="S52" s="82"/>
      <c r="T52" s="82"/>
      <c r="U52" s="82"/>
      <c r="V52" s="82"/>
      <c r="W52" s="82"/>
      <c r="X52" s="82"/>
    </row>
    <row r="53" s="63" customFormat="1" spans="1:24">
      <c r="A53" s="80">
        <v>46</v>
      </c>
      <c r="B53" s="81" t="s">
        <v>603</v>
      </c>
      <c r="C53" s="81" t="s">
        <v>604</v>
      </c>
      <c r="D53" s="82"/>
      <c r="E53" s="82"/>
      <c r="F53" s="82"/>
      <c r="G53" s="82"/>
      <c r="H53" s="82"/>
      <c r="I53" s="82"/>
      <c r="J53" s="82"/>
      <c r="K53" s="82">
        <v>3</v>
      </c>
      <c r="L53" s="82"/>
      <c r="M53" s="82"/>
      <c r="N53" s="82">
        <v>4</v>
      </c>
      <c r="O53" s="82"/>
      <c r="P53" s="82">
        <v>7</v>
      </c>
      <c r="Q53" s="82">
        <v>6</v>
      </c>
      <c r="R53" s="82"/>
      <c r="S53" s="82">
        <v>9</v>
      </c>
      <c r="T53" s="82">
        <v>10</v>
      </c>
      <c r="U53" s="82">
        <v>10</v>
      </c>
      <c r="V53" s="82">
        <v>9</v>
      </c>
      <c r="W53" s="82"/>
      <c r="X53" s="82">
        <v>8</v>
      </c>
    </row>
    <row r="54" s="63" customFormat="1" spans="1:24">
      <c r="A54" s="80">
        <v>47</v>
      </c>
      <c r="B54" s="81" t="s">
        <v>605</v>
      </c>
      <c r="C54" s="81" t="s">
        <v>606</v>
      </c>
      <c r="D54" s="82">
        <v>10</v>
      </c>
      <c r="E54" s="82">
        <v>9</v>
      </c>
      <c r="F54" s="82">
        <v>9</v>
      </c>
      <c r="G54" s="82">
        <v>8</v>
      </c>
      <c r="H54" s="82"/>
      <c r="I54" s="82">
        <v>9</v>
      </c>
      <c r="J54" s="82">
        <v>7</v>
      </c>
      <c r="K54" s="82"/>
      <c r="L54" s="82"/>
      <c r="M54" s="82">
        <v>10</v>
      </c>
      <c r="N54" s="82">
        <v>4</v>
      </c>
      <c r="O54" s="82">
        <v>8</v>
      </c>
      <c r="P54" s="82"/>
      <c r="Q54" s="82"/>
      <c r="R54" s="82"/>
      <c r="S54" s="82">
        <v>10</v>
      </c>
      <c r="T54" s="82">
        <v>10</v>
      </c>
      <c r="U54" s="82"/>
      <c r="V54" s="82">
        <v>8</v>
      </c>
      <c r="W54" s="82"/>
      <c r="X54" s="82">
        <v>6</v>
      </c>
    </row>
    <row r="56" spans="2:24">
      <c r="B56" s="83" t="s">
        <v>607</v>
      </c>
      <c r="C56" s="83"/>
      <c r="D56" s="64">
        <f>COUNTIF(D6:D54,"=9")+COUNTIF(D6:D54,"=10")</f>
        <v>26</v>
      </c>
      <c r="E56" s="64">
        <f t="shared" ref="E56:X56" si="0">COUNTIF(E6:E54,"=9")+COUNTIF(E6:E54,"=10")</f>
        <v>11</v>
      </c>
      <c r="F56" s="64">
        <f t="shared" si="0"/>
        <v>24</v>
      </c>
      <c r="G56" s="64">
        <f t="shared" si="0"/>
        <v>18</v>
      </c>
      <c r="H56" s="64">
        <f t="shared" si="0"/>
        <v>8</v>
      </c>
      <c r="I56" s="64">
        <f t="shared" si="0"/>
        <v>14</v>
      </c>
      <c r="J56" s="64">
        <f t="shared" si="0"/>
        <v>9</v>
      </c>
      <c r="K56" s="64">
        <f t="shared" si="0"/>
        <v>16</v>
      </c>
      <c r="L56" s="64">
        <f t="shared" si="0"/>
        <v>6</v>
      </c>
      <c r="M56" s="64">
        <f t="shared" si="0"/>
        <v>17</v>
      </c>
      <c r="N56" s="64">
        <f t="shared" si="0"/>
        <v>15</v>
      </c>
      <c r="O56" s="64">
        <f t="shared" si="0"/>
        <v>26</v>
      </c>
      <c r="P56" s="64">
        <f t="shared" si="0"/>
        <v>12</v>
      </c>
      <c r="Q56" s="64">
        <f t="shared" si="0"/>
        <v>9</v>
      </c>
      <c r="R56" s="64">
        <f t="shared" si="0"/>
        <v>4</v>
      </c>
      <c r="S56" s="64">
        <f t="shared" si="0"/>
        <v>27</v>
      </c>
      <c r="T56" s="64">
        <f t="shared" si="0"/>
        <v>16</v>
      </c>
      <c r="U56" s="64">
        <f t="shared" si="0"/>
        <v>5</v>
      </c>
      <c r="V56" s="64">
        <f t="shared" si="0"/>
        <v>11</v>
      </c>
      <c r="W56" s="64">
        <f t="shared" si="0"/>
        <v>2</v>
      </c>
      <c r="X56" s="64">
        <f t="shared" si="0"/>
        <v>22</v>
      </c>
    </row>
    <row r="57" spans="2:24">
      <c r="B57" s="83" t="s">
        <v>608</v>
      </c>
      <c r="C57" s="83"/>
      <c r="D57" s="64">
        <f>COUNTIF(D6:D54,"=7")+COUNTIF(D6:D54,"=8")</f>
        <v>7</v>
      </c>
      <c r="E57" s="64">
        <f t="shared" ref="E57:X57" si="1">COUNTIF(E6:E54,"=7")+COUNTIF(E6:E54,"=8")</f>
        <v>8</v>
      </c>
      <c r="F57" s="64">
        <f t="shared" si="1"/>
        <v>7</v>
      </c>
      <c r="G57" s="64">
        <f t="shared" si="1"/>
        <v>6</v>
      </c>
      <c r="H57" s="64">
        <f t="shared" si="1"/>
        <v>9</v>
      </c>
      <c r="I57" s="64">
        <f t="shared" si="1"/>
        <v>11</v>
      </c>
      <c r="J57" s="64">
        <f t="shared" si="1"/>
        <v>10</v>
      </c>
      <c r="K57" s="64">
        <f t="shared" si="1"/>
        <v>8</v>
      </c>
      <c r="L57" s="64">
        <f t="shared" si="1"/>
        <v>5</v>
      </c>
      <c r="M57" s="64">
        <f t="shared" si="1"/>
        <v>2</v>
      </c>
      <c r="N57" s="64">
        <f t="shared" si="1"/>
        <v>2</v>
      </c>
      <c r="O57" s="64">
        <f t="shared" si="1"/>
        <v>4</v>
      </c>
      <c r="P57" s="64">
        <f t="shared" si="1"/>
        <v>6</v>
      </c>
      <c r="Q57" s="64">
        <f t="shared" si="1"/>
        <v>11</v>
      </c>
      <c r="R57" s="64">
        <f t="shared" si="1"/>
        <v>7</v>
      </c>
      <c r="S57" s="64">
        <f t="shared" si="1"/>
        <v>4</v>
      </c>
      <c r="T57" s="64">
        <f t="shared" si="1"/>
        <v>5</v>
      </c>
      <c r="U57" s="64">
        <f t="shared" si="1"/>
        <v>8</v>
      </c>
      <c r="V57" s="64">
        <f t="shared" si="1"/>
        <v>14</v>
      </c>
      <c r="W57" s="64">
        <f t="shared" si="1"/>
        <v>2</v>
      </c>
      <c r="X57" s="64">
        <f t="shared" si="1"/>
        <v>5</v>
      </c>
    </row>
    <row r="58" spans="2:24">
      <c r="B58" s="83" t="s">
        <v>609</v>
      </c>
      <c r="C58" s="83"/>
      <c r="D58" s="64">
        <f>COUNTIF(D6:D54,"=5")+COUNTIF(D6:D54,"=6")</f>
        <v>1</v>
      </c>
      <c r="E58" s="64">
        <f t="shared" ref="E58:X58" si="2">COUNTIF(E6:E54,"=5")+COUNTIF(E6:E54,"=6")</f>
        <v>4</v>
      </c>
      <c r="F58" s="64">
        <f t="shared" si="2"/>
        <v>6</v>
      </c>
      <c r="G58" s="64">
        <f t="shared" si="2"/>
        <v>8</v>
      </c>
      <c r="H58" s="64">
        <f t="shared" si="2"/>
        <v>12</v>
      </c>
      <c r="I58" s="64">
        <f t="shared" si="2"/>
        <v>1</v>
      </c>
      <c r="J58" s="64">
        <f t="shared" si="2"/>
        <v>3</v>
      </c>
      <c r="K58" s="64">
        <f t="shared" si="2"/>
        <v>4</v>
      </c>
      <c r="L58" s="64">
        <f t="shared" si="2"/>
        <v>5</v>
      </c>
      <c r="M58" s="64">
        <f t="shared" si="2"/>
        <v>2</v>
      </c>
      <c r="N58" s="64">
        <f t="shared" si="2"/>
        <v>3</v>
      </c>
      <c r="O58" s="64">
        <f t="shared" si="2"/>
        <v>4</v>
      </c>
      <c r="P58" s="64">
        <f t="shared" si="2"/>
        <v>4</v>
      </c>
      <c r="Q58" s="64">
        <f t="shared" si="2"/>
        <v>11</v>
      </c>
      <c r="R58" s="64">
        <f t="shared" si="2"/>
        <v>3</v>
      </c>
      <c r="S58" s="64">
        <f t="shared" si="2"/>
        <v>2</v>
      </c>
      <c r="T58" s="64">
        <f t="shared" si="2"/>
        <v>4</v>
      </c>
      <c r="U58" s="64">
        <f t="shared" si="2"/>
        <v>5</v>
      </c>
      <c r="V58" s="64">
        <f t="shared" si="2"/>
        <v>4</v>
      </c>
      <c r="W58" s="64">
        <f t="shared" si="2"/>
        <v>2</v>
      </c>
      <c r="X58" s="64">
        <f t="shared" si="2"/>
        <v>2</v>
      </c>
    </row>
    <row r="59" spans="2:24">
      <c r="B59" s="83" t="s">
        <v>610</v>
      </c>
      <c r="C59" s="83"/>
      <c r="D59" s="64">
        <f>COUNTIF(D6:D54,"=3")+COUNTIF(D6:D54,"=4")</f>
        <v>1</v>
      </c>
      <c r="E59" s="64">
        <f t="shared" ref="E59:X59" si="3">COUNTIF(E6:E54,"=3")+COUNTIF(E6:E54,"=4")</f>
        <v>6</v>
      </c>
      <c r="F59" s="64">
        <f t="shared" si="3"/>
        <v>1</v>
      </c>
      <c r="G59" s="64">
        <f t="shared" si="3"/>
        <v>4</v>
      </c>
      <c r="H59" s="64">
        <f t="shared" si="3"/>
        <v>2</v>
      </c>
      <c r="I59" s="64">
        <f t="shared" si="3"/>
        <v>4</v>
      </c>
      <c r="J59" s="64">
        <f t="shared" si="3"/>
        <v>1</v>
      </c>
      <c r="K59" s="64">
        <f t="shared" si="3"/>
        <v>4</v>
      </c>
      <c r="L59" s="64">
        <f t="shared" si="3"/>
        <v>3</v>
      </c>
      <c r="M59" s="64">
        <f t="shared" si="3"/>
        <v>1</v>
      </c>
      <c r="N59" s="64">
        <f t="shared" si="3"/>
        <v>19</v>
      </c>
      <c r="O59" s="64">
        <f t="shared" si="3"/>
        <v>5</v>
      </c>
      <c r="P59" s="64">
        <f t="shared" si="3"/>
        <v>13</v>
      </c>
      <c r="Q59" s="64">
        <f t="shared" si="3"/>
        <v>1</v>
      </c>
      <c r="R59" s="64">
        <f t="shared" si="3"/>
        <v>1</v>
      </c>
      <c r="S59" s="64">
        <f t="shared" si="3"/>
        <v>2</v>
      </c>
      <c r="T59" s="64">
        <f t="shared" si="3"/>
        <v>3</v>
      </c>
      <c r="U59" s="64">
        <f t="shared" si="3"/>
        <v>7</v>
      </c>
      <c r="V59" s="64">
        <f t="shared" si="3"/>
        <v>2</v>
      </c>
      <c r="W59" s="64">
        <f t="shared" si="3"/>
        <v>2</v>
      </c>
      <c r="X59" s="64">
        <f t="shared" si="3"/>
        <v>0</v>
      </c>
    </row>
    <row r="60" spans="2:24">
      <c r="B60" s="83" t="s">
        <v>611</v>
      </c>
      <c r="C60" s="83"/>
      <c r="D60" s="64">
        <f>COUNTIF(D6:D54,"=1")+COUNTIF(D6:D54,"=2")</f>
        <v>2</v>
      </c>
      <c r="E60" s="64">
        <f t="shared" ref="E60:X60" si="4">COUNTIF(E6:E54,"=1")+COUNTIF(E6:E54,"=2")</f>
        <v>3</v>
      </c>
      <c r="F60" s="64">
        <f t="shared" si="4"/>
        <v>0</v>
      </c>
      <c r="G60" s="64">
        <f t="shared" si="4"/>
        <v>0</v>
      </c>
      <c r="H60" s="64">
        <f t="shared" si="4"/>
        <v>1</v>
      </c>
      <c r="I60" s="64">
        <f t="shared" si="4"/>
        <v>1</v>
      </c>
      <c r="J60" s="64">
        <f t="shared" si="4"/>
        <v>1</v>
      </c>
      <c r="K60" s="64">
        <f t="shared" si="4"/>
        <v>0</v>
      </c>
      <c r="L60" s="64">
        <f t="shared" si="4"/>
        <v>0</v>
      </c>
      <c r="M60" s="64">
        <f t="shared" si="4"/>
        <v>1</v>
      </c>
      <c r="N60" s="64">
        <f t="shared" si="4"/>
        <v>2</v>
      </c>
      <c r="O60" s="64">
        <f t="shared" si="4"/>
        <v>0</v>
      </c>
      <c r="P60" s="64">
        <f t="shared" si="4"/>
        <v>0</v>
      </c>
      <c r="Q60" s="64">
        <f t="shared" si="4"/>
        <v>1</v>
      </c>
      <c r="R60" s="64">
        <f t="shared" si="4"/>
        <v>2</v>
      </c>
      <c r="S60" s="64">
        <f t="shared" si="4"/>
        <v>0</v>
      </c>
      <c r="T60" s="64">
        <f t="shared" si="4"/>
        <v>0</v>
      </c>
      <c r="U60" s="64">
        <f t="shared" si="4"/>
        <v>1</v>
      </c>
      <c r="V60" s="64">
        <f t="shared" si="4"/>
        <v>0</v>
      </c>
      <c r="W60" s="64">
        <f t="shared" si="4"/>
        <v>0</v>
      </c>
      <c r="X60" s="64">
        <f t="shared" si="4"/>
        <v>0</v>
      </c>
    </row>
    <row r="61" spans="2:24">
      <c r="B61" s="83" t="s">
        <v>612</v>
      </c>
      <c r="C61" s="83"/>
      <c r="D61" s="64">
        <f>COUNTIF(D6:D54,"=0")</f>
        <v>0</v>
      </c>
      <c r="E61" s="64">
        <f t="shared" ref="E61:X61" si="5">COUNTIF(E6:E54,"=0")</f>
        <v>0</v>
      </c>
      <c r="F61" s="64">
        <f t="shared" si="5"/>
        <v>0</v>
      </c>
      <c r="G61" s="64">
        <f t="shared" si="5"/>
        <v>0</v>
      </c>
      <c r="H61" s="64">
        <f t="shared" si="5"/>
        <v>0</v>
      </c>
      <c r="I61" s="64">
        <f t="shared" si="5"/>
        <v>0</v>
      </c>
      <c r="J61" s="64">
        <f t="shared" si="5"/>
        <v>0</v>
      </c>
      <c r="K61" s="64">
        <f t="shared" si="5"/>
        <v>0</v>
      </c>
      <c r="L61" s="64">
        <f t="shared" si="5"/>
        <v>0</v>
      </c>
      <c r="M61" s="64">
        <f t="shared" si="5"/>
        <v>0</v>
      </c>
      <c r="N61" s="64">
        <f t="shared" si="5"/>
        <v>0</v>
      </c>
      <c r="O61" s="64">
        <f t="shared" si="5"/>
        <v>1</v>
      </c>
      <c r="P61" s="64">
        <f t="shared" si="5"/>
        <v>0</v>
      </c>
      <c r="Q61" s="64">
        <f t="shared" si="5"/>
        <v>0</v>
      </c>
      <c r="R61" s="64">
        <f t="shared" si="5"/>
        <v>0</v>
      </c>
      <c r="S61" s="64">
        <f t="shared" si="5"/>
        <v>0</v>
      </c>
      <c r="T61" s="64">
        <f t="shared" si="5"/>
        <v>0</v>
      </c>
      <c r="U61" s="64">
        <f t="shared" si="5"/>
        <v>0</v>
      </c>
      <c r="V61" s="64">
        <f t="shared" si="5"/>
        <v>0</v>
      </c>
      <c r="W61" s="64">
        <f t="shared" si="5"/>
        <v>0</v>
      </c>
      <c r="X61" s="64">
        <f t="shared" si="5"/>
        <v>0</v>
      </c>
    </row>
    <row r="62" spans="2:24">
      <c r="B62" s="83" t="s">
        <v>613</v>
      </c>
      <c r="C62" s="83"/>
      <c r="D62" s="64">
        <f>COUNTBLANK(D6:D54)</f>
        <v>11</v>
      </c>
      <c r="E62" s="64">
        <f t="shared" ref="E62:X62" si="6">COUNTBLANK(E6:E54)</f>
        <v>16</v>
      </c>
      <c r="F62" s="64">
        <f t="shared" si="6"/>
        <v>10</v>
      </c>
      <c r="G62" s="64">
        <f t="shared" si="6"/>
        <v>12</v>
      </c>
      <c r="H62" s="64">
        <f t="shared" si="6"/>
        <v>16</v>
      </c>
      <c r="I62" s="64">
        <f t="shared" si="6"/>
        <v>17</v>
      </c>
      <c r="J62" s="64">
        <f t="shared" si="6"/>
        <v>24</v>
      </c>
      <c r="K62" s="64">
        <f t="shared" si="6"/>
        <v>16</v>
      </c>
      <c r="L62" s="64">
        <f t="shared" si="6"/>
        <v>29</v>
      </c>
      <c r="M62" s="64">
        <f t="shared" si="6"/>
        <v>25</v>
      </c>
      <c r="N62" s="64">
        <f t="shared" si="6"/>
        <v>7</v>
      </c>
      <c r="O62" s="64">
        <f t="shared" si="6"/>
        <v>8</v>
      </c>
      <c r="P62" s="64">
        <f t="shared" si="6"/>
        <v>13</v>
      </c>
      <c r="Q62" s="64">
        <f t="shared" si="6"/>
        <v>15</v>
      </c>
      <c r="R62" s="64">
        <f t="shared" si="6"/>
        <v>31</v>
      </c>
      <c r="S62" s="64">
        <f t="shared" si="6"/>
        <v>13</v>
      </c>
      <c r="T62" s="64">
        <f t="shared" si="6"/>
        <v>20</v>
      </c>
      <c r="U62" s="64">
        <f t="shared" si="6"/>
        <v>22</v>
      </c>
      <c r="V62" s="64">
        <f t="shared" si="6"/>
        <v>17</v>
      </c>
      <c r="W62" s="64">
        <f t="shared" si="6"/>
        <v>40</v>
      </c>
      <c r="X62" s="64">
        <f t="shared" si="6"/>
        <v>19</v>
      </c>
    </row>
    <row r="63" spans="2:3">
      <c r="B63" s="83"/>
      <c r="C63" s="83"/>
    </row>
    <row r="64" ht="18" spans="2:24">
      <c r="B64" s="84" t="s">
        <v>614</v>
      </c>
      <c r="C64" s="84"/>
      <c r="D64" s="85">
        <f>((0.35*D56)+(0.3*D57)+(0.2*D58)+(0.1*D59)+(0.05*D60)+(0*D61))/(0.35*(D56+D57+D58+D59+D60+D61))*100</f>
        <v>89.5752895752896</v>
      </c>
      <c r="E64" s="85">
        <f t="shared" ref="E64:X64" si="7">((0.35*E56)+(0.3*E57)+(0.2*E58)+(0.1*E59)+(0.05*E60)+(0*E61))/(0.35*(E56+E57+E58+E59+E60+E61))*100</f>
        <v>69.6428571428572</v>
      </c>
      <c r="F64" s="85">
        <f t="shared" si="7"/>
        <v>88.7218045112782</v>
      </c>
      <c r="G64" s="85">
        <f t="shared" si="7"/>
        <v>80.1587301587302</v>
      </c>
      <c r="H64" s="85">
        <f t="shared" si="7"/>
        <v>72.7678571428572</v>
      </c>
      <c r="I64" s="85">
        <f t="shared" si="7"/>
        <v>81.5668202764977</v>
      </c>
      <c r="J64" s="85">
        <f t="shared" si="7"/>
        <v>82.1428571428572</v>
      </c>
      <c r="K64" s="85">
        <f t="shared" si="7"/>
        <v>82.1428571428572</v>
      </c>
      <c r="L64" s="85">
        <f t="shared" si="7"/>
        <v>73.6842105263158</v>
      </c>
      <c r="M64" s="85">
        <f t="shared" si="7"/>
        <v>88.1987577639752</v>
      </c>
      <c r="N64" s="85">
        <f t="shared" si="7"/>
        <v>58.8850174216028</v>
      </c>
      <c r="O64" s="85">
        <f t="shared" si="7"/>
        <v>82.8571428571428</v>
      </c>
      <c r="P64" s="85">
        <f t="shared" si="7"/>
        <v>66.1224489795918</v>
      </c>
      <c r="Q64" s="85">
        <f t="shared" si="7"/>
        <v>76.1904761904762</v>
      </c>
      <c r="R64" s="85">
        <f t="shared" si="7"/>
        <v>72.2689075630252</v>
      </c>
      <c r="S64" s="85">
        <f t="shared" si="7"/>
        <v>91.8367346938775</v>
      </c>
      <c r="T64" s="85">
        <f t="shared" si="7"/>
        <v>83.6734693877551</v>
      </c>
      <c r="U64" s="85">
        <f t="shared" si="7"/>
        <v>64.8351648351648</v>
      </c>
      <c r="V64" s="85">
        <f t="shared" si="7"/>
        <v>83.4101382488479</v>
      </c>
      <c r="W64" s="85">
        <f t="shared" si="7"/>
        <v>67.8571428571428</v>
      </c>
      <c r="X64" s="85">
        <f t="shared" si="7"/>
        <v>94.5812807881774</v>
      </c>
    </row>
  </sheetData>
  <mergeCells count="21">
    <mergeCell ref="B1:X1"/>
    <mergeCell ref="B2:X2"/>
    <mergeCell ref="B3:X3"/>
    <mergeCell ref="I4:P4"/>
    <mergeCell ref="Q4:X4"/>
    <mergeCell ref="I5:L5"/>
    <mergeCell ref="M5:P5"/>
    <mergeCell ref="Q5:T5"/>
    <mergeCell ref="U5:X5"/>
    <mergeCell ref="B56:C56"/>
    <mergeCell ref="B57:C57"/>
    <mergeCell ref="B58:C58"/>
    <mergeCell ref="B59:C59"/>
    <mergeCell ref="B60:C60"/>
    <mergeCell ref="B61:C61"/>
    <mergeCell ref="B62:C62"/>
    <mergeCell ref="B64:C64"/>
    <mergeCell ref="A4:A7"/>
    <mergeCell ref="B4:B7"/>
    <mergeCell ref="C4:C7"/>
    <mergeCell ref="D4:H5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2"/>
  <sheetViews>
    <sheetView workbookViewId="0">
      <selection activeCell="O4" sqref="O4:P4"/>
    </sheetView>
  </sheetViews>
  <sheetFormatPr defaultColWidth="9" defaultRowHeight="12.75"/>
  <cols>
    <col min="1" max="1" width="9.14285714285714" customWidth="1"/>
    <col min="4" max="4" width="13.1428571428571" customWidth="1"/>
  </cols>
  <sheetData>
    <row r="1" ht="174" spans="1:1">
      <c r="A1" s="47" t="s">
        <v>615</v>
      </c>
    </row>
    <row r="2" ht="56.25" customHeight="1" spans="1:24">
      <c r="A2" s="1" t="s">
        <v>462</v>
      </c>
      <c r="B2" s="2" t="s">
        <v>616</v>
      </c>
      <c r="C2" s="3" t="s">
        <v>617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25"/>
      <c r="V2" s="2" t="s">
        <v>424</v>
      </c>
      <c r="W2" s="26" t="s">
        <v>618</v>
      </c>
      <c r="X2" s="27" t="s">
        <v>619</v>
      </c>
    </row>
    <row r="3" ht="56.25" customHeight="1" spans="1:24">
      <c r="A3" s="48"/>
      <c r="B3" s="49"/>
      <c r="C3" s="50" t="s">
        <v>620</v>
      </c>
      <c r="D3" s="51"/>
      <c r="E3" s="52" t="s">
        <v>621</v>
      </c>
      <c r="F3" s="53"/>
      <c r="G3" s="52" t="s">
        <v>622</v>
      </c>
      <c r="H3" s="53"/>
      <c r="I3" s="57" t="s">
        <v>623</v>
      </c>
      <c r="J3" s="58"/>
      <c r="K3" s="52" t="s">
        <v>624</v>
      </c>
      <c r="L3" s="53"/>
      <c r="M3" s="52" t="s">
        <v>625</v>
      </c>
      <c r="N3" s="53"/>
      <c r="O3" s="52" t="s">
        <v>626</v>
      </c>
      <c r="P3" s="53"/>
      <c r="Q3" s="57" t="s">
        <v>627</v>
      </c>
      <c r="R3" s="57" t="s">
        <v>628</v>
      </c>
      <c r="S3" s="57" t="s">
        <v>629</v>
      </c>
      <c r="T3" s="57" t="s">
        <v>630</v>
      </c>
      <c r="U3" s="57" t="s">
        <v>631</v>
      </c>
      <c r="V3" s="49"/>
      <c r="W3" s="59"/>
      <c r="X3" s="60"/>
    </row>
    <row r="4" ht="57.75" spans="1:24">
      <c r="A4" s="5"/>
      <c r="B4" s="54"/>
      <c r="C4" s="55" t="s">
        <v>632</v>
      </c>
      <c r="D4" s="55" t="s">
        <v>614</v>
      </c>
      <c r="E4" s="55" t="s">
        <v>632</v>
      </c>
      <c r="F4" s="55" t="s">
        <v>614</v>
      </c>
      <c r="G4" s="55" t="s">
        <v>632</v>
      </c>
      <c r="H4" s="55" t="s">
        <v>614</v>
      </c>
      <c r="I4" s="55" t="s">
        <v>632</v>
      </c>
      <c r="J4" s="55" t="s">
        <v>614</v>
      </c>
      <c r="K4" s="55" t="s">
        <v>632</v>
      </c>
      <c r="L4" s="55" t="s">
        <v>614</v>
      </c>
      <c r="M4" s="55" t="s">
        <v>632</v>
      </c>
      <c r="N4" s="55" t="s">
        <v>614</v>
      </c>
      <c r="O4" s="55" t="s">
        <v>632</v>
      </c>
      <c r="P4" s="55" t="s">
        <v>614</v>
      </c>
      <c r="Q4" s="61"/>
      <c r="R4" s="61"/>
      <c r="S4" s="61"/>
      <c r="T4" s="61"/>
      <c r="U4" s="61"/>
      <c r="V4" s="62"/>
      <c r="W4" s="28"/>
      <c r="X4" s="29" t="s">
        <v>633</v>
      </c>
    </row>
    <row r="5" ht="16.5" spans="1:24">
      <c r="A5" s="5" t="s">
        <v>44</v>
      </c>
      <c r="B5" s="8">
        <v>85</v>
      </c>
      <c r="C5" s="8">
        <v>1</v>
      </c>
      <c r="D5" s="7">
        <f>(C5/C9)*B5</f>
        <v>10.625</v>
      </c>
      <c r="E5" s="7"/>
      <c r="F5" s="7"/>
      <c r="G5" s="7">
        <v>10.625</v>
      </c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ht="16.5" spans="1:24">
      <c r="A6" s="5" t="s">
        <v>45</v>
      </c>
      <c r="B6" s="7">
        <v>90</v>
      </c>
      <c r="C6" s="7">
        <v>2</v>
      </c>
      <c r="D6" s="7">
        <f>(C6/C9)*B6</f>
        <v>22.5</v>
      </c>
      <c r="E6" s="7"/>
      <c r="F6" s="7"/>
      <c r="G6" s="7">
        <v>22.5</v>
      </c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ht="16.5" spans="1:24">
      <c r="A7" s="5" t="s">
        <v>48</v>
      </c>
      <c r="B7" s="7">
        <v>83</v>
      </c>
      <c r="C7" s="7">
        <v>3</v>
      </c>
      <c r="D7" s="7">
        <f>(C7/C9)*B7</f>
        <v>31.125</v>
      </c>
      <c r="E7" s="7"/>
      <c r="F7" s="7"/>
      <c r="G7" s="7">
        <v>31.125</v>
      </c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</row>
    <row r="8" ht="16.5" spans="1:24">
      <c r="A8" s="5" t="s">
        <v>49</v>
      </c>
      <c r="B8" s="7">
        <v>75</v>
      </c>
      <c r="C8" s="7">
        <v>2</v>
      </c>
      <c r="D8" s="7">
        <f>(C8/C9)*B8</f>
        <v>18.75</v>
      </c>
      <c r="E8" s="7"/>
      <c r="F8" s="7"/>
      <c r="G8" s="7">
        <v>18.75</v>
      </c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  <row r="9" ht="16.5" spans="1:24">
      <c r="A9" s="9" t="s">
        <v>424</v>
      </c>
      <c r="B9" s="10"/>
      <c r="C9" s="7">
        <v>8</v>
      </c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ht="236.25" spans="1:1">
      <c r="A10" s="56" t="s">
        <v>634</v>
      </c>
    </row>
    <row r="12" ht="15.75" spans="5:6">
      <c r="E12" s="56"/>
      <c r="F12" s="56"/>
    </row>
  </sheetData>
  <mergeCells count="12">
    <mergeCell ref="C2:U2"/>
    <mergeCell ref="C3:D3"/>
    <mergeCell ref="E3:F3"/>
    <mergeCell ref="G3:H3"/>
    <mergeCell ref="K3:L3"/>
    <mergeCell ref="M3:N3"/>
    <mergeCell ref="O3:P3"/>
    <mergeCell ref="A9:B9"/>
    <mergeCell ref="A2:A4"/>
    <mergeCell ref="B2:B4"/>
    <mergeCell ref="V2:V4"/>
    <mergeCell ref="W2:W4"/>
  </mergeCells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4:Q97"/>
  <sheetViews>
    <sheetView topLeftCell="A82" workbookViewId="0">
      <selection activeCell="O76" sqref="O76"/>
    </sheetView>
  </sheetViews>
  <sheetFormatPr defaultColWidth="9" defaultRowHeight="12.75"/>
  <cols>
    <col min="2" max="4" width="11.7142857142857" customWidth="1"/>
    <col min="5" max="13" width="9.28571428571429" customWidth="1"/>
    <col min="14" max="14" width="9.42857142857143" customWidth="1"/>
  </cols>
  <sheetData>
    <row r="4" ht="13.5"/>
    <row r="5" ht="56.25" customHeight="1" spans="1:16">
      <c r="A5" s="1" t="s">
        <v>462</v>
      </c>
      <c r="B5" s="2" t="s">
        <v>635</v>
      </c>
      <c r="C5" s="3" t="s">
        <v>617</v>
      </c>
      <c r="D5" s="4"/>
      <c r="E5" s="4"/>
      <c r="F5" s="4"/>
      <c r="G5" s="4"/>
      <c r="H5" s="4"/>
      <c r="I5" s="4"/>
      <c r="J5" s="4"/>
      <c r="K5" s="4"/>
      <c r="L5" s="4"/>
      <c r="M5" s="4"/>
      <c r="N5" s="25"/>
      <c r="O5" s="26" t="s">
        <v>618</v>
      </c>
      <c r="P5" s="27" t="s">
        <v>619</v>
      </c>
    </row>
    <row r="6" ht="57.75" spans="1:16">
      <c r="A6" s="5"/>
      <c r="B6" s="6"/>
      <c r="C6" s="7" t="s">
        <v>620</v>
      </c>
      <c r="D6" s="7" t="s">
        <v>621</v>
      </c>
      <c r="E6" s="7" t="s">
        <v>622</v>
      </c>
      <c r="F6" s="7" t="s">
        <v>623</v>
      </c>
      <c r="G6" s="7" t="s">
        <v>624</v>
      </c>
      <c r="H6" s="7" t="s">
        <v>625</v>
      </c>
      <c r="I6" s="7" t="s">
        <v>626</v>
      </c>
      <c r="J6" s="7" t="s">
        <v>627</v>
      </c>
      <c r="K6" s="7" t="s">
        <v>628</v>
      </c>
      <c r="L6" s="7" t="s">
        <v>629</v>
      </c>
      <c r="M6" s="7" t="s">
        <v>630</v>
      </c>
      <c r="N6" s="7" t="s">
        <v>631</v>
      </c>
      <c r="O6" s="28"/>
      <c r="P6" s="29" t="s">
        <v>633</v>
      </c>
    </row>
    <row r="7" ht="16.5" spans="1:16">
      <c r="A7" s="5" t="s">
        <v>44</v>
      </c>
      <c r="B7" s="8">
        <v>85</v>
      </c>
      <c r="C7" s="8">
        <v>4</v>
      </c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</row>
    <row r="8" ht="16.5" spans="1:16">
      <c r="A8" s="5" t="s">
        <v>45</v>
      </c>
      <c r="B8" s="7">
        <v>90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</row>
    <row r="9" ht="16.5" spans="1:16">
      <c r="A9" s="5" t="s">
        <v>48</v>
      </c>
      <c r="B9" s="7">
        <v>83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</row>
    <row r="10" ht="16.5" spans="1:16">
      <c r="A10" s="5" t="s">
        <v>49</v>
      </c>
      <c r="B10" s="7">
        <v>75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ht="16.5" spans="1:16">
      <c r="A11" s="9" t="s">
        <v>424</v>
      </c>
      <c r="B11" s="10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</row>
    <row r="16" ht="13.5"/>
    <row r="17" ht="30.75" spans="1:17">
      <c r="A17" s="11" t="s">
        <v>636</v>
      </c>
      <c r="B17" s="12" t="s">
        <v>637</v>
      </c>
      <c r="C17" s="13" t="s">
        <v>638</v>
      </c>
      <c r="D17" s="14"/>
      <c r="E17" s="14"/>
      <c r="F17" s="14"/>
      <c r="G17" s="14"/>
      <c r="H17" s="14"/>
      <c r="I17" s="22"/>
      <c r="J17" s="30" t="s">
        <v>639</v>
      </c>
      <c r="K17" s="31"/>
      <c r="L17" s="31"/>
      <c r="M17" s="32"/>
      <c r="N17" s="13" t="s">
        <v>640</v>
      </c>
      <c r="O17" s="14"/>
      <c r="P17" s="14"/>
      <c r="Q17" s="22"/>
    </row>
    <row r="18" ht="15.75" spans="1:17">
      <c r="A18" s="15" t="s">
        <v>641</v>
      </c>
      <c r="B18" s="16"/>
      <c r="C18" s="17" t="s">
        <v>477</v>
      </c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33"/>
      <c r="Q18" s="36" t="s">
        <v>424</v>
      </c>
    </row>
    <row r="19" ht="15.75" spans="1:17">
      <c r="A19" s="19"/>
      <c r="B19" s="20"/>
      <c r="C19" s="21" t="s">
        <v>620</v>
      </c>
      <c r="D19" s="21" t="s">
        <v>621</v>
      </c>
      <c r="E19" s="21" t="s">
        <v>622</v>
      </c>
      <c r="F19" s="21" t="s">
        <v>623</v>
      </c>
      <c r="G19" s="21" t="s">
        <v>624</v>
      </c>
      <c r="H19" s="21" t="s">
        <v>625</v>
      </c>
      <c r="I19" s="34" t="s">
        <v>626</v>
      </c>
      <c r="J19" s="35"/>
      <c r="K19" s="21" t="s">
        <v>627</v>
      </c>
      <c r="L19" s="21" t="s">
        <v>276</v>
      </c>
      <c r="M19" s="34" t="s">
        <v>642</v>
      </c>
      <c r="N19" s="35"/>
      <c r="O19" s="21" t="s">
        <v>630</v>
      </c>
      <c r="P19" s="21" t="s">
        <v>631</v>
      </c>
      <c r="Q19" s="37"/>
    </row>
    <row r="20" ht="15.75" spans="1:17">
      <c r="A20" s="13" t="s">
        <v>493</v>
      </c>
      <c r="B20" s="22"/>
      <c r="C20" s="21">
        <v>4</v>
      </c>
      <c r="D20" s="21">
        <v>2</v>
      </c>
      <c r="E20" s="21">
        <v>1</v>
      </c>
      <c r="F20" s="21" t="s">
        <v>499</v>
      </c>
      <c r="G20" s="21" t="s">
        <v>499</v>
      </c>
      <c r="H20" s="21" t="s">
        <v>499</v>
      </c>
      <c r="I20" s="34" t="s">
        <v>499</v>
      </c>
      <c r="J20" s="35"/>
      <c r="K20" s="21" t="s">
        <v>499</v>
      </c>
      <c r="L20" s="21">
        <v>1</v>
      </c>
      <c r="M20" s="34" t="s">
        <v>499</v>
      </c>
      <c r="N20" s="35"/>
      <c r="O20" s="21">
        <v>2</v>
      </c>
      <c r="P20" s="21" t="s">
        <v>499</v>
      </c>
      <c r="Q20" s="21">
        <v>9</v>
      </c>
    </row>
    <row r="21" ht="15.75" spans="1:17">
      <c r="A21" s="13" t="s">
        <v>494</v>
      </c>
      <c r="B21" s="22"/>
      <c r="C21" s="21">
        <v>2</v>
      </c>
      <c r="D21" s="21">
        <v>4</v>
      </c>
      <c r="E21" s="21">
        <v>2</v>
      </c>
      <c r="F21" s="21">
        <v>2</v>
      </c>
      <c r="G21" s="21">
        <v>2</v>
      </c>
      <c r="H21" s="21" t="s">
        <v>499</v>
      </c>
      <c r="I21" s="34" t="s">
        <v>499</v>
      </c>
      <c r="J21" s="35"/>
      <c r="K21" s="21" t="s">
        <v>499</v>
      </c>
      <c r="L21" s="21" t="s">
        <v>499</v>
      </c>
      <c r="M21" s="34" t="s">
        <v>499</v>
      </c>
      <c r="N21" s="35"/>
      <c r="O21" s="21" t="s">
        <v>499</v>
      </c>
      <c r="P21" s="21">
        <v>3</v>
      </c>
      <c r="Q21" s="21">
        <v>15</v>
      </c>
    </row>
    <row r="22" ht="15.75" spans="1:17">
      <c r="A22" s="13" t="s">
        <v>495</v>
      </c>
      <c r="B22" s="22"/>
      <c r="C22" s="21">
        <v>1</v>
      </c>
      <c r="D22" s="21">
        <v>4</v>
      </c>
      <c r="E22" s="21">
        <v>3</v>
      </c>
      <c r="F22" s="21">
        <v>2</v>
      </c>
      <c r="G22" s="21">
        <v>4</v>
      </c>
      <c r="H22" s="21" t="s">
        <v>499</v>
      </c>
      <c r="I22" s="34" t="s">
        <v>499</v>
      </c>
      <c r="J22" s="35"/>
      <c r="K22" s="21" t="s">
        <v>499</v>
      </c>
      <c r="L22" s="21" t="s">
        <v>499</v>
      </c>
      <c r="M22" s="34" t="s">
        <v>499</v>
      </c>
      <c r="N22" s="35"/>
      <c r="O22" s="21" t="s">
        <v>499</v>
      </c>
      <c r="P22" s="21">
        <v>3</v>
      </c>
      <c r="Q22" s="21">
        <v>17</v>
      </c>
    </row>
    <row r="23" ht="15.75" spans="1:17">
      <c r="A23" s="13" t="s">
        <v>496</v>
      </c>
      <c r="B23" s="22"/>
      <c r="C23" s="21">
        <v>2</v>
      </c>
      <c r="D23" s="21">
        <v>4</v>
      </c>
      <c r="E23" s="21">
        <v>2</v>
      </c>
      <c r="F23" s="21" t="s">
        <v>499</v>
      </c>
      <c r="G23" s="21" t="s">
        <v>499</v>
      </c>
      <c r="H23" s="21" t="s">
        <v>499</v>
      </c>
      <c r="I23" s="34" t="s">
        <v>499</v>
      </c>
      <c r="J23" s="35"/>
      <c r="K23" s="21" t="s">
        <v>499</v>
      </c>
      <c r="L23" s="21" t="s">
        <v>499</v>
      </c>
      <c r="M23" s="34" t="s">
        <v>499</v>
      </c>
      <c r="N23" s="35"/>
      <c r="O23" s="21" t="s">
        <v>499</v>
      </c>
      <c r="P23" s="21" t="s">
        <v>499</v>
      </c>
      <c r="Q23" s="21">
        <v>8</v>
      </c>
    </row>
    <row r="24" ht="15.75" spans="1:17">
      <c r="A24" s="13" t="s">
        <v>497</v>
      </c>
      <c r="B24" s="22"/>
      <c r="C24" s="21" t="s">
        <v>499</v>
      </c>
      <c r="D24" s="21" t="s">
        <v>499</v>
      </c>
      <c r="E24" s="21" t="s">
        <v>499</v>
      </c>
      <c r="F24" s="21">
        <v>2</v>
      </c>
      <c r="G24" s="21">
        <v>1</v>
      </c>
      <c r="H24" s="21" t="s">
        <v>499</v>
      </c>
      <c r="I24" s="34" t="s">
        <v>499</v>
      </c>
      <c r="J24" s="35"/>
      <c r="K24" s="21" t="s">
        <v>499</v>
      </c>
      <c r="L24" s="21">
        <v>2</v>
      </c>
      <c r="M24" s="34" t="s">
        <v>499</v>
      </c>
      <c r="N24" s="35"/>
      <c r="O24" s="21">
        <v>2</v>
      </c>
      <c r="P24" s="21" t="s">
        <v>499</v>
      </c>
      <c r="Q24" s="21">
        <v>7</v>
      </c>
    </row>
    <row r="25" ht="15.75" spans="1:17">
      <c r="A25" s="23" t="s">
        <v>424</v>
      </c>
      <c r="B25" s="24"/>
      <c r="C25" s="21">
        <v>9</v>
      </c>
      <c r="D25" s="21">
        <v>14</v>
      </c>
      <c r="E25" s="21">
        <v>7</v>
      </c>
      <c r="F25" s="21">
        <v>6</v>
      </c>
      <c r="G25" s="21">
        <v>7</v>
      </c>
      <c r="H25" s="21" t="s">
        <v>499</v>
      </c>
      <c r="I25" s="34" t="s">
        <v>499</v>
      </c>
      <c r="J25" s="35"/>
      <c r="K25" s="21" t="s">
        <v>499</v>
      </c>
      <c r="L25" s="21">
        <v>3</v>
      </c>
      <c r="M25" s="34" t="s">
        <v>499</v>
      </c>
      <c r="N25" s="35"/>
      <c r="O25" s="21">
        <v>4</v>
      </c>
      <c r="P25" s="21">
        <v>6</v>
      </c>
      <c r="Q25" s="21">
        <v>50</v>
      </c>
    </row>
    <row r="68" spans="1:14">
      <c r="A68" s="38"/>
      <c r="B68" s="39" t="s">
        <v>620</v>
      </c>
      <c r="C68" s="39" t="s">
        <v>621</v>
      </c>
      <c r="D68" s="39" t="s">
        <v>622</v>
      </c>
      <c r="E68" s="39" t="s">
        <v>623</v>
      </c>
      <c r="F68" s="39" t="s">
        <v>624</v>
      </c>
      <c r="G68" s="39" t="s">
        <v>625</v>
      </c>
      <c r="H68" s="39" t="s">
        <v>626</v>
      </c>
      <c r="I68" s="39" t="s">
        <v>627</v>
      </c>
      <c r="J68" s="39" t="s">
        <v>628</v>
      </c>
      <c r="K68" s="39" t="s">
        <v>629</v>
      </c>
      <c r="L68" s="39" t="s">
        <v>630</v>
      </c>
      <c r="M68" s="39" t="s">
        <v>631</v>
      </c>
      <c r="N68" s="39"/>
    </row>
    <row r="69" ht="15" spans="1:14">
      <c r="A69" s="40" t="s">
        <v>643</v>
      </c>
      <c r="B69" s="41">
        <v>4</v>
      </c>
      <c r="C69" s="41">
        <v>2</v>
      </c>
      <c r="D69" s="41">
        <v>1</v>
      </c>
      <c r="E69" s="41" t="s">
        <v>499</v>
      </c>
      <c r="F69" s="41" t="s">
        <v>499</v>
      </c>
      <c r="G69" s="41" t="s">
        <v>499</v>
      </c>
      <c r="H69" s="41" t="s">
        <v>499</v>
      </c>
      <c r="I69" s="41" t="s">
        <v>499</v>
      </c>
      <c r="J69" s="41">
        <v>1</v>
      </c>
      <c r="K69" s="41" t="s">
        <v>499</v>
      </c>
      <c r="L69" s="41">
        <v>2</v>
      </c>
      <c r="M69" s="41" t="s">
        <v>499</v>
      </c>
      <c r="N69" s="41">
        <v>10</v>
      </c>
    </row>
    <row r="70" ht="15" spans="1:14">
      <c r="A70" s="40" t="s">
        <v>644</v>
      </c>
      <c r="B70" s="41">
        <v>2</v>
      </c>
      <c r="C70" s="41">
        <v>4</v>
      </c>
      <c r="D70" s="41">
        <v>2</v>
      </c>
      <c r="E70" s="41">
        <v>2</v>
      </c>
      <c r="F70" s="41">
        <v>2</v>
      </c>
      <c r="G70" s="41" t="s">
        <v>499</v>
      </c>
      <c r="H70" s="41" t="s">
        <v>499</v>
      </c>
      <c r="I70" s="41" t="s">
        <v>499</v>
      </c>
      <c r="J70" s="41" t="s">
        <v>499</v>
      </c>
      <c r="K70" s="41" t="s">
        <v>499</v>
      </c>
      <c r="L70" s="41" t="s">
        <v>499</v>
      </c>
      <c r="M70" s="41">
        <v>3</v>
      </c>
      <c r="N70" s="41">
        <v>15</v>
      </c>
    </row>
    <row r="71" ht="15" spans="1:14">
      <c r="A71" s="40" t="s">
        <v>645</v>
      </c>
      <c r="B71" s="41">
        <v>1</v>
      </c>
      <c r="C71" s="41">
        <v>4</v>
      </c>
      <c r="D71" s="41">
        <v>3</v>
      </c>
      <c r="E71" s="41">
        <v>2</v>
      </c>
      <c r="F71" s="41">
        <v>4</v>
      </c>
      <c r="G71" s="41" t="s">
        <v>499</v>
      </c>
      <c r="H71" s="41" t="s">
        <v>499</v>
      </c>
      <c r="I71" s="41" t="s">
        <v>499</v>
      </c>
      <c r="J71" s="41" t="s">
        <v>499</v>
      </c>
      <c r="K71" s="41" t="s">
        <v>499</v>
      </c>
      <c r="L71" s="41" t="s">
        <v>499</v>
      </c>
      <c r="M71" s="41">
        <v>3</v>
      </c>
      <c r="N71" s="41">
        <v>17</v>
      </c>
    </row>
    <row r="72" ht="15" spans="1:14">
      <c r="A72" s="40" t="s">
        <v>646</v>
      </c>
      <c r="B72" s="41">
        <v>2</v>
      </c>
      <c r="C72" s="41">
        <v>4</v>
      </c>
      <c r="D72" s="41">
        <v>2</v>
      </c>
      <c r="E72" s="41" t="s">
        <v>499</v>
      </c>
      <c r="F72" s="41" t="s">
        <v>499</v>
      </c>
      <c r="G72" s="41" t="s">
        <v>499</v>
      </c>
      <c r="H72" s="41" t="s">
        <v>499</v>
      </c>
      <c r="I72" s="41" t="s">
        <v>499</v>
      </c>
      <c r="J72" s="41" t="s">
        <v>499</v>
      </c>
      <c r="K72" s="41" t="s">
        <v>499</v>
      </c>
      <c r="L72" s="41" t="s">
        <v>499</v>
      </c>
      <c r="M72" s="41" t="s">
        <v>499</v>
      </c>
      <c r="N72" s="41">
        <v>8</v>
      </c>
    </row>
    <row r="73" ht="15" spans="1:14">
      <c r="A73" s="40" t="s">
        <v>647</v>
      </c>
      <c r="B73" s="41" t="s">
        <v>499</v>
      </c>
      <c r="C73" s="41" t="s">
        <v>499</v>
      </c>
      <c r="D73" s="41" t="s">
        <v>499</v>
      </c>
      <c r="E73" s="41">
        <v>2</v>
      </c>
      <c r="F73" s="41">
        <v>1</v>
      </c>
      <c r="G73" s="41" t="s">
        <v>499</v>
      </c>
      <c r="H73" s="41" t="s">
        <v>499</v>
      </c>
      <c r="I73" s="41" t="s">
        <v>499</v>
      </c>
      <c r="J73" s="41">
        <v>2</v>
      </c>
      <c r="K73" s="41" t="s">
        <v>499</v>
      </c>
      <c r="L73" s="41">
        <v>2</v>
      </c>
      <c r="M73" s="41" t="s">
        <v>499</v>
      </c>
      <c r="N73" s="41">
        <v>7</v>
      </c>
    </row>
    <row r="74" ht="15" spans="1:14">
      <c r="A74" s="42"/>
      <c r="B74" s="41">
        <v>9</v>
      </c>
      <c r="C74" s="41">
        <v>14</v>
      </c>
      <c r="D74" s="41">
        <v>8</v>
      </c>
      <c r="E74" s="41">
        <v>6</v>
      </c>
      <c r="F74" s="41">
        <v>7</v>
      </c>
      <c r="G74" s="41" t="s">
        <v>499</v>
      </c>
      <c r="H74" s="41" t="s">
        <v>499</v>
      </c>
      <c r="I74" s="41" t="s">
        <v>499</v>
      </c>
      <c r="J74" s="41">
        <v>3</v>
      </c>
      <c r="K74" s="41" t="s">
        <v>499</v>
      </c>
      <c r="L74" s="41">
        <v>4</v>
      </c>
      <c r="M74" s="41">
        <v>6</v>
      </c>
      <c r="N74" s="45">
        <v>57</v>
      </c>
    </row>
    <row r="76" ht="15" spans="2:14">
      <c r="B76" s="41">
        <v>85</v>
      </c>
      <c r="C76" s="41">
        <v>73</v>
      </c>
      <c r="D76" s="41">
        <v>1</v>
      </c>
      <c r="E76" s="41" t="s">
        <v>499</v>
      </c>
      <c r="F76" s="41" t="s">
        <v>499</v>
      </c>
      <c r="G76" s="41" t="s">
        <v>499</v>
      </c>
      <c r="H76" s="41" t="s">
        <v>499</v>
      </c>
      <c r="I76" s="41" t="s">
        <v>499</v>
      </c>
      <c r="J76" s="41">
        <v>1</v>
      </c>
      <c r="K76" s="41" t="s">
        <v>499</v>
      </c>
      <c r="L76" s="41">
        <v>2</v>
      </c>
      <c r="M76" s="41" t="s">
        <v>499</v>
      </c>
      <c r="N76" s="41">
        <v>10</v>
      </c>
    </row>
    <row r="77" ht="15" spans="2:14">
      <c r="B77" s="41">
        <v>85</v>
      </c>
      <c r="C77" s="41">
        <v>70</v>
      </c>
      <c r="D77" s="41">
        <v>2</v>
      </c>
      <c r="E77" s="41">
        <v>2</v>
      </c>
      <c r="F77" s="41">
        <v>2</v>
      </c>
      <c r="G77" s="41" t="s">
        <v>499</v>
      </c>
      <c r="H77" s="41" t="s">
        <v>499</v>
      </c>
      <c r="I77" s="41" t="s">
        <v>499</v>
      </c>
      <c r="J77" s="41" t="s">
        <v>499</v>
      </c>
      <c r="K77" s="41" t="s">
        <v>499</v>
      </c>
      <c r="L77" s="41" t="s">
        <v>499</v>
      </c>
      <c r="M77" s="41">
        <v>3</v>
      </c>
      <c r="N77" s="41">
        <v>15</v>
      </c>
    </row>
    <row r="78" ht="15" spans="2:14">
      <c r="B78" s="41">
        <v>85</v>
      </c>
      <c r="C78" s="41">
        <v>84</v>
      </c>
      <c r="D78" s="41">
        <v>3</v>
      </c>
      <c r="E78" s="41">
        <v>2</v>
      </c>
      <c r="F78" s="41">
        <v>4</v>
      </c>
      <c r="G78" s="41" t="s">
        <v>499</v>
      </c>
      <c r="H78" s="41" t="s">
        <v>499</v>
      </c>
      <c r="I78" s="41" t="s">
        <v>499</v>
      </c>
      <c r="J78" s="41" t="s">
        <v>499</v>
      </c>
      <c r="K78" s="41" t="s">
        <v>499</v>
      </c>
      <c r="L78" s="41" t="s">
        <v>499</v>
      </c>
      <c r="M78" s="41">
        <v>3</v>
      </c>
      <c r="N78" s="41">
        <v>17</v>
      </c>
    </row>
    <row r="79" ht="15" spans="2:14">
      <c r="B79" s="41">
        <v>85</v>
      </c>
      <c r="C79" s="41">
        <v>84</v>
      </c>
      <c r="D79" s="41">
        <v>2</v>
      </c>
      <c r="E79" s="41" t="s">
        <v>499</v>
      </c>
      <c r="F79" s="41" t="s">
        <v>499</v>
      </c>
      <c r="G79" s="41" t="s">
        <v>499</v>
      </c>
      <c r="H79" s="41" t="s">
        <v>499</v>
      </c>
      <c r="I79" s="41" t="s">
        <v>499</v>
      </c>
      <c r="J79" s="41" t="s">
        <v>499</v>
      </c>
      <c r="K79" s="41" t="s">
        <v>499</v>
      </c>
      <c r="L79" s="41" t="s">
        <v>499</v>
      </c>
      <c r="M79" s="41" t="s">
        <v>499</v>
      </c>
      <c r="N79" s="41">
        <v>8</v>
      </c>
    </row>
    <row r="80" ht="15" spans="2:14">
      <c r="B80" s="41" t="s">
        <v>499</v>
      </c>
      <c r="C80" s="41" t="s">
        <v>499</v>
      </c>
      <c r="D80" s="41" t="s">
        <v>499</v>
      </c>
      <c r="E80" s="41">
        <v>2</v>
      </c>
      <c r="F80" s="41">
        <v>1</v>
      </c>
      <c r="G80" s="41" t="s">
        <v>499</v>
      </c>
      <c r="H80" s="41" t="s">
        <v>499</v>
      </c>
      <c r="I80" s="41" t="s">
        <v>499</v>
      </c>
      <c r="J80" s="41">
        <v>2</v>
      </c>
      <c r="K80" s="41" t="s">
        <v>499</v>
      </c>
      <c r="L80" s="41">
        <v>2</v>
      </c>
      <c r="M80" s="41" t="s">
        <v>499</v>
      </c>
      <c r="N80" s="41">
        <v>7</v>
      </c>
    </row>
    <row r="81" ht="15" spans="2:14">
      <c r="B81" s="41">
        <v>9</v>
      </c>
      <c r="C81" s="41">
        <v>14</v>
      </c>
      <c r="D81" s="41">
        <v>8</v>
      </c>
      <c r="E81" s="41">
        <v>6</v>
      </c>
      <c r="F81" s="41">
        <v>7</v>
      </c>
      <c r="G81" s="41" t="s">
        <v>499</v>
      </c>
      <c r="H81" s="41" t="s">
        <v>499</v>
      </c>
      <c r="I81" s="41" t="s">
        <v>499</v>
      </c>
      <c r="J81" s="41">
        <v>3</v>
      </c>
      <c r="K81" s="41" t="s">
        <v>499</v>
      </c>
      <c r="L81" s="41">
        <v>4</v>
      </c>
      <c r="M81" s="41">
        <v>6</v>
      </c>
      <c r="N81" s="45">
        <v>57</v>
      </c>
    </row>
    <row r="84" ht="15" spans="2:14">
      <c r="B84" s="43">
        <f>IF(B69="-",0,B69)/B$74</f>
        <v>0.444444444444444</v>
      </c>
      <c r="C84" s="43">
        <f t="shared" ref="C84:M84" si="0">IF(C69="-",0,C69)/C$74</f>
        <v>0.142857142857143</v>
      </c>
      <c r="D84" s="43">
        <f t="shared" si="0"/>
        <v>0.125</v>
      </c>
      <c r="E84" s="43">
        <f t="shared" si="0"/>
        <v>0</v>
      </c>
      <c r="F84" s="43">
        <f t="shared" si="0"/>
        <v>0</v>
      </c>
      <c r="G84" s="43" t="e">
        <f t="shared" si="0"/>
        <v>#VALUE!</v>
      </c>
      <c r="H84" s="43" t="e">
        <f t="shared" si="0"/>
        <v>#VALUE!</v>
      </c>
      <c r="I84" s="43" t="e">
        <f t="shared" si="0"/>
        <v>#VALUE!</v>
      </c>
      <c r="J84" s="43">
        <f t="shared" si="0"/>
        <v>0.333333333333333</v>
      </c>
      <c r="K84" s="43" t="e">
        <f t="shared" si="0"/>
        <v>#VALUE!</v>
      </c>
      <c r="L84" s="43">
        <f t="shared" si="0"/>
        <v>0.5</v>
      </c>
      <c r="M84" s="43">
        <f t="shared" si="0"/>
        <v>0</v>
      </c>
      <c r="N84" s="41">
        <v>10</v>
      </c>
    </row>
    <row r="85" ht="15" spans="2:14">
      <c r="B85" s="43">
        <f t="shared" ref="B85:M88" si="1">IF(B70="-",0,B70)/B$74</f>
        <v>0.222222222222222</v>
      </c>
      <c r="C85" s="43">
        <f t="shared" si="1"/>
        <v>0.285714285714286</v>
      </c>
      <c r="D85" s="43">
        <f t="shared" si="1"/>
        <v>0.25</v>
      </c>
      <c r="E85" s="43">
        <f t="shared" si="1"/>
        <v>0.333333333333333</v>
      </c>
      <c r="F85" s="43">
        <f t="shared" si="1"/>
        <v>0.285714285714286</v>
      </c>
      <c r="G85" s="43" t="e">
        <f t="shared" si="1"/>
        <v>#VALUE!</v>
      </c>
      <c r="H85" s="43" t="e">
        <f t="shared" si="1"/>
        <v>#VALUE!</v>
      </c>
      <c r="I85" s="43" t="e">
        <f t="shared" si="1"/>
        <v>#VALUE!</v>
      </c>
      <c r="J85" s="43">
        <f t="shared" si="1"/>
        <v>0</v>
      </c>
      <c r="K85" s="43" t="e">
        <f t="shared" si="1"/>
        <v>#VALUE!</v>
      </c>
      <c r="L85" s="43">
        <f t="shared" si="1"/>
        <v>0</v>
      </c>
      <c r="M85" s="43">
        <f t="shared" si="1"/>
        <v>0.5</v>
      </c>
      <c r="N85" s="41">
        <v>15</v>
      </c>
    </row>
    <row r="86" ht="15" spans="2:14">
      <c r="B86" s="43">
        <f t="shared" si="1"/>
        <v>0.111111111111111</v>
      </c>
      <c r="C86" s="43">
        <f t="shared" si="1"/>
        <v>0.285714285714286</v>
      </c>
      <c r="D86" s="43">
        <f t="shared" si="1"/>
        <v>0.375</v>
      </c>
      <c r="E86" s="43">
        <f t="shared" si="1"/>
        <v>0.333333333333333</v>
      </c>
      <c r="F86" s="43">
        <f t="shared" si="1"/>
        <v>0.571428571428571</v>
      </c>
      <c r="G86" s="43" t="e">
        <f t="shared" si="1"/>
        <v>#VALUE!</v>
      </c>
      <c r="H86" s="43" t="e">
        <f t="shared" si="1"/>
        <v>#VALUE!</v>
      </c>
      <c r="I86" s="43" t="e">
        <f t="shared" si="1"/>
        <v>#VALUE!</v>
      </c>
      <c r="J86" s="43">
        <f t="shared" si="1"/>
        <v>0</v>
      </c>
      <c r="K86" s="43" t="e">
        <f t="shared" si="1"/>
        <v>#VALUE!</v>
      </c>
      <c r="L86" s="43">
        <f t="shared" si="1"/>
        <v>0</v>
      </c>
      <c r="M86" s="43">
        <f t="shared" si="1"/>
        <v>0.5</v>
      </c>
      <c r="N86" s="41">
        <v>17</v>
      </c>
    </row>
    <row r="87" ht="15" spans="2:14">
      <c r="B87" s="43">
        <f t="shared" si="1"/>
        <v>0.222222222222222</v>
      </c>
      <c r="C87" s="43">
        <f t="shared" si="1"/>
        <v>0.285714285714286</v>
      </c>
      <c r="D87" s="43">
        <f t="shared" si="1"/>
        <v>0.25</v>
      </c>
      <c r="E87" s="43">
        <f t="shared" si="1"/>
        <v>0</v>
      </c>
      <c r="F87" s="43">
        <f t="shared" si="1"/>
        <v>0</v>
      </c>
      <c r="G87" s="43" t="e">
        <f t="shared" si="1"/>
        <v>#VALUE!</v>
      </c>
      <c r="H87" s="43" t="e">
        <f t="shared" si="1"/>
        <v>#VALUE!</v>
      </c>
      <c r="I87" s="43" t="e">
        <f t="shared" si="1"/>
        <v>#VALUE!</v>
      </c>
      <c r="J87" s="43">
        <f t="shared" si="1"/>
        <v>0</v>
      </c>
      <c r="K87" s="43" t="e">
        <f t="shared" si="1"/>
        <v>#VALUE!</v>
      </c>
      <c r="L87" s="43">
        <f t="shared" si="1"/>
        <v>0</v>
      </c>
      <c r="M87" s="43">
        <f t="shared" si="1"/>
        <v>0</v>
      </c>
      <c r="N87" s="41">
        <v>8</v>
      </c>
    </row>
    <row r="88" ht="15" spans="2:14">
      <c r="B88" s="43">
        <f t="shared" si="1"/>
        <v>0</v>
      </c>
      <c r="C88" s="43">
        <f t="shared" si="1"/>
        <v>0</v>
      </c>
      <c r="D88" s="43">
        <f t="shared" si="1"/>
        <v>0</v>
      </c>
      <c r="E88" s="43">
        <f t="shared" si="1"/>
        <v>0.333333333333333</v>
      </c>
      <c r="F88" s="43">
        <f t="shared" si="1"/>
        <v>0.142857142857143</v>
      </c>
      <c r="G88" s="43" t="e">
        <f t="shared" si="1"/>
        <v>#VALUE!</v>
      </c>
      <c r="H88" s="43" t="e">
        <f t="shared" si="1"/>
        <v>#VALUE!</v>
      </c>
      <c r="I88" s="43" t="e">
        <f t="shared" si="1"/>
        <v>#VALUE!</v>
      </c>
      <c r="J88" s="43">
        <f t="shared" si="1"/>
        <v>0.666666666666667</v>
      </c>
      <c r="K88" s="43" t="e">
        <f t="shared" si="1"/>
        <v>#VALUE!</v>
      </c>
      <c r="L88" s="43">
        <f t="shared" si="1"/>
        <v>0.5</v>
      </c>
      <c r="M88" s="43">
        <f t="shared" si="1"/>
        <v>0</v>
      </c>
      <c r="N88" s="41">
        <v>7</v>
      </c>
    </row>
    <row r="89" ht="15" spans="2:14">
      <c r="B89" s="43">
        <f t="shared" ref="B89:M89" si="2">B74/B$74</f>
        <v>1</v>
      </c>
      <c r="C89" s="43">
        <f t="shared" si="2"/>
        <v>1</v>
      </c>
      <c r="D89" s="43">
        <f t="shared" si="2"/>
        <v>1</v>
      </c>
      <c r="E89" s="43">
        <f t="shared" si="2"/>
        <v>1</v>
      </c>
      <c r="F89" s="43">
        <f t="shared" si="2"/>
        <v>1</v>
      </c>
      <c r="G89" s="43" t="e">
        <f t="shared" si="2"/>
        <v>#VALUE!</v>
      </c>
      <c r="H89" s="43" t="e">
        <f t="shared" si="2"/>
        <v>#VALUE!</v>
      </c>
      <c r="I89" s="43" t="e">
        <f t="shared" si="2"/>
        <v>#VALUE!</v>
      </c>
      <c r="J89" s="43">
        <f t="shared" si="2"/>
        <v>1</v>
      </c>
      <c r="K89" s="43" t="e">
        <f t="shared" si="2"/>
        <v>#VALUE!</v>
      </c>
      <c r="L89" s="43">
        <f t="shared" si="2"/>
        <v>1</v>
      </c>
      <c r="M89" s="43">
        <f t="shared" si="2"/>
        <v>1</v>
      </c>
      <c r="N89" s="45">
        <v>57</v>
      </c>
    </row>
    <row r="92" ht="15" spans="2:14">
      <c r="B92" s="44">
        <f>B84*B76</f>
        <v>37.7777777777778</v>
      </c>
      <c r="C92" s="44">
        <f t="shared" ref="C92:M92" si="3">C84*C76</f>
        <v>10.4285714285714</v>
      </c>
      <c r="D92" s="44">
        <f t="shared" si="3"/>
        <v>0.125</v>
      </c>
      <c r="E92" s="44" t="e">
        <f t="shared" si="3"/>
        <v>#VALUE!</v>
      </c>
      <c r="F92" s="44" t="e">
        <f t="shared" si="3"/>
        <v>#VALUE!</v>
      </c>
      <c r="G92" s="44" t="e">
        <f t="shared" si="3"/>
        <v>#VALUE!</v>
      </c>
      <c r="H92" s="44" t="e">
        <f t="shared" si="3"/>
        <v>#VALUE!</v>
      </c>
      <c r="I92" s="44" t="e">
        <f t="shared" si="3"/>
        <v>#VALUE!</v>
      </c>
      <c r="J92" s="44">
        <f t="shared" si="3"/>
        <v>0.333333333333333</v>
      </c>
      <c r="K92" s="44" t="e">
        <f t="shared" si="3"/>
        <v>#VALUE!</v>
      </c>
      <c r="L92" s="44">
        <f t="shared" si="3"/>
        <v>1</v>
      </c>
      <c r="M92" s="44" t="e">
        <f t="shared" si="3"/>
        <v>#VALUE!</v>
      </c>
      <c r="N92" s="44">
        <v>10</v>
      </c>
    </row>
    <row r="93" ht="15" spans="2:14">
      <c r="B93" s="44">
        <f>B85*B77</f>
        <v>18.8888888888889</v>
      </c>
      <c r="C93" s="44">
        <f t="shared" ref="C93:M93" si="4">C85*C77</f>
        <v>20</v>
      </c>
      <c r="D93" s="44">
        <f t="shared" si="4"/>
        <v>0.5</v>
      </c>
      <c r="E93" s="44">
        <f t="shared" si="4"/>
        <v>0.666666666666667</v>
      </c>
      <c r="F93" s="44">
        <f t="shared" si="4"/>
        <v>0.571428571428571</v>
      </c>
      <c r="G93" s="44" t="e">
        <f t="shared" si="4"/>
        <v>#VALUE!</v>
      </c>
      <c r="H93" s="44" t="e">
        <f t="shared" si="4"/>
        <v>#VALUE!</v>
      </c>
      <c r="I93" s="44" t="e">
        <f t="shared" si="4"/>
        <v>#VALUE!</v>
      </c>
      <c r="J93" s="44" t="e">
        <f t="shared" si="4"/>
        <v>#VALUE!</v>
      </c>
      <c r="K93" s="44" t="e">
        <f t="shared" si="4"/>
        <v>#VALUE!</v>
      </c>
      <c r="L93" s="44" t="e">
        <f t="shared" si="4"/>
        <v>#VALUE!</v>
      </c>
      <c r="M93" s="44">
        <f t="shared" si="4"/>
        <v>1.5</v>
      </c>
      <c r="N93" s="44">
        <v>15</v>
      </c>
    </row>
    <row r="94" ht="15" spans="2:14">
      <c r="B94" s="44">
        <f>B86*B78</f>
        <v>9.44444444444444</v>
      </c>
      <c r="C94" s="44">
        <f t="shared" ref="C94:M94" si="5">C86*C78</f>
        <v>24</v>
      </c>
      <c r="D94" s="44">
        <f t="shared" si="5"/>
        <v>1.125</v>
      </c>
      <c r="E94" s="44">
        <f t="shared" si="5"/>
        <v>0.666666666666667</v>
      </c>
      <c r="F94" s="44">
        <f t="shared" si="5"/>
        <v>2.28571428571429</v>
      </c>
      <c r="G94" s="44" t="e">
        <f t="shared" si="5"/>
        <v>#VALUE!</v>
      </c>
      <c r="H94" s="44" t="e">
        <f t="shared" si="5"/>
        <v>#VALUE!</v>
      </c>
      <c r="I94" s="44" t="e">
        <f t="shared" si="5"/>
        <v>#VALUE!</v>
      </c>
      <c r="J94" s="44" t="e">
        <f t="shared" si="5"/>
        <v>#VALUE!</v>
      </c>
      <c r="K94" s="44" t="e">
        <f t="shared" si="5"/>
        <v>#VALUE!</v>
      </c>
      <c r="L94" s="44" t="e">
        <f t="shared" si="5"/>
        <v>#VALUE!</v>
      </c>
      <c r="M94" s="44">
        <f t="shared" si="5"/>
        <v>1.5</v>
      </c>
      <c r="N94" s="44">
        <v>17</v>
      </c>
    </row>
    <row r="95" ht="15" spans="2:14">
      <c r="B95" s="44">
        <f>B87*B79</f>
        <v>18.8888888888889</v>
      </c>
      <c r="C95" s="44">
        <f t="shared" ref="C95:M95" si="6">C87*C79</f>
        <v>24</v>
      </c>
      <c r="D95" s="44">
        <f t="shared" si="6"/>
        <v>0.5</v>
      </c>
      <c r="E95" s="44" t="e">
        <f t="shared" si="6"/>
        <v>#VALUE!</v>
      </c>
      <c r="F95" s="44" t="e">
        <f t="shared" si="6"/>
        <v>#VALUE!</v>
      </c>
      <c r="G95" s="44" t="e">
        <f t="shared" si="6"/>
        <v>#VALUE!</v>
      </c>
      <c r="H95" s="44" t="e">
        <f t="shared" si="6"/>
        <v>#VALUE!</v>
      </c>
      <c r="I95" s="44" t="e">
        <f t="shared" si="6"/>
        <v>#VALUE!</v>
      </c>
      <c r="J95" s="44" t="e">
        <f t="shared" si="6"/>
        <v>#VALUE!</v>
      </c>
      <c r="K95" s="44" t="e">
        <f t="shared" si="6"/>
        <v>#VALUE!</v>
      </c>
      <c r="L95" s="44" t="e">
        <f t="shared" si="6"/>
        <v>#VALUE!</v>
      </c>
      <c r="M95" s="44" t="e">
        <f t="shared" si="6"/>
        <v>#VALUE!</v>
      </c>
      <c r="N95" s="44">
        <v>8</v>
      </c>
    </row>
    <row r="96" ht="15" spans="2:14">
      <c r="B96" s="44">
        <f>B88*IF(B80="-",0,B88)</f>
        <v>0</v>
      </c>
      <c r="C96" s="44">
        <f t="shared" ref="C96:M96" si="7">C88*IF(C80="-",0,C88)</f>
        <v>0</v>
      </c>
      <c r="D96" s="44">
        <f t="shared" si="7"/>
        <v>0</v>
      </c>
      <c r="E96" s="44">
        <f t="shared" si="7"/>
        <v>0.111111111111111</v>
      </c>
      <c r="F96" s="44">
        <f t="shared" si="7"/>
        <v>0.0204081632653061</v>
      </c>
      <c r="G96" s="44" t="e">
        <f t="shared" si="7"/>
        <v>#VALUE!</v>
      </c>
      <c r="H96" s="44" t="e">
        <f t="shared" si="7"/>
        <v>#VALUE!</v>
      </c>
      <c r="I96" s="44" t="e">
        <f t="shared" si="7"/>
        <v>#VALUE!</v>
      </c>
      <c r="J96" s="44">
        <f t="shared" si="7"/>
        <v>0.444444444444444</v>
      </c>
      <c r="K96" s="44" t="e">
        <f t="shared" si="7"/>
        <v>#VALUE!</v>
      </c>
      <c r="L96" s="44">
        <f t="shared" si="7"/>
        <v>0.25</v>
      </c>
      <c r="M96" s="44">
        <f t="shared" si="7"/>
        <v>0</v>
      </c>
      <c r="N96" s="44">
        <v>7</v>
      </c>
    </row>
    <row r="97" ht="15" spans="2:14">
      <c r="B97" s="44">
        <f>SUM(B92:B96)</f>
        <v>85</v>
      </c>
      <c r="C97" s="44">
        <f t="shared" ref="C97:M97" si="8">SUM(C92:C96)</f>
        <v>78.4285714285714</v>
      </c>
      <c r="D97" s="44">
        <f t="shared" si="8"/>
        <v>2.25</v>
      </c>
      <c r="E97" s="44" t="e">
        <f t="shared" si="8"/>
        <v>#VALUE!</v>
      </c>
      <c r="F97" s="44" t="e">
        <f t="shared" si="8"/>
        <v>#VALUE!</v>
      </c>
      <c r="G97" s="44" t="e">
        <f t="shared" si="8"/>
        <v>#VALUE!</v>
      </c>
      <c r="H97" s="44" t="e">
        <f t="shared" si="8"/>
        <v>#VALUE!</v>
      </c>
      <c r="I97" s="44" t="e">
        <f t="shared" si="8"/>
        <v>#VALUE!</v>
      </c>
      <c r="J97" s="44" t="e">
        <f t="shared" si="8"/>
        <v>#VALUE!</v>
      </c>
      <c r="K97" s="44" t="e">
        <f t="shared" si="8"/>
        <v>#VALUE!</v>
      </c>
      <c r="L97" s="44" t="e">
        <f t="shared" si="8"/>
        <v>#VALUE!</v>
      </c>
      <c r="M97" s="44" t="e">
        <f t="shared" si="8"/>
        <v>#VALUE!</v>
      </c>
      <c r="N97" s="46">
        <v>57</v>
      </c>
    </row>
  </sheetData>
  <mergeCells count="31">
    <mergeCell ref="C5:N5"/>
    <mergeCell ref="A11:B11"/>
    <mergeCell ref="C17:I17"/>
    <mergeCell ref="J17:M17"/>
    <mergeCell ref="N17:Q17"/>
    <mergeCell ref="C18:P18"/>
    <mergeCell ref="I19:J19"/>
    <mergeCell ref="M19:N19"/>
    <mergeCell ref="A20:B20"/>
    <mergeCell ref="I20:J20"/>
    <mergeCell ref="M20:N20"/>
    <mergeCell ref="A21:B21"/>
    <mergeCell ref="I21:J21"/>
    <mergeCell ref="M21:N21"/>
    <mergeCell ref="A22:B22"/>
    <mergeCell ref="I22:J22"/>
    <mergeCell ref="M22:N22"/>
    <mergeCell ref="A23:B23"/>
    <mergeCell ref="I23:J23"/>
    <mergeCell ref="M23:N23"/>
    <mergeCell ref="A24:B24"/>
    <mergeCell ref="I24:J24"/>
    <mergeCell ref="M24:N24"/>
    <mergeCell ref="A25:B25"/>
    <mergeCell ref="I25:J25"/>
    <mergeCell ref="M25:N25"/>
    <mergeCell ref="A5:A6"/>
    <mergeCell ref="B5:B6"/>
    <mergeCell ref="O5:O6"/>
    <mergeCell ref="Q18:Q19"/>
    <mergeCell ref="A18:B1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aaTINMENT LEVEL</vt:lpstr>
      <vt:lpstr>TEST MARKS </vt:lpstr>
      <vt:lpstr>TEST -CO </vt:lpstr>
      <vt:lpstr>Assignment CO </vt:lpstr>
      <vt:lpstr>SEE-final exam CO</vt:lpstr>
      <vt:lpstr>TOTAL CO </vt:lpstr>
      <vt:lpstr>FB</vt:lpstr>
      <vt:lpstr>COURSE FINAL  ATTAINMENT </vt:lpstr>
      <vt:lpstr>CO ATTAINMENT</vt:lpstr>
      <vt:lpstr>CO-PO-DIRECT</vt:lpstr>
      <vt:lpstr>CO-PO-INDIRECT</vt:lpstr>
      <vt:lpstr>C-Sec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Deepak Sakkari</dc:creator>
  <cp:lastModifiedBy>Lenovo</cp:lastModifiedBy>
  <dcterms:created xsi:type="dcterms:W3CDTF">2014-06-24T08:34:00Z</dcterms:created>
  <dcterms:modified xsi:type="dcterms:W3CDTF">2020-03-04T07:09:00Z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1033-11.2.0.9150</vt:lpwstr>
  </property>
</Properties>
</file>