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6" activeTab="8"/>
  </bookViews>
  <sheets>
    <sheet name="attainment level" sheetId="1" r:id="rId1"/>
    <sheet name="15EE82-IDA" sheetId="2" r:id="rId2"/>
    <sheet name="IA marks" sheetId="3" r:id="rId3"/>
    <sheet name="EXTERNAL" sheetId="4" r:id="rId4"/>
    <sheet name="ASSIGNMENT CO " sheetId="5" r:id="rId5"/>
    <sheet name="DIRECT CO" sheetId="6" r:id="rId6"/>
    <sheet name="CO SURVEY" sheetId="7" r:id="rId7"/>
    <sheet name="INDIRECT ASSESMENT" sheetId="8" r:id="rId8"/>
    <sheet name="IDA CO PO Attainment" sheetId="9" r:id="rId9"/>
    <sheet name="CO PO Indirect Attainment" sheetId="10" r:id="rId10"/>
  </sheets>
  <calcPr calcId="162913"/>
  <extLst>
    <ext uri="GoogleSheetsCustomDataVersion1">
      <go:sheetsCustomData xmlns:go="http://customooxmlschemas.google.com/" r:id="rId14" roundtripDataSignature="AMtx7mhBktksnfi+GTbCBsZOR+WpEPtTlg=="/>
    </ext>
  </extLst>
</workbook>
</file>

<file path=xl/calcChain.xml><?xml version="1.0" encoding="utf-8"?>
<calcChain xmlns="http://schemas.openxmlformats.org/spreadsheetml/2006/main">
  <c r="Q31" i="10" l="1"/>
  <c r="P31" i="10"/>
  <c r="O31" i="10"/>
  <c r="N31" i="10"/>
  <c r="I31" i="10"/>
  <c r="F31" i="10"/>
  <c r="E31" i="10"/>
  <c r="C31" i="10"/>
  <c r="Q30" i="10"/>
  <c r="P30" i="10"/>
  <c r="O30" i="10"/>
  <c r="N30" i="10"/>
  <c r="N32" i="10" s="1"/>
  <c r="I30" i="10"/>
  <c r="C30" i="10"/>
  <c r="Q29" i="10"/>
  <c r="P29" i="10"/>
  <c r="O29" i="10"/>
  <c r="N29" i="10"/>
  <c r="I29" i="10"/>
  <c r="F29" i="10"/>
  <c r="E29" i="10"/>
  <c r="C29" i="10"/>
  <c r="Q28" i="10"/>
  <c r="P28" i="10"/>
  <c r="O28" i="10"/>
  <c r="N28" i="10"/>
  <c r="I28" i="10"/>
  <c r="F28" i="10"/>
  <c r="C28" i="10"/>
  <c r="Q27" i="10"/>
  <c r="P27" i="10"/>
  <c r="O27" i="10"/>
  <c r="N27" i="10"/>
  <c r="I27" i="10"/>
  <c r="F27" i="10"/>
  <c r="E27" i="10"/>
  <c r="E32" i="10" s="1"/>
  <c r="C27" i="10"/>
  <c r="Q26" i="10"/>
  <c r="Q32" i="10" s="1"/>
  <c r="P26" i="10"/>
  <c r="O26" i="10"/>
  <c r="O32" i="10" s="1"/>
  <c r="N26" i="10"/>
  <c r="I26" i="10"/>
  <c r="I32" i="10" s="1"/>
  <c r="F26" i="10"/>
  <c r="C26" i="10"/>
  <c r="C32" i="10" s="1"/>
  <c r="R18" i="10"/>
  <c r="Q18" i="10"/>
  <c r="P18" i="10"/>
  <c r="O18" i="10"/>
  <c r="N18" i="10"/>
  <c r="I18" i="10"/>
  <c r="F18" i="10"/>
  <c r="E18" i="10"/>
  <c r="C18" i="10"/>
  <c r="Q31" i="9"/>
  <c r="P31" i="9"/>
  <c r="O31" i="9"/>
  <c r="N31" i="9"/>
  <c r="I31" i="9"/>
  <c r="F31" i="9"/>
  <c r="E31" i="9"/>
  <c r="E32" i="9" s="1"/>
  <c r="C31" i="9"/>
  <c r="Q30" i="9"/>
  <c r="P30" i="9"/>
  <c r="O30" i="9"/>
  <c r="O32" i="9" s="1"/>
  <c r="N30" i="9"/>
  <c r="I30" i="9"/>
  <c r="C30" i="9"/>
  <c r="Q29" i="9"/>
  <c r="P29" i="9"/>
  <c r="O29" i="9"/>
  <c r="N29" i="9"/>
  <c r="I29" i="9"/>
  <c r="F29" i="9"/>
  <c r="E29" i="9"/>
  <c r="C29" i="9"/>
  <c r="Q28" i="9"/>
  <c r="P28" i="9"/>
  <c r="O28" i="9"/>
  <c r="N28" i="9"/>
  <c r="I28" i="9"/>
  <c r="F28" i="9"/>
  <c r="C28" i="9"/>
  <c r="Q27" i="9"/>
  <c r="P27" i="9"/>
  <c r="O27" i="9"/>
  <c r="N27" i="9"/>
  <c r="I27" i="9"/>
  <c r="F27" i="9"/>
  <c r="E27" i="9"/>
  <c r="C27" i="9"/>
  <c r="Q26" i="9"/>
  <c r="P26" i="9"/>
  <c r="P32" i="9" s="1"/>
  <c r="O26" i="9"/>
  <c r="N26" i="9"/>
  <c r="N32" i="9" s="1"/>
  <c r="I26" i="9"/>
  <c r="F26" i="9"/>
  <c r="F32" i="9" s="1"/>
  <c r="C26" i="9"/>
  <c r="C32" i="9" s="1"/>
  <c r="R18" i="9"/>
  <c r="Q18" i="9"/>
  <c r="P18" i="9"/>
  <c r="O18" i="9"/>
  <c r="N18" i="9"/>
  <c r="I18" i="9"/>
  <c r="F18" i="9"/>
  <c r="E18" i="9"/>
  <c r="C18" i="9"/>
  <c r="H25" i="8"/>
  <c r="I23" i="8"/>
  <c r="H23" i="8"/>
  <c r="H26" i="8" s="1"/>
  <c r="H30" i="8" s="1"/>
  <c r="G23" i="8"/>
  <c r="F23" i="8"/>
  <c r="E23" i="8"/>
  <c r="D23" i="8"/>
  <c r="D19" i="8"/>
  <c r="D24" i="8" s="1"/>
  <c r="D25" i="8" s="1"/>
  <c r="H17" i="8"/>
  <c r="H19" i="8" s="1"/>
  <c r="H24" i="8" s="1"/>
  <c r="M13" i="8"/>
  <c r="K13" i="8"/>
  <c r="I17" i="8" s="1"/>
  <c r="I19" i="8" s="1"/>
  <c r="I24" i="8" s="1"/>
  <c r="I25" i="8" s="1"/>
  <c r="K12" i="8"/>
  <c r="M12" i="8" s="1"/>
  <c r="M11" i="8"/>
  <c r="K11" i="8"/>
  <c r="G17" i="8" s="1"/>
  <c r="G19" i="8" s="1"/>
  <c r="G24" i="8" s="1"/>
  <c r="G25" i="8" s="1"/>
  <c r="K10" i="8"/>
  <c r="F17" i="8" s="1"/>
  <c r="F19" i="8" s="1"/>
  <c r="F24" i="8" s="1"/>
  <c r="F25" i="8" s="1"/>
  <c r="F26" i="8" s="1"/>
  <c r="F30" i="8" s="1"/>
  <c r="M9" i="8"/>
  <c r="K9" i="8"/>
  <c r="E17" i="8" s="1"/>
  <c r="E19" i="8" s="1"/>
  <c r="E24" i="8" s="1"/>
  <c r="E25" i="8" s="1"/>
  <c r="K8" i="8"/>
  <c r="M8" i="8" s="1"/>
  <c r="K94" i="7"/>
  <c r="J94" i="7"/>
  <c r="I94" i="7"/>
  <c r="H94" i="7"/>
  <c r="G94" i="7"/>
  <c r="F94" i="7"/>
  <c r="K93" i="7"/>
  <c r="J93" i="7"/>
  <c r="I93" i="7"/>
  <c r="H93" i="7"/>
  <c r="G93" i="7"/>
  <c r="F93" i="7"/>
  <c r="K92" i="7"/>
  <c r="J92" i="7"/>
  <c r="I92" i="7"/>
  <c r="H92" i="7"/>
  <c r="G92" i="7"/>
  <c r="F92" i="7"/>
  <c r="I91" i="7"/>
  <c r="K90" i="7"/>
  <c r="K91" i="7" s="1"/>
  <c r="J90" i="7"/>
  <c r="J91" i="7" s="1"/>
  <c r="I90" i="7"/>
  <c r="H90" i="7"/>
  <c r="H91" i="7" s="1"/>
  <c r="G90" i="7"/>
  <c r="G91" i="7" s="1"/>
  <c r="F90" i="7"/>
  <c r="F91" i="7" s="1"/>
  <c r="G16" i="6"/>
  <c r="F16" i="6"/>
  <c r="C16" i="6"/>
  <c r="H11" i="6"/>
  <c r="H16" i="6" s="1"/>
  <c r="G11" i="6"/>
  <c r="F11" i="6"/>
  <c r="E11" i="6"/>
  <c r="E16" i="6" s="1"/>
  <c r="D11" i="6"/>
  <c r="D16" i="6" s="1"/>
  <c r="C11" i="6"/>
  <c r="T107" i="5"/>
  <c r="P107" i="5"/>
  <c r="O107" i="5"/>
  <c r="U107" i="5" s="1"/>
  <c r="N107" i="5"/>
  <c r="M107" i="5"/>
  <c r="S107" i="5" s="1"/>
  <c r="L107" i="5"/>
  <c r="R107" i="5" s="1"/>
  <c r="K107" i="5"/>
  <c r="Q107" i="5" s="1"/>
  <c r="J107" i="5"/>
  <c r="T106" i="5"/>
  <c r="P106" i="5"/>
  <c r="O106" i="5"/>
  <c r="U106" i="5" s="1"/>
  <c r="N106" i="5"/>
  <c r="M106" i="5"/>
  <c r="S106" i="5" s="1"/>
  <c r="L106" i="5"/>
  <c r="R106" i="5" s="1"/>
  <c r="K106" i="5"/>
  <c r="Q106" i="5" s="1"/>
  <c r="J106" i="5"/>
  <c r="T105" i="5"/>
  <c r="P105" i="5"/>
  <c r="O105" i="5"/>
  <c r="U105" i="5" s="1"/>
  <c r="N105" i="5"/>
  <c r="M105" i="5"/>
  <c r="S105" i="5" s="1"/>
  <c r="L105" i="5"/>
  <c r="R105" i="5" s="1"/>
  <c r="K105" i="5"/>
  <c r="Q105" i="5" s="1"/>
  <c r="J105" i="5"/>
  <c r="T104" i="5"/>
  <c r="P104" i="5"/>
  <c r="O104" i="5"/>
  <c r="U104" i="5" s="1"/>
  <c r="N104" i="5"/>
  <c r="M104" i="5"/>
  <c r="S104" i="5" s="1"/>
  <c r="L104" i="5"/>
  <c r="R104" i="5" s="1"/>
  <c r="K104" i="5"/>
  <c r="Q104" i="5" s="1"/>
  <c r="J104" i="5"/>
  <c r="T103" i="5"/>
  <c r="P103" i="5"/>
  <c r="O103" i="5"/>
  <c r="U103" i="5" s="1"/>
  <c r="N103" i="5"/>
  <c r="M103" i="5"/>
  <c r="S103" i="5" s="1"/>
  <c r="L103" i="5"/>
  <c r="R103" i="5" s="1"/>
  <c r="K103" i="5"/>
  <c r="Q103" i="5" s="1"/>
  <c r="J103" i="5"/>
  <c r="T102" i="5"/>
  <c r="P102" i="5"/>
  <c r="O102" i="5"/>
  <c r="U102" i="5" s="1"/>
  <c r="N102" i="5"/>
  <c r="M102" i="5"/>
  <c r="S102" i="5" s="1"/>
  <c r="L102" i="5"/>
  <c r="R102" i="5" s="1"/>
  <c r="K102" i="5"/>
  <c r="Q102" i="5" s="1"/>
  <c r="J102" i="5"/>
  <c r="T101" i="5"/>
  <c r="P101" i="5"/>
  <c r="O101" i="5"/>
  <c r="U101" i="5" s="1"/>
  <c r="N101" i="5"/>
  <c r="M101" i="5"/>
  <c r="S101" i="5" s="1"/>
  <c r="L101" i="5"/>
  <c r="R101" i="5" s="1"/>
  <c r="K101" i="5"/>
  <c r="Q101" i="5" s="1"/>
  <c r="J101" i="5"/>
  <c r="T100" i="5"/>
  <c r="P100" i="5"/>
  <c r="O100" i="5"/>
  <c r="U100" i="5" s="1"/>
  <c r="N100" i="5"/>
  <c r="M100" i="5"/>
  <c r="S100" i="5" s="1"/>
  <c r="L100" i="5"/>
  <c r="R100" i="5" s="1"/>
  <c r="K100" i="5"/>
  <c r="Q100" i="5" s="1"/>
  <c r="J100" i="5"/>
  <c r="T99" i="5"/>
  <c r="P99" i="5"/>
  <c r="O99" i="5"/>
  <c r="U99" i="5" s="1"/>
  <c r="N99" i="5"/>
  <c r="M99" i="5"/>
  <c r="S99" i="5" s="1"/>
  <c r="L99" i="5"/>
  <c r="R99" i="5" s="1"/>
  <c r="K99" i="5"/>
  <c r="Q99" i="5" s="1"/>
  <c r="J99" i="5"/>
  <c r="T98" i="5"/>
  <c r="P98" i="5"/>
  <c r="O98" i="5"/>
  <c r="U98" i="5" s="1"/>
  <c r="N98" i="5"/>
  <c r="M98" i="5"/>
  <c r="S98" i="5" s="1"/>
  <c r="L98" i="5"/>
  <c r="R98" i="5" s="1"/>
  <c r="K98" i="5"/>
  <c r="Q98" i="5" s="1"/>
  <c r="J98" i="5"/>
  <c r="T97" i="5"/>
  <c r="P97" i="5"/>
  <c r="O97" i="5"/>
  <c r="U97" i="5" s="1"/>
  <c r="N97" i="5"/>
  <c r="M97" i="5"/>
  <c r="S97" i="5" s="1"/>
  <c r="L97" i="5"/>
  <c r="R97" i="5" s="1"/>
  <c r="K97" i="5"/>
  <c r="Q97" i="5" s="1"/>
  <c r="J97" i="5"/>
  <c r="T96" i="5"/>
  <c r="P96" i="5"/>
  <c r="O96" i="5"/>
  <c r="U96" i="5" s="1"/>
  <c r="N96" i="5"/>
  <c r="M96" i="5"/>
  <c r="S96" i="5" s="1"/>
  <c r="L96" i="5"/>
  <c r="R96" i="5" s="1"/>
  <c r="K96" i="5"/>
  <c r="Q96" i="5" s="1"/>
  <c r="J96" i="5"/>
  <c r="T95" i="5"/>
  <c r="P95" i="5"/>
  <c r="O95" i="5"/>
  <c r="U95" i="5" s="1"/>
  <c r="N95" i="5"/>
  <c r="M95" i="5"/>
  <c r="S95" i="5" s="1"/>
  <c r="L95" i="5"/>
  <c r="R95" i="5" s="1"/>
  <c r="K95" i="5"/>
  <c r="Q95" i="5" s="1"/>
  <c r="J95" i="5"/>
  <c r="T94" i="5"/>
  <c r="P94" i="5"/>
  <c r="O94" i="5"/>
  <c r="U94" i="5" s="1"/>
  <c r="N94" i="5"/>
  <c r="M94" i="5"/>
  <c r="S94" i="5" s="1"/>
  <c r="L94" i="5"/>
  <c r="R94" i="5" s="1"/>
  <c r="K94" i="5"/>
  <c r="Q94" i="5" s="1"/>
  <c r="J94" i="5"/>
  <c r="T93" i="5"/>
  <c r="P93" i="5"/>
  <c r="O93" i="5"/>
  <c r="U93" i="5" s="1"/>
  <c r="N93" i="5"/>
  <c r="M93" i="5"/>
  <c r="S93" i="5" s="1"/>
  <c r="L93" i="5"/>
  <c r="R93" i="5" s="1"/>
  <c r="K93" i="5"/>
  <c r="Q93" i="5" s="1"/>
  <c r="J93" i="5"/>
  <c r="T92" i="5"/>
  <c r="P92" i="5"/>
  <c r="O92" i="5"/>
  <c r="U92" i="5" s="1"/>
  <c r="N92" i="5"/>
  <c r="M92" i="5"/>
  <c r="S92" i="5" s="1"/>
  <c r="L92" i="5"/>
  <c r="R92" i="5" s="1"/>
  <c r="K92" i="5"/>
  <c r="Q92" i="5" s="1"/>
  <c r="J92" i="5"/>
  <c r="T91" i="5"/>
  <c r="P91" i="5"/>
  <c r="O91" i="5"/>
  <c r="U91" i="5" s="1"/>
  <c r="N91" i="5"/>
  <c r="M91" i="5"/>
  <c r="S91" i="5" s="1"/>
  <c r="L91" i="5"/>
  <c r="R91" i="5" s="1"/>
  <c r="K91" i="5"/>
  <c r="Q91" i="5" s="1"/>
  <c r="J91" i="5"/>
  <c r="T90" i="5"/>
  <c r="P90" i="5"/>
  <c r="O90" i="5"/>
  <c r="U90" i="5" s="1"/>
  <c r="N90" i="5"/>
  <c r="M90" i="5"/>
  <c r="S90" i="5" s="1"/>
  <c r="L90" i="5"/>
  <c r="R90" i="5" s="1"/>
  <c r="K90" i="5"/>
  <c r="Q90" i="5" s="1"/>
  <c r="J90" i="5"/>
  <c r="T89" i="5"/>
  <c r="P89" i="5"/>
  <c r="O89" i="5"/>
  <c r="U89" i="5" s="1"/>
  <c r="N89" i="5"/>
  <c r="M89" i="5"/>
  <c r="S89" i="5" s="1"/>
  <c r="L89" i="5"/>
  <c r="R89" i="5" s="1"/>
  <c r="K89" i="5"/>
  <c r="Q89" i="5" s="1"/>
  <c r="J89" i="5"/>
  <c r="T88" i="5"/>
  <c r="P88" i="5"/>
  <c r="O88" i="5"/>
  <c r="U88" i="5" s="1"/>
  <c r="N88" i="5"/>
  <c r="M88" i="5"/>
  <c r="S88" i="5" s="1"/>
  <c r="L88" i="5"/>
  <c r="R88" i="5" s="1"/>
  <c r="K88" i="5"/>
  <c r="Q88" i="5" s="1"/>
  <c r="J88" i="5"/>
  <c r="T87" i="5"/>
  <c r="P87" i="5"/>
  <c r="O87" i="5"/>
  <c r="U87" i="5" s="1"/>
  <c r="N87" i="5"/>
  <c r="M87" i="5"/>
  <c r="S87" i="5" s="1"/>
  <c r="L87" i="5"/>
  <c r="R87" i="5" s="1"/>
  <c r="K87" i="5"/>
  <c r="Q87" i="5" s="1"/>
  <c r="J87" i="5"/>
  <c r="T86" i="5"/>
  <c r="P86" i="5"/>
  <c r="O86" i="5"/>
  <c r="U86" i="5" s="1"/>
  <c r="N86" i="5"/>
  <c r="M86" i="5"/>
  <c r="S86" i="5" s="1"/>
  <c r="L86" i="5"/>
  <c r="R86" i="5" s="1"/>
  <c r="K86" i="5"/>
  <c r="Q86" i="5" s="1"/>
  <c r="J86" i="5"/>
  <c r="T85" i="5"/>
  <c r="P85" i="5"/>
  <c r="O85" i="5"/>
  <c r="U85" i="5" s="1"/>
  <c r="N85" i="5"/>
  <c r="M85" i="5"/>
  <c r="S85" i="5" s="1"/>
  <c r="L85" i="5"/>
  <c r="R85" i="5" s="1"/>
  <c r="K85" i="5"/>
  <c r="Q85" i="5" s="1"/>
  <c r="J85" i="5"/>
  <c r="T84" i="5"/>
  <c r="P84" i="5"/>
  <c r="O84" i="5"/>
  <c r="U84" i="5" s="1"/>
  <c r="N84" i="5"/>
  <c r="M84" i="5"/>
  <c r="S84" i="5" s="1"/>
  <c r="L84" i="5"/>
  <c r="R84" i="5" s="1"/>
  <c r="K84" i="5"/>
  <c r="Q84" i="5" s="1"/>
  <c r="J84" i="5"/>
  <c r="T83" i="5"/>
  <c r="P83" i="5"/>
  <c r="O83" i="5"/>
  <c r="U83" i="5" s="1"/>
  <c r="N83" i="5"/>
  <c r="M83" i="5"/>
  <c r="S83" i="5" s="1"/>
  <c r="L83" i="5"/>
  <c r="R83" i="5" s="1"/>
  <c r="K83" i="5"/>
  <c r="Q83" i="5" s="1"/>
  <c r="J83" i="5"/>
  <c r="T82" i="5"/>
  <c r="P82" i="5"/>
  <c r="O82" i="5"/>
  <c r="U82" i="5" s="1"/>
  <c r="N82" i="5"/>
  <c r="M82" i="5"/>
  <c r="S82" i="5" s="1"/>
  <c r="L82" i="5"/>
  <c r="R82" i="5" s="1"/>
  <c r="K82" i="5"/>
  <c r="Q82" i="5" s="1"/>
  <c r="J82" i="5"/>
  <c r="T81" i="5"/>
  <c r="P81" i="5"/>
  <c r="O81" i="5"/>
  <c r="U81" i="5" s="1"/>
  <c r="N81" i="5"/>
  <c r="M81" i="5"/>
  <c r="S81" i="5" s="1"/>
  <c r="L81" i="5"/>
  <c r="R81" i="5" s="1"/>
  <c r="K81" i="5"/>
  <c r="Q81" i="5" s="1"/>
  <c r="J81" i="5"/>
  <c r="T80" i="5"/>
  <c r="P80" i="5"/>
  <c r="O80" i="5"/>
  <c r="U80" i="5" s="1"/>
  <c r="N80" i="5"/>
  <c r="M80" i="5"/>
  <c r="S80" i="5" s="1"/>
  <c r="L80" i="5"/>
  <c r="R80" i="5" s="1"/>
  <c r="K80" i="5"/>
  <c r="Q80" i="5" s="1"/>
  <c r="J80" i="5"/>
  <c r="T79" i="5"/>
  <c r="P79" i="5"/>
  <c r="O79" i="5"/>
  <c r="U79" i="5" s="1"/>
  <c r="N79" i="5"/>
  <c r="M79" i="5"/>
  <c r="S79" i="5" s="1"/>
  <c r="L79" i="5"/>
  <c r="R79" i="5" s="1"/>
  <c r="K79" i="5"/>
  <c r="Q79" i="5" s="1"/>
  <c r="J79" i="5"/>
  <c r="T78" i="5"/>
  <c r="P78" i="5"/>
  <c r="O78" i="5"/>
  <c r="U78" i="5" s="1"/>
  <c r="N78" i="5"/>
  <c r="M78" i="5"/>
  <c r="S78" i="5" s="1"/>
  <c r="L78" i="5"/>
  <c r="R78" i="5" s="1"/>
  <c r="K78" i="5"/>
  <c r="Q78" i="5" s="1"/>
  <c r="J78" i="5"/>
  <c r="T77" i="5"/>
  <c r="P77" i="5"/>
  <c r="O77" i="5"/>
  <c r="U77" i="5" s="1"/>
  <c r="N77" i="5"/>
  <c r="M77" i="5"/>
  <c r="S77" i="5" s="1"/>
  <c r="L77" i="5"/>
  <c r="R77" i="5" s="1"/>
  <c r="K77" i="5"/>
  <c r="Q77" i="5" s="1"/>
  <c r="J77" i="5"/>
  <c r="T76" i="5"/>
  <c r="P76" i="5"/>
  <c r="O76" i="5"/>
  <c r="U76" i="5" s="1"/>
  <c r="N76" i="5"/>
  <c r="M76" i="5"/>
  <c r="S76" i="5" s="1"/>
  <c r="L76" i="5"/>
  <c r="R76" i="5" s="1"/>
  <c r="K76" i="5"/>
  <c r="Q76" i="5" s="1"/>
  <c r="J76" i="5"/>
  <c r="T75" i="5"/>
  <c r="P75" i="5"/>
  <c r="O75" i="5"/>
  <c r="U75" i="5" s="1"/>
  <c r="N75" i="5"/>
  <c r="M75" i="5"/>
  <c r="S75" i="5" s="1"/>
  <c r="L75" i="5"/>
  <c r="R75" i="5" s="1"/>
  <c r="K75" i="5"/>
  <c r="Q75" i="5" s="1"/>
  <c r="J75" i="5"/>
  <c r="S74" i="5"/>
  <c r="R74" i="5"/>
  <c r="O74" i="5"/>
  <c r="U74" i="5" s="1"/>
  <c r="N74" i="5"/>
  <c r="T74" i="5" s="1"/>
  <c r="M74" i="5"/>
  <c r="L74" i="5"/>
  <c r="K74" i="5"/>
  <c r="Q74" i="5" s="1"/>
  <c r="J74" i="5"/>
  <c r="P74" i="5" s="1"/>
  <c r="T73" i="5"/>
  <c r="S73" i="5"/>
  <c r="P73" i="5"/>
  <c r="O73" i="5"/>
  <c r="U73" i="5" s="1"/>
  <c r="N73" i="5"/>
  <c r="M73" i="5"/>
  <c r="L73" i="5"/>
  <c r="R73" i="5" s="1"/>
  <c r="K73" i="5"/>
  <c r="Q73" i="5" s="1"/>
  <c r="J73" i="5"/>
  <c r="S72" i="5"/>
  <c r="R72" i="5"/>
  <c r="O72" i="5"/>
  <c r="U72" i="5" s="1"/>
  <c r="N72" i="5"/>
  <c r="T72" i="5" s="1"/>
  <c r="M72" i="5"/>
  <c r="L72" i="5"/>
  <c r="K72" i="5"/>
  <c r="Q72" i="5" s="1"/>
  <c r="J72" i="5"/>
  <c r="P72" i="5" s="1"/>
  <c r="T71" i="5"/>
  <c r="S71" i="5"/>
  <c r="P71" i="5"/>
  <c r="O71" i="5"/>
  <c r="U71" i="5" s="1"/>
  <c r="N71" i="5"/>
  <c r="M71" i="5"/>
  <c r="L71" i="5"/>
  <c r="R71" i="5" s="1"/>
  <c r="K71" i="5"/>
  <c r="Q71" i="5" s="1"/>
  <c r="J71" i="5"/>
  <c r="S70" i="5"/>
  <c r="R70" i="5"/>
  <c r="O70" i="5"/>
  <c r="U70" i="5" s="1"/>
  <c r="N70" i="5"/>
  <c r="T70" i="5" s="1"/>
  <c r="M70" i="5"/>
  <c r="L70" i="5"/>
  <c r="K70" i="5"/>
  <c r="Q70" i="5" s="1"/>
  <c r="J70" i="5"/>
  <c r="P70" i="5" s="1"/>
  <c r="T69" i="5"/>
  <c r="S69" i="5"/>
  <c r="P69" i="5"/>
  <c r="O69" i="5"/>
  <c r="U69" i="5" s="1"/>
  <c r="N69" i="5"/>
  <c r="M69" i="5"/>
  <c r="L69" i="5"/>
  <c r="R69" i="5" s="1"/>
  <c r="K69" i="5"/>
  <c r="Q69" i="5" s="1"/>
  <c r="J69" i="5"/>
  <c r="S68" i="5"/>
  <c r="R68" i="5"/>
  <c r="O68" i="5"/>
  <c r="U68" i="5" s="1"/>
  <c r="N68" i="5"/>
  <c r="T68" i="5" s="1"/>
  <c r="M68" i="5"/>
  <c r="L68" i="5"/>
  <c r="K68" i="5"/>
  <c r="Q68" i="5" s="1"/>
  <c r="J68" i="5"/>
  <c r="P68" i="5" s="1"/>
  <c r="T67" i="5"/>
  <c r="S67" i="5"/>
  <c r="P67" i="5"/>
  <c r="O67" i="5"/>
  <c r="U67" i="5" s="1"/>
  <c r="N67" i="5"/>
  <c r="M67" i="5"/>
  <c r="L67" i="5"/>
  <c r="R67" i="5" s="1"/>
  <c r="K67" i="5"/>
  <c r="Q67" i="5" s="1"/>
  <c r="J67" i="5"/>
  <c r="S66" i="5"/>
  <c r="R66" i="5"/>
  <c r="O66" i="5"/>
  <c r="U66" i="5" s="1"/>
  <c r="N66" i="5"/>
  <c r="T66" i="5" s="1"/>
  <c r="M66" i="5"/>
  <c r="L66" i="5"/>
  <c r="K66" i="5"/>
  <c r="Q66" i="5" s="1"/>
  <c r="J66" i="5"/>
  <c r="P66" i="5" s="1"/>
  <c r="T65" i="5"/>
  <c r="S65" i="5"/>
  <c r="P65" i="5"/>
  <c r="O65" i="5"/>
  <c r="U65" i="5" s="1"/>
  <c r="N65" i="5"/>
  <c r="M65" i="5"/>
  <c r="L65" i="5"/>
  <c r="R65" i="5" s="1"/>
  <c r="K65" i="5"/>
  <c r="Q65" i="5" s="1"/>
  <c r="J65" i="5"/>
  <c r="S64" i="5"/>
  <c r="R64" i="5"/>
  <c r="O64" i="5"/>
  <c r="U64" i="5" s="1"/>
  <c r="N64" i="5"/>
  <c r="T64" i="5" s="1"/>
  <c r="M64" i="5"/>
  <c r="L64" i="5"/>
  <c r="K64" i="5"/>
  <c r="Q64" i="5" s="1"/>
  <c r="J64" i="5"/>
  <c r="P64" i="5" s="1"/>
  <c r="T63" i="5"/>
  <c r="S63" i="5"/>
  <c r="P63" i="5"/>
  <c r="O63" i="5"/>
  <c r="U63" i="5" s="1"/>
  <c r="N63" i="5"/>
  <c r="M63" i="5"/>
  <c r="L63" i="5"/>
  <c r="R63" i="5" s="1"/>
  <c r="K63" i="5"/>
  <c r="Q63" i="5" s="1"/>
  <c r="J63" i="5"/>
  <c r="S62" i="5"/>
  <c r="R62" i="5"/>
  <c r="O62" i="5"/>
  <c r="U62" i="5" s="1"/>
  <c r="N62" i="5"/>
  <c r="T62" i="5" s="1"/>
  <c r="M62" i="5"/>
  <c r="L62" i="5"/>
  <c r="K62" i="5"/>
  <c r="Q62" i="5" s="1"/>
  <c r="J62" i="5"/>
  <c r="P62" i="5" s="1"/>
  <c r="T61" i="5"/>
  <c r="S61" i="5"/>
  <c r="P61" i="5"/>
  <c r="O61" i="5"/>
  <c r="U61" i="5" s="1"/>
  <c r="N61" i="5"/>
  <c r="M61" i="5"/>
  <c r="L61" i="5"/>
  <c r="R61" i="5" s="1"/>
  <c r="K61" i="5"/>
  <c r="Q61" i="5" s="1"/>
  <c r="J61" i="5"/>
  <c r="S60" i="5"/>
  <c r="R60" i="5"/>
  <c r="O60" i="5"/>
  <c r="U60" i="5" s="1"/>
  <c r="N60" i="5"/>
  <c r="T60" i="5" s="1"/>
  <c r="M60" i="5"/>
  <c r="L60" i="5"/>
  <c r="K60" i="5"/>
  <c r="Q60" i="5" s="1"/>
  <c r="J60" i="5"/>
  <c r="P60" i="5" s="1"/>
  <c r="T59" i="5"/>
  <c r="S59" i="5"/>
  <c r="P59" i="5"/>
  <c r="O59" i="5"/>
  <c r="U59" i="5" s="1"/>
  <c r="N59" i="5"/>
  <c r="M59" i="5"/>
  <c r="L59" i="5"/>
  <c r="R59" i="5" s="1"/>
  <c r="K59" i="5"/>
  <c r="Q59" i="5" s="1"/>
  <c r="J59" i="5"/>
  <c r="S58" i="5"/>
  <c r="R58" i="5"/>
  <c r="O58" i="5"/>
  <c r="U58" i="5" s="1"/>
  <c r="N58" i="5"/>
  <c r="T58" i="5" s="1"/>
  <c r="M58" i="5"/>
  <c r="L58" i="5"/>
  <c r="K58" i="5"/>
  <c r="Q58" i="5" s="1"/>
  <c r="J58" i="5"/>
  <c r="P58" i="5" s="1"/>
  <c r="T57" i="5"/>
  <c r="S57" i="5"/>
  <c r="P57" i="5"/>
  <c r="O57" i="5"/>
  <c r="U57" i="5" s="1"/>
  <c r="N57" i="5"/>
  <c r="M57" i="5"/>
  <c r="L57" i="5"/>
  <c r="R57" i="5" s="1"/>
  <c r="K57" i="5"/>
  <c r="Q57" i="5" s="1"/>
  <c r="J57" i="5"/>
  <c r="S56" i="5"/>
  <c r="R56" i="5"/>
  <c r="O56" i="5"/>
  <c r="U56" i="5" s="1"/>
  <c r="N56" i="5"/>
  <c r="T56" i="5" s="1"/>
  <c r="M56" i="5"/>
  <c r="L56" i="5"/>
  <c r="K56" i="5"/>
  <c r="Q56" i="5" s="1"/>
  <c r="J56" i="5"/>
  <c r="P56" i="5" s="1"/>
  <c r="T55" i="5"/>
  <c r="S55" i="5"/>
  <c r="P55" i="5"/>
  <c r="O55" i="5"/>
  <c r="U55" i="5" s="1"/>
  <c r="N55" i="5"/>
  <c r="M55" i="5"/>
  <c r="L55" i="5"/>
  <c r="R55" i="5" s="1"/>
  <c r="K55" i="5"/>
  <c r="Q55" i="5" s="1"/>
  <c r="J55" i="5"/>
  <c r="S54" i="5"/>
  <c r="R54" i="5"/>
  <c r="O54" i="5"/>
  <c r="U54" i="5" s="1"/>
  <c r="N54" i="5"/>
  <c r="T54" i="5" s="1"/>
  <c r="M54" i="5"/>
  <c r="L54" i="5"/>
  <c r="K54" i="5"/>
  <c r="Q54" i="5" s="1"/>
  <c r="J54" i="5"/>
  <c r="P54" i="5" s="1"/>
  <c r="T53" i="5"/>
  <c r="S53" i="5"/>
  <c r="P53" i="5"/>
  <c r="O53" i="5"/>
  <c r="U53" i="5" s="1"/>
  <c r="N53" i="5"/>
  <c r="M53" i="5"/>
  <c r="L53" i="5"/>
  <c r="R53" i="5" s="1"/>
  <c r="K53" i="5"/>
  <c r="Q53" i="5" s="1"/>
  <c r="J53" i="5"/>
  <c r="S52" i="5"/>
  <c r="R52" i="5"/>
  <c r="O52" i="5"/>
  <c r="U52" i="5" s="1"/>
  <c r="N52" i="5"/>
  <c r="T52" i="5" s="1"/>
  <c r="M52" i="5"/>
  <c r="L52" i="5"/>
  <c r="K52" i="5"/>
  <c r="Q52" i="5" s="1"/>
  <c r="J52" i="5"/>
  <c r="P52" i="5" s="1"/>
  <c r="T51" i="5"/>
  <c r="S51" i="5"/>
  <c r="P51" i="5"/>
  <c r="O51" i="5"/>
  <c r="U51" i="5" s="1"/>
  <c r="N51" i="5"/>
  <c r="M51" i="5"/>
  <c r="L51" i="5"/>
  <c r="R51" i="5" s="1"/>
  <c r="K51" i="5"/>
  <c r="Q51" i="5" s="1"/>
  <c r="J51" i="5"/>
  <c r="S50" i="5"/>
  <c r="R50" i="5"/>
  <c r="O50" i="5"/>
  <c r="U50" i="5" s="1"/>
  <c r="N50" i="5"/>
  <c r="T50" i="5" s="1"/>
  <c r="M50" i="5"/>
  <c r="L50" i="5"/>
  <c r="K50" i="5"/>
  <c r="Q50" i="5" s="1"/>
  <c r="J50" i="5"/>
  <c r="P50" i="5" s="1"/>
  <c r="T49" i="5"/>
  <c r="S49" i="5"/>
  <c r="P49" i="5"/>
  <c r="O49" i="5"/>
  <c r="U49" i="5" s="1"/>
  <c r="N49" i="5"/>
  <c r="M49" i="5"/>
  <c r="L49" i="5"/>
  <c r="R49" i="5" s="1"/>
  <c r="K49" i="5"/>
  <c r="Q49" i="5" s="1"/>
  <c r="J49" i="5"/>
  <c r="S48" i="5"/>
  <c r="R48" i="5"/>
  <c r="O48" i="5"/>
  <c r="U48" i="5" s="1"/>
  <c r="N48" i="5"/>
  <c r="T48" i="5" s="1"/>
  <c r="M48" i="5"/>
  <c r="L48" i="5"/>
  <c r="K48" i="5"/>
  <c r="Q48" i="5" s="1"/>
  <c r="J48" i="5"/>
  <c r="P48" i="5" s="1"/>
  <c r="T47" i="5"/>
  <c r="S47" i="5"/>
  <c r="P47" i="5"/>
  <c r="O47" i="5"/>
  <c r="U47" i="5" s="1"/>
  <c r="N47" i="5"/>
  <c r="M47" i="5"/>
  <c r="L47" i="5"/>
  <c r="R47" i="5" s="1"/>
  <c r="K47" i="5"/>
  <c r="Q47" i="5" s="1"/>
  <c r="J47" i="5"/>
  <c r="S46" i="5"/>
  <c r="R46" i="5"/>
  <c r="O46" i="5"/>
  <c r="U46" i="5" s="1"/>
  <c r="N46" i="5"/>
  <c r="T46" i="5" s="1"/>
  <c r="M46" i="5"/>
  <c r="L46" i="5"/>
  <c r="K46" i="5"/>
  <c r="Q46" i="5" s="1"/>
  <c r="J46" i="5"/>
  <c r="P46" i="5" s="1"/>
  <c r="T45" i="5"/>
  <c r="S45" i="5"/>
  <c r="P45" i="5"/>
  <c r="O45" i="5"/>
  <c r="U45" i="5" s="1"/>
  <c r="N45" i="5"/>
  <c r="M45" i="5"/>
  <c r="L45" i="5"/>
  <c r="R45" i="5" s="1"/>
  <c r="K45" i="5"/>
  <c r="Q45" i="5" s="1"/>
  <c r="J45" i="5"/>
  <c r="S44" i="5"/>
  <c r="R44" i="5"/>
  <c r="O44" i="5"/>
  <c r="U44" i="5" s="1"/>
  <c r="N44" i="5"/>
  <c r="T44" i="5" s="1"/>
  <c r="M44" i="5"/>
  <c r="L44" i="5"/>
  <c r="K44" i="5"/>
  <c r="Q44" i="5" s="1"/>
  <c r="J44" i="5"/>
  <c r="P44" i="5" s="1"/>
  <c r="T43" i="5"/>
  <c r="S43" i="5"/>
  <c r="P43" i="5"/>
  <c r="O43" i="5"/>
  <c r="U43" i="5" s="1"/>
  <c r="N43" i="5"/>
  <c r="M43" i="5"/>
  <c r="L43" i="5"/>
  <c r="R43" i="5" s="1"/>
  <c r="K43" i="5"/>
  <c r="Q43" i="5" s="1"/>
  <c r="J43" i="5"/>
  <c r="S42" i="5"/>
  <c r="R42" i="5"/>
  <c r="O42" i="5"/>
  <c r="U42" i="5" s="1"/>
  <c r="N42" i="5"/>
  <c r="T42" i="5" s="1"/>
  <c r="M42" i="5"/>
  <c r="L42" i="5"/>
  <c r="K42" i="5"/>
  <c r="Q42" i="5" s="1"/>
  <c r="J42" i="5"/>
  <c r="P42" i="5" s="1"/>
  <c r="T41" i="5"/>
  <c r="S41" i="5"/>
  <c r="P41" i="5"/>
  <c r="O41" i="5"/>
  <c r="U41" i="5" s="1"/>
  <c r="N41" i="5"/>
  <c r="M41" i="5"/>
  <c r="L41" i="5"/>
  <c r="R41" i="5" s="1"/>
  <c r="K41" i="5"/>
  <c r="Q41" i="5" s="1"/>
  <c r="J41" i="5"/>
  <c r="S40" i="5"/>
  <c r="R40" i="5"/>
  <c r="O40" i="5"/>
  <c r="U40" i="5" s="1"/>
  <c r="N40" i="5"/>
  <c r="T40" i="5" s="1"/>
  <c r="M40" i="5"/>
  <c r="L40" i="5"/>
  <c r="K40" i="5"/>
  <c r="Q40" i="5" s="1"/>
  <c r="J40" i="5"/>
  <c r="P40" i="5" s="1"/>
  <c r="T39" i="5"/>
  <c r="S39" i="5"/>
  <c r="P39" i="5"/>
  <c r="O39" i="5"/>
  <c r="U39" i="5" s="1"/>
  <c r="N39" i="5"/>
  <c r="M39" i="5"/>
  <c r="L39" i="5"/>
  <c r="R39" i="5" s="1"/>
  <c r="K39" i="5"/>
  <c r="Q39" i="5" s="1"/>
  <c r="J39" i="5"/>
  <c r="S38" i="5"/>
  <c r="R38" i="5"/>
  <c r="O38" i="5"/>
  <c r="U38" i="5" s="1"/>
  <c r="N38" i="5"/>
  <c r="T38" i="5" s="1"/>
  <c r="M38" i="5"/>
  <c r="L38" i="5"/>
  <c r="K38" i="5"/>
  <c r="Q38" i="5" s="1"/>
  <c r="J38" i="5"/>
  <c r="P38" i="5" s="1"/>
  <c r="T37" i="5"/>
  <c r="S37" i="5"/>
  <c r="P37" i="5"/>
  <c r="O37" i="5"/>
  <c r="U37" i="5" s="1"/>
  <c r="N37" i="5"/>
  <c r="M37" i="5"/>
  <c r="L37" i="5"/>
  <c r="R37" i="5" s="1"/>
  <c r="K37" i="5"/>
  <c r="Q37" i="5" s="1"/>
  <c r="J37" i="5"/>
  <c r="S36" i="5"/>
  <c r="R36" i="5"/>
  <c r="O36" i="5"/>
  <c r="U36" i="5" s="1"/>
  <c r="N36" i="5"/>
  <c r="T36" i="5" s="1"/>
  <c r="M36" i="5"/>
  <c r="L36" i="5"/>
  <c r="K36" i="5"/>
  <c r="Q36" i="5" s="1"/>
  <c r="J36" i="5"/>
  <c r="P36" i="5" s="1"/>
  <c r="S35" i="5"/>
  <c r="R35" i="5"/>
  <c r="O35" i="5"/>
  <c r="U35" i="5" s="1"/>
  <c r="N35" i="5"/>
  <c r="T35" i="5" s="1"/>
  <c r="M35" i="5"/>
  <c r="L35" i="5"/>
  <c r="K35" i="5"/>
  <c r="Q35" i="5" s="1"/>
  <c r="J35" i="5"/>
  <c r="P35" i="5" s="1"/>
  <c r="S34" i="5"/>
  <c r="R34" i="5"/>
  <c r="O34" i="5"/>
  <c r="U34" i="5" s="1"/>
  <c r="N34" i="5"/>
  <c r="T34" i="5" s="1"/>
  <c r="M34" i="5"/>
  <c r="L34" i="5"/>
  <c r="K34" i="5"/>
  <c r="Q34" i="5" s="1"/>
  <c r="J34" i="5"/>
  <c r="P34" i="5" s="1"/>
  <c r="S33" i="5"/>
  <c r="R33" i="5"/>
  <c r="O33" i="5"/>
  <c r="U33" i="5" s="1"/>
  <c r="N33" i="5"/>
  <c r="T33" i="5" s="1"/>
  <c r="M33" i="5"/>
  <c r="L33" i="5"/>
  <c r="K33" i="5"/>
  <c r="Q33" i="5" s="1"/>
  <c r="J33" i="5"/>
  <c r="P33" i="5" s="1"/>
  <c r="S32" i="5"/>
  <c r="R32" i="5"/>
  <c r="O32" i="5"/>
  <c r="U32" i="5" s="1"/>
  <c r="N32" i="5"/>
  <c r="T32" i="5" s="1"/>
  <c r="M32" i="5"/>
  <c r="L32" i="5"/>
  <c r="K32" i="5"/>
  <c r="Q32" i="5" s="1"/>
  <c r="J32" i="5"/>
  <c r="P32" i="5" s="1"/>
  <c r="S31" i="5"/>
  <c r="R31" i="5"/>
  <c r="O31" i="5"/>
  <c r="U31" i="5" s="1"/>
  <c r="N31" i="5"/>
  <c r="T31" i="5" s="1"/>
  <c r="M31" i="5"/>
  <c r="L31" i="5"/>
  <c r="K31" i="5"/>
  <c r="Q31" i="5" s="1"/>
  <c r="J31" i="5"/>
  <c r="P31" i="5" s="1"/>
  <c r="S30" i="5"/>
  <c r="R30" i="5"/>
  <c r="O30" i="5"/>
  <c r="U30" i="5" s="1"/>
  <c r="N30" i="5"/>
  <c r="T30" i="5" s="1"/>
  <c r="M30" i="5"/>
  <c r="L30" i="5"/>
  <c r="K30" i="5"/>
  <c r="Q30" i="5" s="1"/>
  <c r="J30" i="5"/>
  <c r="P30" i="5" s="1"/>
  <c r="S29" i="5"/>
  <c r="R29" i="5"/>
  <c r="O29" i="5"/>
  <c r="U29" i="5" s="1"/>
  <c r="N29" i="5"/>
  <c r="T29" i="5" s="1"/>
  <c r="M29" i="5"/>
  <c r="L29" i="5"/>
  <c r="K29" i="5"/>
  <c r="Q29" i="5" s="1"/>
  <c r="J29" i="5"/>
  <c r="P29" i="5" s="1"/>
  <c r="S28" i="5"/>
  <c r="R28" i="5"/>
  <c r="O28" i="5"/>
  <c r="U28" i="5" s="1"/>
  <c r="N28" i="5"/>
  <c r="T28" i="5" s="1"/>
  <c r="M28" i="5"/>
  <c r="L28" i="5"/>
  <c r="K28" i="5"/>
  <c r="Q28" i="5" s="1"/>
  <c r="J28" i="5"/>
  <c r="P28" i="5" s="1"/>
  <c r="S27" i="5"/>
  <c r="R27" i="5"/>
  <c r="O27" i="5"/>
  <c r="U27" i="5" s="1"/>
  <c r="N27" i="5"/>
  <c r="T27" i="5" s="1"/>
  <c r="M27" i="5"/>
  <c r="L27" i="5"/>
  <c r="K27" i="5"/>
  <c r="Q27" i="5" s="1"/>
  <c r="J27" i="5"/>
  <c r="P27" i="5" s="1"/>
  <c r="S26" i="5"/>
  <c r="R26" i="5"/>
  <c r="O26" i="5"/>
  <c r="U26" i="5" s="1"/>
  <c r="N26" i="5"/>
  <c r="T26" i="5" s="1"/>
  <c r="M26" i="5"/>
  <c r="L26" i="5"/>
  <c r="K26" i="5"/>
  <c r="Q26" i="5" s="1"/>
  <c r="J26" i="5"/>
  <c r="P26" i="5" s="1"/>
  <c r="S25" i="5"/>
  <c r="R25" i="5"/>
  <c r="O25" i="5"/>
  <c r="U25" i="5" s="1"/>
  <c r="N25" i="5"/>
  <c r="T25" i="5" s="1"/>
  <c r="M25" i="5"/>
  <c r="L25" i="5"/>
  <c r="K25" i="5"/>
  <c r="Q25" i="5" s="1"/>
  <c r="J25" i="5"/>
  <c r="P25" i="5" s="1"/>
  <c r="S24" i="5"/>
  <c r="R24" i="5"/>
  <c r="O24" i="5"/>
  <c r="U24" i="5" s="1"/>
  <c r="N24" i="5"/>
  <c r="T24" i="5" s="1"/>
  <c r="M24" i="5"/>
  <c r="L24" i="5"/>
  <c r="K24" i="5"/>
  <c r="Q24" i="5" s="1"/>
  <c r="J24" i="5"/>
  <c r="P24" i="5" s="1"/>
  <c r="S23" i="5"/>
  <c r="R23" i="5"/>
  <c r="O23" i="5"/>
  <c r="U23" i="5" s="1"/>
  <c r="N23" i="5"/>
  <c r="T23" i="5" s="1"/>
  <c r="M23" i="5"/>
  <c r="L23" i="5"/>
  <c r="K23" i="5"/>
  <c r="Q23" i="5" s="1"/>
  <c r="J23" i="5"/>
  <c r="P23" i="5" s="1"/>
  <c r="S22" i="5"/>
  <c r="R22" i="5"/>
  <c r="O22" i="5"/>
  <c r="U22" i="5" s="1"/>
  <c r="N22" i="5"/>
  <c r="T22" i="5" s="1"/>
  <c r="M22" i="5"/>
  <c r="L22" i="5"/>
  <c r="K22" i="5"/>
  <c r="Q22" i="5" s="1"/>
  <c r="J22" i="5"/>
  <c r="P22" i="5" s="1"/>
  <c r="S21" i="5"/>
  <c r="R21" i="5"/>
  <c r="O21" i="5"/>
  <c r="U21" i="5" s="1"/>
  <c r="N21" i="5"/>
  <c r="T21" i="5" s="1"/>
  <c r="M21" i="5"/>
  <c r="L21" i="5"/>
  <c r="K21" i="5"/>
  <c r="Q21" i="5" s="1"/>
  <c r="J21" i="5"/>
  <c r="P21" i="5" s="1"/>
  <c r="S20" i="5"/>
  <c r="R20" i="5"/>
  <c r="O20" i="5"/>
  <c r="U20" i="5" s="1"/>
  <c r="N20" i="5"/>
  <c r="T20" i="5" s="1"/>
  <c r="M20" i="5"/>
  <c r="L20" i="5"/>
  <c r="K20" i="5"/>
  <c r="Q20" i="5" s="1"/>
  <c r="J20" i="5"/>
  <c r="P20" i="5" s="1"/>
  <c r="S19" i="5"/>
  <c r="R19" i="5"/>
  <c r="O19" i="5"/>
  <c r="U19" i="5" s="1"/>
  <c r="N19" i="5"/>
  <c r="T19" i="5" s="1"/>
  <c r="M19" i="5"/>
  <c r="L19" i="5"/>
  <c r="K19" i="5"/>
  <c r="Q19" i="5" s="1"/>
  <c r="J19" i="5"/>
  <c r="P19" i="5" s="1"/>
  <c r="S18" i="5"/>
  <c r="R18" i="5"/>
  <c r="O18" i="5"/>
  <c r="U18" i="5" s="1"/>
  <c r="N18" i="5"/>
  <c r="T18" i="5" s="1"/>
  <c r="M18" i="5"/>
  <c r="L18" i="5"/>
  <c r="K18" i="5"/>
  <c r="Q18" i="5" s="1"/>
  <c r="J18" i="5"/>
  <c r="P18" i="5" s="1"/>
  <c r="S17" i="5"/>
  <c r="R17" i="5"/>
  <c r="O17" i="5"/>
  <c r="U17" i="5" s="1"/>
  <c r="N17" i="5"/>
  <c r="T17" i="5" s="1"/>
  <c r="M17" i="5"/>
  <c r="L17" i="5"/>
  <c r="K17" i="5"/>
  <c r="Q17" i="5" s="1"/>
  <c r="J17" i="5"/>
  <c r="P17" i="5" s="1"/>
  <c r="S16" i="5"/>
  <c r="R16" i="5"/>
  <c r="O16" i="5"/>
  <c r="U16" i="5" s="1"/>
  <c r="N16" i="5"/>
  <c r="T16" i="5" s="1"/>
  <c r="M16" i="5"/>
  <c r="L16" i="5"/>
  <c r="K16" i="5"/>
  <c r="Q16" i="5" s="1"/>
  <c r="J16" i="5"/>
  <c r="P16" i="5" s="1"/>
  <c r="S15" i="5"/>
  <c r="R15" i="5"/>
  <c r="O15" i="5"/>
  <c r="U15" i="5" s="1"/>
  <c r="N15" i="5"/>
  <c r="T15" i="5" s="1"/>
  <c r="M15" i="5"/>
  <c r="L15" i="5"/>
  <c r="K15" i="5"/>
  <c r="Q15" i="5" s="1"/>
  <c r="J15" i="5"/>
  <c r="P15" i="5" s="1"/>
  <c r="S14" i="5"/>
  <c r="R14" i="5"/>
  <c r="O14" i="5"/>
  <c r="U14" i="5" s="1"/>
  <c r="N14" i="5"/>
  <c r="T14" i="5" s="1"/>
  <c r="M14" i="5"/>
  <c r="L14" i="5"/>
  <c r="K14" i="5"/>
  <c r="Q14" i="5" s="1"/>
  <c r="J14" i="5"/>
  <c r="P14" i="5" s="1"/>
  <c r="S13" i="5"/>
  <c r="R13" i="5"/>
  <c r="O13" i="5"/>
  <c r="U13" i="5" s="1"/>
  <c r="N13" i="5"/>
  <c r="T13" i="5" s="1"/>
  <c r="M13" i="5"/>
  <c r="L13" i="5"/>
  <c r="K13" i="5"/>
  <c r="Q13" i="5" s="1"/>
  <c r="J13" i="5"/>
  <c r="P13" i="5" s="1"/>
  <c r="S12" i="5"/>
  <c r="R12" i="5"/>
  <c r="O12" i="5"/>
  <c r="U12" i="5" s="1"/>
  <c r="N12" i="5"/>
  <c r="T12" i="5" s="1"/>
  <c r="M12" i="5"/>
  <c r="L12" i="5"/>
  <c r="K12" i="5"/>
  <c r="Q12" i="5" s="1"/>
  <c r="J12" i="5"/>
  <c r="P12" i="5" s="1"/>
  <c r="S11" i="5"/>
  <c r="R11" i="5"/>
  <c r="O11" i="5"/>
  <c r="U11" i="5" s="1"/>
  <c r="N11" i="5"/>
  <c r="T11" i="5" s="1"/>
  <c r="M11" i="5"/>
  <c r="L11" i="5"/>
  <c r="K11" i="5"/>
  <c r="Q11" i="5" s="1"/>
  <c r="J11" i="5"/>
  <c r="P11" i="5" s="1"/>
  <c r="S10" i="5"/>
  <c r="R10" i="5"/>
  <c r="R109" i="5" s="1"/>
  <c r="R110" i="5" s="1"/>
  <c r="F113" i="5" s="1"/>
  <c r="O10" i="5"/>
  <c r="U10" i="5" s="1"/>
  <c r="U109" i="5" s="1"/>
  <c r="U110" i="5" s="1"/>
  <c r="I113" i="5" s="1"/>
  <c r="N10" i="5"/>
  <c r="T10" i="5" s="1"/>
  <c r="M10" i="5"/>
  <c r="L10" i="5"/>
  <c r="K10" i="5"/>
  <c r="Q10" i="5" s="1"/>
  <c r="Q109" i="5" s="1"/>
  <c r="Q110" i="5" s="1"/>
  <c r="E113" i="5" s="1"/>
  <c r="J10" i="5"/>
  <c r="P10" i="5" s="1"/>
  <c r="V105" i="4"/>
  <c r="S105" i="4"/>
  <c r="J105" i="4"/>
  <c r="I105" i="4"/>
  <c r="G105" i="4"/>
  <c r="F105" i="4"/>
  <c r="E105" i="4"/>
  <c r="M105" i="4" s="1"/>
  <c r="O105" i="4" s="1"/>
  <c r="T104" i="4"/>
  <c r="W104" i="4" s="1"/>
  <c r="R104" i="4"/>
  <c r="P104" i="4"/>
  <c r="Q104" i="4" s="1"/>
  <c r="J104" i="4"/>
  <c r="I104" i="4"/>
  <c r="S104" i="4" s="1"/>
  <c r="V104" i="4" s="1"/>
  <c r="H104" i="4"/>
  <c r="F104" i="4"/>
  <c r="E104" i="4"/>
  <c r="Y103" i="4"/>
  <c r="P103" i="4"/>
  <c r="R103" i="4" s="1"/>
  <c r="L103" i="4"/>
  <c r="AA103" i="4" s="1"/>
  <c r="K103" i="4"/>
  <c r="Z103" i="4" s="1"/>
  <c r="J103" i="4"/>
  <c r="I103" i="4"/>
  <c r="S103" i="4" s="1"/>
  <c r="H103" i="4"/>
  <c r="G103" i="4"/>
  <c r="F103" i="4"/>
  <c r="E103" i="4"/>
  <c r="M103" i="4" s="1"/>
  <c r="N103" i="4" s="1"/>
  <c r="X102" i="4"/>
  <c r="V102" i="4"/>
  <c r="S102" i="4"/>
  <c r="U102" i="4" s="1"/>
  <c r="P102" i="4"/>
  <c r="O102" i="4"/>
  <c r="J102" i="4"/>
  <c r="I102" i="4"/>
  <c r="G102" i="4"/>
  <c r="F102" i="4"/>
  <c r="H102" i="4" s="1"/>
  <c r="E102" i="4"/>
  <c r="M102" i="4" s="1"/>
  <c r="N102" i="4" s="1"/>
  <c r="S101" i="4"/>
  <c r="M101" i="4"/>
  <c r="J101" i="4"/>
  <c r="I101" i="4"/>
  <c r="G101" i="4"/>
  <c r="F101" i="4"/>
  <c r="E101" i="4"/>
  <c r="P100" i="4"/>
  <c r="J100" i="4"/>
  <c r="K100" i="4" s="1"/>
  <c r="Z100" i="4" s="1"/>
  <c r="I100" i="4"/>
  <c r="S100" i="4" s="1"/>
  <c r="V100" i="4" s="1"/>
  <c r="F100" i="4"/>
  <c r="H100" i="4" s="1"/>
  <c r="E100" i="4"/>
  <c r="Y99" i="4"/>
  <c r="S99" i="4"/>
  <c r="P99" i="4"/>
  <c r="R99" i="4" s="1"/>
  <c r="L99" i="4"/>
  <c r="AA99" i="4" s="1"/>
  <c r="K99" i="4"/>
  <c r="Z99" i="4" s="1"/>
  <c r="J99" i="4"/>
  <c r="I99" i="4"/>
  <c r="H99" i="4"/>
  <c r="F99" i="4"/>
  <c r="E99" i="4"/>
  <c r="G99" i="4" s="1"/>
  <c r="AA98" i="4"/>
  <c r="T98" i="4"/>
  <c r="W98" i="4" s="1"/>
  <c r="P98" i="4"/>
  <c r="Q98" i="4" s="1"/>
  <c r="L98" i="4"/>
  <c r="K98" i="4"/>
  <c r="Z98" i="4" s="1"/>
  <c r="J98" i="4"/>
  <c r="Y98" i="4" s="1"/>
  <c r="I98" i="4"/>
  <c r="S98" i="4" s="1"/>
  <c r="H98" i="4"/>
  <c r="F98" i="4"/>
  <c r="E98" i="4"/>
  <c r="G98" i="4" s="1"/>
  <c r="S97" i="4"/>
  <c r="U97" i="4" s="1"/>
  <c r="X97" i="4" s="1"/>
  <c r="R97" i="4"/>
  <c r="L97" i="4"/>
  <c r="AA97" i="4" s="1"/>
  <c r="J97" i="4"/>
  <c r="Y97" i="4" s="1"/>
  <c r="I97" i="4"/>
  <c r="H97" i="4"/>
  <c r="G97" i="4"/>
  <c r="F97" i="4"/>
  <c r="P97" i="4" s="1"/>
  <c r="Q97" i="4" s="1"/>
  <c r="E97" i="4"/>
  <c r="M97" i="4" s="1"/>
  <c r="O97" i="4" s="1"/>
  <c r="AA96" i="4"/>
  <c r="Y96" i="4"/>
  <c r="V96" i="4"/>
  <c r="M96" i="4"/>
  <c r="O96" i="4" s="1"/>
  <c r="K96" i="4"/>
  <c r="Z96" i="4" s="1"/>
  <c r="J96" i="4"/>
  <c r="L96" i="4" s="1"/>
  <c r="I96" i="4"/>
  <c r="S96" i="4" s="1"/>
  <c r="G96" i="4"/>
  <c r="F96" i="4"/>
  <c r="E96" i="4"/>
  <c r="Y95" i="4"/>
  <c r="R95" i="4"/>
  <c r="P95" i="4"/>
  <c r="Q95" i="4" s="1"/>
  <c r="M95" i="4"/>
  <c r="J95" i="4"/>
  <c r="K95" i="4" s="1"/>
  <c r="Z95" i="4" s="1"/>
  <c r="I95" i="4"/>
  <c r="S95" i="4" s="1"/>
  <c r="V95" i="4" s="1"/>
  <c r="H95" i="4"/>
  <c r="F95" i="4"/>
  <c r="E95" i="4"/>
  <c r="G95" i="4" s="1"/>
  <c r="AA94" i="4"/>
  <c r="Y94" i="4"/>
  <c r="P94" i="4"/>
  <c r="R94" i="4" s="1"/>
  <c r="L94" i="4"/>
  <c r="K94" i="4"/>
  <c r="Z94" i="4" s="1"/>
  <c r="J94" i="4"/>
  <c r="I94" i="4"/>
  <c r="S94" i="4" s="1"/>
  <c r="T94" i="4" s="1"/>
  <c r="W94" i="4" s="1"/>
  <c r="H94" i="4"/>
  <c r="G94" i="4"/>
  <c r="F94" i="4"/>
  <c r="E94" i="4"/>
  <c r="M94" i="4" s="1"/>
  <c r="N94" i="4" s="1"/>
  <c r="S93" i="4"/>
  <c r="N93" i="4"/>
  <c r="J93" i="4"/>
  <c r="Y93" i="4" s="1"/>
  <c r="I93" i="4"/>
  <c r="G93" i="4"/>
  <c r="F93" i="4"/>
  <c r="H93" i="4" s="1"/>
  <c r="E93" i="4"/>
  <c r="M93" i="4" s="1"/>
  <c r="O93" i="4" s="1"/>
  <c r="Y92" i="4"/>
  <c r="S92" i="4"/>
  <c r="N92" i="4"/>
  <c r="M92" i="4"/>
  <c r="O92" i="4" s="1"/>
  <c r="J92" i="4"/>
  <c r="L92" i="4" s="1"/>
  <c r="AA92" i="4" s="1"/>
  <c r="I92" i="4"/>
  <c r="G92" i="4"/>
  <c r="F92" i="4"/>
  <c r="E92" i="4"/>
  <c r="Y91" i="4"/>
  <c r="T91" i="4"/>
  <c r="W91" i="4" s="1"/>
  <c r="P91" i="4"/>
  <c r="J91" i="4"/>
  <c r="I91" i="4"/>
  <c r="S91" i="4" s="1"/>
  <c r="F91" i="4"/>
  <c r="H91" i="4" s="1"/>
  <c r="E91" i="4"/>
  <c r="Y90" i="4"/>
  <c r="P90" i="4"/>
  <c r="L90" i="4"/>
  <c r="AA90" i="4" s="1"/>
  <c r="K90" i="4"/>
  <c r="Z90" i="4" s="1"/>
  <c r="J90" i="4"/>
  <c r="I90" i="4"/>
  <c r="S90" i="4" s="1"/>
  <c r="H90" i="4"/>
  <c r="G90" i="4"/>
  <c r="F90" i="4"/>
  <c r="E90" i="4"/>
  <c r="M90" i="4" s="1"/>
  <c r="V89" i="4"/>
  <c r="T89" i="4"/>
  <c r="W89" i="4" s="1"/>
  <c r="S89" i="4"/>
  <c r="U89" i="4" s="1"/>
  <c r="X89" i="4" s="1"/>
  <c r="O89" i="4"/>
  <c r="K89" i="4"/>
  <c r="Z89" i="4" s="1"/>
  <c r="J89" i="4"/>
  <c r="I89" i="4"/>
  <c r="G89" i="4"/>
  <c r="F89" i="4"/>
  <c r="E89" i="4"/>
  <c r="M89" i="4" s="1"/>
  <c r="N89" i="4" s="1"/>
  <c r="J88" i="4"/>
  <c r="I88" i="4"/>
  <c r="S88" i="4" s="1"/>
  <c r="F88" i="4"/>
  <c r="E88" i="4"/>
  <c r="V87" i="4"/>
  <c r="U87" i="4"/>
  <c r="X87" i="4" s="1"/>
  <c r="L87" i="4"/>
  <c r="AA87" i="4" s="1"/>
  <c r="J87" i="4"/>
  <c r="I87" i="4"/>
  <c r="S87" i="4" s="1"/>
  <c r="T87" i="4" s="1"/>
  <c r="W87" i="4" s="1"/>
  <c r="F87" i="4"/>
  <c r="H87" i="4" s="1"/>
  <c r="E87" i="4"/>
  <c r="Y86" i="4"/>
  <c r="Q86" i="4"/>
  <c r="P86" i="4"/>
  <c r="R86" i="4" s="1"/>
  <c r="M86" i="4"/>
  <c r="L86" i="4"/>
  <c r="AA86" i="4" s="1"/>
  <c r="K86" i="4"/>
  <c r="Z86" i="4" s="1"/>
  <c r="J86" i="4"/>
  <c r="I86" i="4"/>
  <c r="S86" i="4" s="1"/>
  <c r="H86" i="4"/>
  <c r="F86" i="4"/>
  <c r="E86" i="4"/>
  <c r="G86" i="4" s="1"/>
  <c r="AA85" i="4"/>
  <c r="V85" i="4"/>
  <c r="S85" i="4"/>
  <c r="U85" i="4" s="1"/>
  <c r="X85" i="4" s="1"/>
  <c r="R85" i="4"/>
  <c r="P85" i="4"/>
  <c r="Q85" i="4" s="1"/>
  <c r="L85" i="4"/>
  <c r="K85" i="4"/>
  <c r="Z85" i="4" s="1"/>
  <c r="J85" i="4"/>
  <c r="Y85" i="4" s="1"/>
  <c r="I85" i="4"/>
  <c r="H85" i="4"/>
  <c r="G85" i="4"/>
  <c r="F85" i="4"/>
  <c r="E85" i="4"/>
  <c r="M85" i="4" s="1"/>
  <c r="O85" i="4" s="1"/>
  <c r="V84" i="4"/>
  <c r="U84" i="4"/>
  <c r="X84" i="4" s="1"/>
  <c r="K84" i="4"/>
  <c r="Z84" i="4" s="1"/>
  <c r="J84" i="4"/>
  <c r="I84" i="4"/>
  <c r="S84" i="4" s="1"/>
  <c r="T84" i="4" s="1"/>
  <c r="W84" i="4" s="1"/>
  <c r="F84" i="4"/>
  <c r="E84" i="4"/>
  <c r="Y83" i="4"/>
  <c r="V83" i="4"/>
  <c r="R83" i="4"/>
  <c r="Q83" i="4"/>
  <c r="M83" i="4"/>
  <c r="L83" i="4"/>
  <c r="AA83" i="4" s="1"/>
  <c r="J83" i="4"/>
  <c r="K83" i="4" s="1"/>
  <c r="Z83" i="4" s="1"/>
  <c r="I83" i="4"/>
  <c r="S83" i="4" s="1"/>
  <c r="U83" i="4" s="1"/>
  <c r="X83" i="4" s="1"/>
  <c r="H83" i="4"/>
  <c r="F83" i="4"/>
  <c r="P83" i="4" s="1"/>
  <c r="E83" i="4"/>
  <c r="G83" i="4" s="1"/>
  <c r="AA82" i="4"/>
  <c r="Y82" i="4"/>
  <c r="P82" i="4"/>
  <c r="R82" i="4" s="1"/>
  <c r="M82" i="4"/>
  <c r="L82" i="4"/>
  <c r="K82" i="4"/>
  <c r="Z82" i="4" s="1"/>
  <c r="J82" i="4"/>
  <c r="I82" i="4"/>
  <c r="S82" i="4" s="1"/>
  <c r="H82" i="4"/>
  <c r="F82" i="4"/>
  <c r="E82" i="4"/>
  <c r="G82" i="4" s="1"/>
  <c r="S81" i="4"/>
  <c r="N81" i="4"/>
  <c r="L81" i="4"/>
  <c r="AA81" i="4" s="1"/>
  <c r="J81" i="4"/>
  <c r="Y81" i="4" s="1"/>
  <c r="I81" i="4"/>
  <c r="H81" i="4"/>
  <c r="G81" i="4"/>
  <c r="F81" i="4"/>
  <c r="P81" i="4" s="1"/>
  <c r="Q81" i="4" s="1"/>
  <c r="E81" i="4"/>
  <c r="M81" i="4" s="1"/>
  <c r="O81" i="4" s="1"/>
  <c r="AA80" i="4"/>
  <c r="Y80" i="4"/>
  <c r="M80" i="4"/>
  <c r="K80" i="4"/>
  <c r="Z80" i="4" s="1"/>
  <c r="J80" i="4"/>
  <c r="L80" i="4" s="1"/>
  <c r="I80" i="4"/>
  <c r="S80" i="4" s="1"/>
  <c r="V80" i="4" s="1"/>
  <c r="G80" i="4"/>
  <c r="F80" i="4"/>
  <c r="E80" i="4"/>
  <c r="Y79" i="4"/>
  <c r="R79" i="4"/>
  <c r="P79" i="4"/>
  <c r="Q79" i="4" s="1"/>
  <c r="M79" i="4"/>
  <c r="O79" i="4" s="1"/>
  <c r="J79" i="4"/>
  <c r="K79" i="4" s="1"/>
  <c r="Z79" i="4" s="1"/>
  <c r="I79" i="4"/>
  <c r="S79" i="4" s="1"/>
  <c r="T79" i="4" s="1"/>
  <c r="W79" i="4" s="1"/>
  <c r="H79" i="4"/>
  <c r="F79" i="4"/>
  <c r="E79" i="4"/>
  <c r="G79" i="4" s="1"/>
  <c r="AA78" i="4"/>
  <c r="Y78" i="4"/>
  <c r="U78" i="4"/>
  <c r="X78" i="4" s="1"/>
  <c r="T78" i="4"/>
  <c r="W78" i="4" s="1"/>
  <c r="P78" i="4"/>
  <c r="L78" i="4"/>
  <c r="K78" i="4"/>
  <c r="Z78" i="4" s="1"/>
  <c r="J78" i="4"/>
  <c r="I78" i="4"/>
  <c r="S78" i="4" s="1"/>
  <c r="V78" i="4" s="1"/>
  <c r="H78" i="4"/>
  <c r="G78" i="4"/>
  <c r="F78" i="4"/>
  <c r="E78" i="4"/>
  <c r="M78" i="4" s="1"/>
  <c r="N78" i="4" s="1"/>
  <c r="T77" i="4"/>
  <c r="W77" i="4" s="1"/>
  <c r="S77" i="4"/>
  <c r="N77" i="4"/>
  <c r="J77" i="4"/>
  <c r="I77" i="4"/>
  <c r="G77" i="4"/>
  <c r="F77" i="4"/>
  <c r="E77" i="4"/>
  <c r="M77" i="4" s="1"/>
  <c r="O77" i="4" s="1"/>
  <c r="Y76" i="4"/>
  <c r="S76" i="4"/>
  <c r="M76" i="4"/>
  <c r="O76" i="4" s="1"/>
  <c r="J76" i="4"/>
  <c r="L76" i="4" s="1"/>
  <c r="AA76" i="4" s="1"/>
  <c r="I76" i="4"/>
  <c r="G76" i="4"/>
  <c r="F76" i="4"/>
  <c r="E76" i="4"/>
  <c r="T75" i="4"/>
  <c r="W75" i="4" s="1"/>
  <c r="P75" i="4"/>
  <c r="J75" i="4"/>
  <c r="I75" i="4"/>
  <c r="S75" i="4" s="1"/>
  <c r="F75" i="4"/>
  <c r="H75" i="4" s="1"/>
  <c r="E75" i="4"/>
  <c r="Y74" i="4"/>
  <c r="P74" i="4"/>
  <c r="L74" i="4"/>
  <c r="AA74" i="4" s="1"/>
  <c r="K74" i="4"/>
  <c r="Z74" i="4" s="1"/>
  <c r="J74" i="4"/>
  <c r="I74" i="4"/>
  <c r="S74" i="4" s="1"/>
  <c r="H74" i="4"/>
  <c r="G74" i="4"/>
  <c r="F74" i="4"/>
  <c r="E74" i="4"/>
  <c r="M74" i="4" s="1"/>
  <c r="V73" i="4"/>
  <c r="T73" i="4"/>
  <c r="W73" i="4" s="1"/>
  <c r="S73" i="4"/>
  <c r="U73" i="4" s="1"/>
  <c r="X73" i="4" s="1"/>
  <c r="O73" i="4"/>
  <c r="K73" i="4"/>
  <c r="Z73" i="4" s="1"/>
  <c r="J73" i="4"/>
  <c r="I73" i="4"/>
  <c r="G73" i="4"/>
  <c r="F73" i="4"/>
  <c r="E73" i="4"/>
  <c r="M73" i="4" s="1"/>
  <c r="N73" i="4" s="1"/>
  <c r="U72" i="4"/>
  <c r="X72" i="4" s="1"/>
  <c r="J72" i="4"/>
  <c r="I72" i="4"/>
  <c r="S72" i="4" s="1"/>
  <c r="F72" i="4"/>
  <c r="E72" i="4"/>
  <c r="V71" i="4"/>
  <c r="U71" i="4"/>
  <c r="X71" i="4" s="1"/>
  <c r="L71" i="4"/>
  <c r="AA71" i="4" s="1"/>
  <c r="J71" i="4"/>
  <c r="I71" i="4"/>
  <c r="S71" i="4" s="1"/>
  <c r="T71" i="4" s="1"/>
  <c r="W71" i="4" s="1"/>
  <c r="F71" i="4"/>
  <c r="H71" i="4" s="1"/>
  <c r="E71" i="4"/>
  <c r="Y70" i="4"/>
  <c r="Q70" i="4"/>
  <c r="P70" i="4"/>
  <c r="R70" i="4" s="1"/>
  <c r="M70" i="4"/>
  <c r="L70" i="4"/>
  <c r="AA70" i="4" s="1"/>
  <c r="K70" i="4"/>
  <c r="Z70" i="4" s="1"/>
  <c r="J70" i="4"/>
  <c r="I70" i="4"/>
  <c r="S70" i="4" s="1"/>
  <c r="H70" i="4"/>
  <c r="F70" i="4"/>
  <c r="E70" i="4"/>
  <c r="G70" i="4" s="1"/>
  <c r="AA69" i="4"/>
  <c r="V69" i="4"/>
  <c r="S69" i="4"/>
  <c r="U69" i="4" s="1"/>
  <c r="X69" i="4" s="1"/>
  <c r="R69" i="4"/>
  <c r="P69" i="4"/>
  <c r="Q69" i="4" s="1"/>
  <c r="L69" i="4"/>
  <c r="K69" i="4"/>
  <c r="Z69" i="4" s="1"/>
  <c r="J69" i="4"/>
  <c r="Y69" i="4" s="1"/>
  <c r="I69" i="4"/>
  <c r="H69" i="4"/>
  <c r="G69" i="4"/>
  <c r="F69" i="4"/>
  <c r="E69" i="4"/>
  <c r="M69" i="4" s="1"/>
  <c r="O69" i="4" s="1"/>
  <c r="Z68" i="4"/>
  <c r="V68" i="4"/>
  <c r="R68" i="4"/>
  <c r="Q68" i="4"/>
  <c r="L68" i="4"/>
  <c r="AA68" i="4" s="1"/>
  <c r="K68" i="4"/>
  <c r="J68" i="4"/>
  <c r="Y68" i="4" s="1"/>
  <c r="I68" i="4"/>
  <c r="S68" i="4" s="1"/>
  <c r="H68" i="4"/>
  <c r="G68" i="4"/>
  <c r="F68" i="4"/>
  <c r="P68" i="4" s="1"/>
  <c r="E68" i="4"/>
  <c r="M68" i="4" s="1"/>
  <c r="N68" i="4" s="1"/>
  <c r="V67" i="4"/>
  <c r="S67" i="4"/>
  <c r="O67" i="4"/>
  <c r="N67" i="4"/>
  <c r="K67" i="4"/>
  <c r="Z67" i="4" s="1"/>
  <c r="J67" i="4"/>
  <c r="I67" i="4"/>
  <c r="G67" i="4"/>
  <c r="F67" i="4"/>
  <c r="E67" i="4"/>
  <c r="M67" i="4" s="1"/>
  <c r="Y66" i="4"/>
  <c r="J66" i="4"/>
  <c r="I66" i="4"/>
  <c r="S66" i="4" s="1"/>
  <c r="F66" i="4"/>
  <c r="E66" i="4"/>
  <c r="G66" i="4" s="1"/>
  <c r="Y65" i="4"/>
  <c r="P65" i="4"/>
  <c r="M65" i="4"/>
  <c r="L65" i="4"/>
  <c r="AA65" i="4" s="1"/>
  <c r="J65" i="4"/>
  <c r="K65" i="4" s="1"/>
  <c r="Z65" i="4" s="1"/>
  <c r="I65" i="4"/>
  <c r="S65" i="4" s="1"/>
  <c r="H65" i="4"/>
  <c r="F65" i="4"/>
  <c r="E65" i="4"/>
  <c r="G65" i="4" s="1"/>
  <c r="Y64" i="4"/>
  <c r="T64" i="4"/>
  <c r="W64" i="4" s="1"/>
  <c r="S64" i="4"/>
  <c r="P64" i="4"/>
  <c r="L64" i="4"/>
  <c r="AA64" i="4" s="1"/>
  <c r="K64" i="4"/>
  <c r="Z64" i="4" s="1"/>
  <c r="J64" i="4"/>
  <c r="I64" i="4"/>
  <c r="H64" i="4"/>
  <c r="G64" i="4"/>
  <c r="F64" i="4"/>
  <c r="E64" i="4"/>
  <c r="M64" i="4" s="1"/>
  <c r="N64" i="4" s="1"/>
  <c r="S63" i="4"/>
  <c r="K63" i="4"/>
  <c r="Z63" i="4" s="1"/>
  <c r="J63" i="4"/>
  <c r="I63" i="4"/>
  <c r="G63" i="4"/>
  <c r="F63" i="4"/>
  <c r="E63" i="4"/>
  <c r="M63" i="4" s="1"/>
  <c r="O63" i="4" s="1"/>
  <c r="Y62" i="4"/>
  <c r="V62" i="4"/>
  <c r="U62" i="4"/>
  <c r="X62" i="4" s="1"/>
  <c r="J62" i="4"/>
  <c r="I62" i="4"/>
  <c r="S62" i="4" s="1"/>
  <c r="T62" i="4" s="1"/>
  <c r="W62" i="4" s="1"/>
  <c r="F62" i="4"/>
  <c r="E62" i="4"/>
  <c r="G62" i="4" s="1"/>
  <c r="V61" i="4"/>
  <c r="U61" i="4"/>
  <c r="X61" i="4" s="1"/>
  <c r="L61" i="4"/>
  <c r="AA61" i="4" s="1"/>
  <c r="J61" i="4"/>
  <c r="K61" i="4" s="1"/>
  <c r="Z61" i="4" s="1"/>
  <c r="I61" i="4"/>
  <c r="S61" i="4" s="1"/>
  <c r="T61" i="4" s="1"/>
  <c r="W61" i="4" s="1"/>
  <c r="F61" i="4"/>
  <c r="E61" i="4"/>
  <c r="G61" i="4" s="1"/>
  <c r="Y60" i="4"/>
  <c r="Q60" i="4"/>
  <c r="P60" i="4"/>
  <c r="R60" i="4" s="1"/>
  <c r="M60" i="4"/>
  <c r="L60" i="4"/>
  <c r="AA60" i="4" s="1"/>
  <c r="K60" i="4"/>
  <c r="Z60" i="4" s="1"/>
  <c r="J60" i="4"/>
  <c r="I60" i="4"/>
  <c r="S60" i="4" s="1"/>
  <c r="H60" i="4"/>
  <c r="F60" i="4"/>
  <c r="E60" i="4"/>
  <c r="G60" i="4" s="1"/>
  <c r="V59" i="4"/>
  <c r="S59" i="4"/>
  <c r="U59" i="4" s="1"/>
  <c r="X59" i="4" s="1"/>
  <c r="R59" i="4"/>
  <c r="P59" i="4"/>
  <c r="Q59" i="4" s="1"/>
  <c r="L59" i="4"/>
  <c r="AA59" i="4" s="1"/>
  <c r="K59" i="4"/>
  <c r="Z59" i="4" s="1"/>
  <c r="J59" i="4"/>
  <c r="Y59" i="4" s="1"/>
  <c r="I59" i="4"/>
  <c r="H59" i="4"/>
  <c r="G59" i="4"/>
  <c r="F59" i="4"/>
  <c r="E59" i="4"/>
  <c r="M59" i="4" s="1"/>
  <c r="O59" i="4" s="1"/>
  <c r="V58" i="4"/>
  <c r="U58" i="4"/>
  <c r="X58" i="4" s="1"/>
  <c r="J58" i="4"/>
  <c r="I58" i="4"/>
  <c r="S58" i="4" s="1"/>
  <c r="T58" i="4" s="1"/>
  <c r="W58" i="4" s="1"/>
  <c r="F58" i="4"/>
  <c r="E58" i="4"/>
  <c r="Y57" i="4"/>
  <c r="V57" i="4"/>
  <c r="R57" i="4"/>
  <c r="Q57" i="4"/>
  <c r="M57" i="4"/>
  <c r="L57" i="4"/>
  <c r="AA57" i="4" s="1"/>
  <c r="J57" i="4"/>
  <c r="K57" i="4" s="1"/>
  <c r="Z57" i="4" s="1"/>
  <c r="I57" i="4"/>
  <c r="S57" i="4" s="1"/>
  <c r="U57" i="4" s="1"/>
  <c r="X57" i="4" s="1"/>
  <c r="F57" i="4"/>
  <c r="P57" i="4" s="1"/>
  <c r="E57" i="4"/>
  <c r="G57" i="4" s="1"/>
  <c r="Y56" i="4"/>
  <c r="S56" i="4"/>
  <c r="O56" i="4"/>
  <c r="J56" i="4"/>
  <c r="L56" i="4" s="1"/>
  <c r="AA56" i="4" s="1"/>
  <c r="I56" i="4"/>
  <c r="G56" i="4"/>
  <c r="F56" i="4"/>
  <c r="E56" i="4"/>
  <c r="M56" i="4" s="1"/>
  <c r="N56" i="4" s="1"/>
  <c r="V55" i="4"/>
  <c r="U55" i="4"/>
  <c r="X55" i="4" s="1"/>
  <c r="J55" i="4"/>
  <c r="I55" i="4"/>
  <c r="S55" i="4" s="1"/>
  <c r="T55" i="4" s="1"/>
  <c r="W55" i="4" s="1"/>
  <c r="F55" i="4"/>
  <c r="E55" i="4"/>
  <c r="G55" i="4" s="1"/>
  <c r="Y54" i="4"/>
  <c r="T54" i="4"/>
  <c r="W54" i="4" s="1"/>
  <c r="Q54" i="4"/>
  <c r="P54" i="4"/>
  <c r="R54" i="4" s="1"/>
  <c r="L54" i="4"/>
  <c r="AA54" i="4" s="1"/>
  <c r="J54" i="4"/>
  <c r="K54" i="4" s="1"/>
  <c r="Z54" i="4" s="1"/>
  <c r="I54" i="4"/>
  <c r="S54" i="4" s="1"/>
  <c r="V54" i="4" s="1"/>
  <c r="H54" i="4"/>
  <c r="F54" i="4"/>
  <c r="E54" i="4"/>
  <c r="T53" i="4"/>
  <c r="W53" i="4" s="1"/>
  <c r="S53" i="4"/>
  <c r="P53" i="4"/>
  <c r="L53" i="4"/>
  <c r="AA53" i="4" s="1"/>
  <c r="K53" i="4"/>
  <c r="Z53" i="4" s="1"/>
  <c r="J53" i="4"/>
  <c r="Y53" i="4" s="1"/>
  <c r="I53" i="4"/>
  <c r="H53" i="4"/>
  <c r="G53" i="4"/>
  <c r="F53" i="4"/>
  <c r="E53" i="4"/>
  <c r="M53" i="4" s="1"/>
  <c r="N53" i="4" s="1"/>
  <c r="S52" i="4"/>
  <c r="N52" i="4"/>
  <c r="K52" i="4"/>
  <c r="Z52" i="4" s="1"/>
  <c r="J52" i="4"/>
  <c r="I52" i="4"/>
  <c r="G52" i="4"/>
  <c r="F52" i="4"/>
  <c r="E52" i="4"/>
  <c r="M52" i="4" s="1"/>
  <c r="O52" i="4" s="1"/>
  <c r="Y51" i="4"/>
  <c r="V51" i="4"/>
  <c r="J51" i="4"/>
  <c r="I51" i="4"/>
  <c r="S51" i="4" s="1"/>
  <c r="T51" i="4" s="1"/>
  <c r="W51" i="4" s="1"/>
  <c r="F51" i="4"/>
  <c r="E51" i="4"/>
  <c r="G51" i="4" s="1"/>
  <c r="Y50" i="4"/>
  <c r="U50" i="4"/>
  <c r="X50" i="4" s="1"/>
  <c r="P50" i="4"/>
  <c r="R50" i="4" s="1"/>
  <c r="M50" i="4"/>
  <c r="L50" i="4"/>
  <c r="AA50" i="4" s="1"/>
  <c r="J50" i="4"/>
  <c r="K50" i="4" s="1"/>
  <c r="Z50" i="4" s="1"/>
  <c r="I50" i="4"/>
  <c r="S50" i="4" s="1"/>
  <c r="V50" i="4" s="1"/>
  <c r="H50" i="4"/>
  <c r="F50" i="4"/>
  <c r="E50" i="4"/>
  <c r="G50" i="4" s="1"/>
  <c r="AA49" i="4"/>
  <c r="S49" i="4"/>
  <c r="P49" i="4"/>
  <c r="L49" i="4"/>
  <c r="K49" i="4"/>
  <c r="Z49" i="4" s="1"/>
  <c r="J49" i="4"/>
  <c r="Y49" i="4" s="1"/>
  <c r="I49" i="4"/>
  <c r="H49" i="4"/>
  <c r="G49" i="4"/>
  <c r="F49" i="4"/>
  <c r="E49" i="4"/>
  <c r="M49" i="4" s="1"/>
  <c r="N49" i="4" s="1"/>
  <c r="V48" i="4"/>
  <c r="S48" i="4"/>
  <c r="O48" i="4"/>
  <c r="J48" i="4"/>
  <c r="I48" i="4"/>
  <c r="G48" i="4"/>
  <c r="F48" i="4"/>
  <c r="E48" i="4"/>
  <c r="M48" i="4" s="1"/>
  <c r="N48" i="4" s="1"/>
  <c r="U47" i="4"/>
  <c r="X47" i="4" s="1"/>
  <c r="J47" i="4"/>
  <c r="I47" i="4"/>
  <c r="S47" i="4" s="1"/>
  <c r="T47" i="4" s="1"/>
  <c r="W47" i="4" s="1"/>
  <c r="F47" i="4"/>
  <c r="E47" i="4"/>
  <c r="G47" i="4" s="1"/>
  <c r="Y46" i="4"/>
  <c r="T46" i="4"/>
  <c r="W46" i="4" s="1"/>
  <c r="Q46" i="4"/>
  <c r="P46" i="4"/>
  <c r="R46" i="4" s="1"/>
  <c r="L46" i="4"/>
  <c r="AA46" i="4" s="1"/>
  <c r="J46" i="4"/>
  <c r="K46" i="4" s="1"/>
  <c r="Z46" i="4" s="1"/>
  <c r="I46" i="4"/>
  <c r="S46" i="4" s="1"/>
  <c r="V46" i="4" s="1"/>
  <c r="H46" i="4"/>
  <c r="F46" i="4"/>
  <c r="E46" i="4"/>
  <c r="T45" i="4"/>
  <c r="W45" i="4" s="1"/>
  <c r="S45" i="4"/>
  <c r="P45" i="4"/>
  <c r="L45" i="4"/>
  <c r="AA45" i="4" s="1"/>
  <c r="K45" i="4"/>
  <c r="Z45" i="4" s="1"/>
  <c r="J45" i="4"/>
  <c r="Y45" i="4" s="1"/>
  <c r="I45" i="4"/>
  <c r="H45" i="4"/>
  <c r="G45" i="4"/>
  <c r="F45" i="4"/>
  <c r="E45" i="4"/>
  <c r="M45" i="4" s="1"/>
  <c r="N45" i="4" s="1"/>
  <c r="S44" i="4"/>
  <c r="N44" i="4"/>
  <c r="K44" i="4"/>
  <c r="Z44" i="4" s="1"/>
  <c r="J44" i="4"/>
  <c r="I44" i="4"/>
  <c r="G44" i="4"/>
  <c r="F44" i="4"/>
  <c r="E44" i="4"/>
  <c r="M44" i="4" s="1"/>
  <c r="O44" i="4" s="1"/>
  <c r="Y43" i="4"/>
  <c r="V43" i="4"/>
  <c r="J43" i="4"/>
  <c r="I43" i="4"/>
  <c r="S43" i="4" s="1"/>
  <c r="T43" i="4" s="1"/>
  <c r="W43" i="4" s="1"/>
  <c r="F43" i="4"/>
  <c r="E43" i="4"/>
  <c r="G43" i="4" s="1"/>
  <c r="Y42" i="4"/>
  <c r="U42" i="4"/>
  <c r="X42" i="4" s="1"/>
  <c r="P42" i="4"/>
  <c r="R42" i="4" s="1"/>
  <c r="M42" i="4"/>
  <c r="L42" i="4"/>
  <c r="AA42" i="4" s="1"/>
  <c r="J42" i="4"/>
  <c r="K42" i="4" s="1"/>
  <c r="Z42" i="4" s="1"/>
  <c r="I42" i="4"/>
  <c r="S42" i="4" s="1"/>
  <c r="V42" i="4" s="1"/>
  <c r="H42" i="4"/>
  <c r="F42" i="4"/>
  <c r="E42" i="4"/>
  <c r="G42" i="4" s="1"/>
  <c r="AA41" i="4"/>
  <c r="S41" i="4"/>
  <c r="P41" i="4"/>
  <c r="L41" i="4"/>
  <c r="K41" i="4"/>
  <c r="Z41" i="4" s="1"/>
  <c r="J41" i="4"/>
  <c r="Y41" i="4" s="1"/>
  <c r="I41" i="4"/>
  <c r="H41" i="4"/>
  <c r="G41" i="4"/>
  <c r="F41" i="4"/>
  <c r="E41" i="4"/>
  <c r="M41" i="4" s="1"/>
  <c r="N41" i="4" s="1"/>
  <c r="V40" i="4"/>
  <c r="S40" i="4"/>
  <c r="O40" i="4"/>
  <c r="J40" i="4"/>
  <c r="I40" i="4"/>
  <c r="G40" i="4"/>
  <c r="F40" i="4"/>
  <c r="E40" i="4"/>
  <c r="M40" i="4" s="1"/>
  <c r="N40" i="4" s="1"/>
  <c r="U39" i="4"/>
  <c r="X39" i="4" s="1"/>
  <c r="J39" i="4"/>
  <c r="I39" i="4"/>
  <c r="S39" i="4" s="1"/>
  <c r="T39" i="4" s="1"/>
  <c r="W39" i="4" s="1"/>
  <c r="F39" i="4"/>
  <c r="E39" i="4"/>
  <c r="G39" i="4" s="1"/>
  <c r="Y38" i="4"/>
  <c r="T38" i="4"/>
  <c r="W38" i="4" s="1"/>
  <c r="Q38" i="4"/>
  <c r="P38" i="4"/>
  <c r="R38" i="4" s="1"/>
  <c r="L38" i="4"/>
  <c r="AA38" i="4" s="1"/>
  <c r="J38" i="4"/>
  <c r="K38" i="4" s="1"/>
  <c r="Z38" i="4" s="1"/>
  <c r="I38" i="4"/>
  <c r="S38" i="4" s="1"/>
  <c r="V38" i="4" s="1"/>
  <c r="H38" i="4"/>
  <c r="F38" i="4"/>
  <c r="E38" i="4"/>
  <c r="T37" i="4"/>
  <c r="W37" i="4" s="1"/>
  <c r="S37" i="4"/>
  <c r="P37" i="4"/>
  <c r="L37" i="4"/>
  <c r="AA37" i="4" s="1"/>
  <c r="K37" i="4"/>
  <c r="Z37" i="4" s="1"/>
  <c r="J37" i="4"/>
  <c r="Y37" i="4" s="1"/>
  <c r="I37" i="4"/>
  <c r="H37" i="4"/>
  <c r="G37" i="4"/>
  <c r="F37" i="4"/>
  <c r="E37" i="4"/>
  <c r="M37" i="4" s="1"/>
  <c r="N37" i="4" s="1"/>
  <c r="S36" i="4"/>
  <c r="N36" i="4"/>
  <c r="K36" i="4"/>
  <c r="Z36" i="4" s="1"/>
  <c r="J36" i="4"/>
  <c r="I36" i="4"/>
  <c r="G36" i="4"/>
  <c r="F36" i="4"/>
  <c r="E36" i="4"/>
  <c r="M36" i="4" s="1"/>
  <c r="O36" i="4" s="1"/>
  <c r="Y35" i="4"/>
  <c r="V35" i="4"/>
  <c r="J35" i="4"/>
  <c r="I35" i="4"/>
  <c r="S35" i="4" s="1"/>
  <c r="T35" i="4" s="1"/>
  <c r="W35" i="4" s="1"/>
  <c r="F35" i="4"/>
  <c r="E35" i="4"/>
  <c r="G35" i="4" s="1"/>
  <c r="Y34" i="4"/>
  <c r="U34" i="4"/>
  <c r="X34" i="4" s="1"/>
  <c r="P34" i="4"/>
  <c r="R34" i="4" s="1"/>
  <c r="M34" i="4"/>
  <c r="L34" i="4"/>
  <c r="AA34" i="4" s="1"/>
  <c r="J34" i="4"/>
  <c r="K34" i="4" s="1"/>
  <c r="Z34" i="4" s="1"/>
  <c r="I34" i="4"/>
  <c r="S34" i="4" s="1"/>
  <c r="V34" i="4" s="1"/>
  <c r="H34" i="4"/>
  <c r="F34" i="4"/>
  <c r="E34" i="4"/>
  <c r="G34" i="4" s="1"/>
  <c r="S33" i="4"/>
  <c r="J33" i="4"/>
  <c r="I33" i="4"/>
  <c r="G33" i="4"/>
  <c r="F33" i="4"/>
  <c r="H33" i="4" s="1"/>
  <c r="E33" i="4"/>
  <c r="M33" i="4" s="1"/>
  <c r="N33" i="4" s="1"/>
  <c r="Y32" i="4"/>
  <c r="J32" i="4"/>
  <c r="L32" i="4" s="1"/>
  <c r="AA32" i="4" s="1"/>
  <c r="I32" i="4"/>
  <c r="S32" i="4" s="1"/>
  <c r="F32" i="4"/>
  <c r="P32" i="4" s="1"/>
  <c r="R32" i="4" s="1"/>
  <c r="E32" i="4"/>
  <c r="G32" i="4" s="1"/>
  <c r="Y31" i="4"/>
  <c r="T31" i="4"/>
  <c r="W31" i="4" s="1"/>
  <c r="P31" i="4"/>
  <c r="L31" i="4"/>
  <c r="AA31" i="4" s="1"/>
  <c r="K31" i="4"/>
  <c r="Z31" i="4" s="1"/>
  <c r="J31" i="4"/>
  <c r="I31" i="4"/>
  <c r="S31" i="4" s="1"/>
  <c r="H31" i="4"/>
  <c r="F31" i="4"/>
  <c r="E31" i="4"/>
  <c r="G31" i="4" s="1"/>
  <c r="AA30" i="4"/>
  <c r="S30" i="4"/>
  <c r="P30" i="4"/>
  <c r="R30" i="4" s="1"/>
  <c r="L30" i="4"/>
  <c r="K30" i="4"/>
  <c r="Z30" i="4" s="1"/>
  <c r="J30" i="4"/>
  <c r="Y30" i="4" s="1"/>
  <c r="I30" i="4"/>
  <c r="H30" i="4"/>
  <c r="G30" i="4"/>
  <c r="F30" i="4"/>
  <c r="E30" i="4"/>
  <c r="M30" i="4" s="1"/>
  <c r="N30" i="4" s="1"/>
  <c r="V29" i="4"/>
  <c r="S29" i="4"/>
  <c r="U29" i="4" s="1"/>
  <c r="X29" i="4" s="1"/>
  <c r="J29" i="4"/>
  <c r="I29" i="4"/>
  <c r="G29" i="4"/>
  <c r="F29" i="4"/>
  <c r="E29" i="4"/>
  <c r="M29" i="4" s="1"/>
  <c r="O29" i="4" s="1"/>
  <c r="Y28" i="4"/>
  <c r="J28" i="4"/>
  <c r="L28" i="4" s="1"/>
  <c r="AA28" i="4" s="1"/>
  <c r="I28" i="4"/>
  <c r="S28" i="4" s="1"/>
  <c r="F28" i="4"/>
  <c r="P28" i="4" s="1"/>
  <c r="R28" i="4" s="1"/>
  <c r="E28" i="4"/>
  <c r="G28" i="4" s="1"/>
  <c r="Y27" i="4"/>
  <c r="P27" i="4"/>
  <c r="L27" i="4"/>
  <c r="AA27" i="4" s="1"/>
  <c r="K27" i="4"/>
  <c r="Z27" i="4" s="1"/>
  <c r="J27" i="4"/>
  <c r="I27" i="4"/>
  <c r="S27" i="4" s="1"/>
  <c r="H27" i="4"/>
  <c r="F27" i="4"/>
  <c r="E27" i="4"/>
  <c r="G27" i="4" s="1"/>
  <c r="AA26" i="4"/>
  <c r="S26" i="4"/>
  <c r="P26" i="4"/>
  <c r="R26" i="4" s="1"/>
  <c r="L26" i="4"/>
  <c r="K26" i="4"/>
  <c r="Z26" i="4" s="1"/>
  <c r="J26" i="4"/>
  <c r="Y26" i="4" s="1"/>
  <c r="I26" i="4"/>
  <c r="H26" i="4"/>
  <c r="G26" i="4"/>
  <c r="F26" i="4"/>
  <c r="E26" i="4"/>
  <c r="M26" i="4" s="1"/>
  <c r="N26" i="4" s="1"/>
  <c r="V25" i="4"/>
  <c r="S25" i="4"/>
  <c r="U25" i="4" s="1"/>
  <c r="X25" i="4" s="1"/>
  <c r="N25" i="4"/>
  <c r="J25" i="4"/>
  <c r="I25" i="4"/>
  <c r="G25" i="4"/>
  <c r="F25" i="4"/>
  <c r="E25" i="4"/>
  <c r="M25" i="4" s="1"/>
  <c r="O25" i="4" s="1"/>
  <c r="Y24" i="4"/>
  <c r="J24" i="4"/>
  <c r="L24" i="4" s="1"/>
  <c r="AA24" i="4" s="1"/>
  <c r="I24" i="4"/>
  <c r="S24" i="4" s="1"/>
  <c r="F24" i="4"/>
  <c r="P24" i="4" s="1"/>
  <c r="R24" i="4" s="1"/>
  <c r="E24" i="4"/>
  <c r="G24" i="4" s="1"/>
  <c r="Y23" i="4"/>
  <c r="T23" i="4"/>
  <c r="W23" i="4" s="1"/>
  <c r="P23" i="4"/>
  <c r="L23" i="4"/>
  <c r="AA23" i="4" s="1"/>
  <c r="K23" i="4"/>
  <c r="Z23" i="4" s="1"/>
  <c r="J23" i="4"/>
  <c r="I23" i="4"/>
  <c r="S23" i="4" s="1"/>
  <c r="H23" i="4"/>
  <c r="F23" i="4"/>
  <c r="E23" i="4"/>
  <c r="G23" i="4" s="1"/>
  <c r="AA22" i="4"/>
  <c r="S22" i="4"/>
  <c r="P22" i="4"/>
  <c r="R22" i="4" s="1"/>
  <c r="L22" i="4"/>
  <c r="K22" i="4"/>
  <c r="Z22" i="4" s="1"/>
  <c r="J22" i="4"/>
  <c r="Y22" i="4" s="1"/>
  <c r="I22" i="4"/>
  <c r="H22" i="4"/>
  <c r="G22" i="4"/>
  <c r="F22" i="4"/>
  <c r="E22" i="4"/>
  <c r="M22" i="4" s="1"/>
  <c r="N22" i="4" s="1"/>
  <c r="V21" i="4"/>
  <c r="S21" i="4"/>
  <c r="U21" i="4" s="1"/>
  <c r="X21" i="4" s="1"/>
  <c r="J21" i="4"/>
  <c r="I21" i="4"/>
  <c r="G21" i="4"/>
  <c r="F21" i="4"/>
  <c r="E21" i="4"/>
  <c r="M21" i="4" s="1"/>
  <c r="O21" i="4" s="1"/>
  <c r="Y20" i="4"/>
  <c r="J20" i="4"/>
  <c r="L20" i="4" s="1"/>
  <c r="AA20" i="4" s="1"/>
  <c r="I20" i="4"/>
  <c r="S20" i="4" s="1"/>
  <c r="F20" i="4"/>
  <c r="P20" i="4" s="1"/>
  <c r="R20" i="4" s="1"/>
  <c r="E20" i="4"/>
  <c r="G20" i="4" s="1"/>
  <c r="Y19" i="4"/>
  <c r="P19" i="4"/>
  <c r="L19" i="4"/>
  <c r="AA19" i="4" s="1"/>
  <c r="K19" i="4"/>
  <c r="Z19" i="4" s="1"/>
  <c r="J19" i="4"/>
  <c r="I19" i="4"/>
  <c r="S19" i="4" s="1"/>
  <c r="H19" i="4"/>
  <c r="E19" i="4"/>
  <c r="F19" i="4" s="1"/>
  <c r="G19" i="4" s="1"/>
  <c r="AA18" i="4"/>
  <c r="S18" i="4"/>
  <c r="P18" i="4"/>
  <c r="R18" i="4" s="1"/>
  <c r="L18" i="4"/>
  <c r="K18" i="4"/>
  <c r="Z18" i="4" s="1"/>
  <c r="J18" i="4"/>
  <c r="Y18" i="4" s="1"/>
  <c r="G18" i="4"/>
  <c r="H18" i="4" s="1"/>
  <c r="I18" i="4" s="1"/>
  <c r="F18" i="4"/>
  <c r="E18" i="4"/>
  <c r="M18" i="4" s="1"/>
  <c r="N18" i="4" s="1"/>
  <c r="V17" i="4"/>
  <c r="S17" i="4"/>
  <c r="U17" i="4" s="1"/>
  <c r="X17" i="4" s="1"/>
  <c r="J17" i="4"/>
  <c r="I17" i="4"/>
  <c r="F17" i="4"/>
  <c r="E17" i="4"/>
  <c r="M17" i="4" s="1"/>
  <c r="O17" i="4" s="1"/>
  <c r="Y16" i="4"/>
  <c r="V16" i="4"/>
  <c r="U16" i="4"/>
  <c r="X16" i="4" s="1"/>
  <c r="T16" i="4"/>
  <c r="W16" i="4" s="1"/>
  <c r="S16" i="4"/>
  <c r="R16" i="4"/>
  <c r="Q16" i="4"/>
  <c r="P16" i="4"/>
  <c r="M16" i="4"/>
  <c r="J16" i="4"/>
  <c r="L16" i="4" s="1"/>
  <c r="AA16" i="4" s="1"/>
  <c r="AA15" i="4"/>
  <c r="S15" i="4"/>
  <c r="P15" i="4"/>
  <c r="R15" i="4" s="1"/>
  <c r="L15" i="4"/>
  <c r="K15" i="4"/>
  <c r="Z15" i="4" s="1"/>
  <c r="J15" i="4"/>
  <c r="Y15" i="4" s="1"/>
  <c r="I15" i="4"/>
  <c r="H15" i="4"/>
  <c r="G15" i="4"/>
  <c r="F15" i="4"/>
  <c r="E15" i="4"/>
  <c r="M15" i="4" s="1"/>
  <c r="N15" i="4" s="1"/>
  <c r="V14" i="4"/>
  <c r="S14" i="4"/>
  <c r="U14" i="4" s="1"/>
  <c r="X14" i="4" s="1"/>
  <c r="N14" i="4"/>
  <c r="J14" i="4"/>
  <c r="I14" i="4"/>
  <c r="G14" i="4"/>
  <c r="F14" i="4"/>
  <c r="E14" i="4"/>
  <c r="M14" i="4" s="1"/>
  <c r="O14" i="4" s="1"/>
  <c r="Y13" i="4"/>
  <c r="J13" i="4"/>
  <c r="L13" i="4" s="1"/>
  <c r="AA13" i="4" s="1"/>
  <c r="I13" i="4"/>
  <c r="S13" i="4" s="1"/>
  <c r="F13" i="4"/>
  <c r="P13" i="4" s="1"/>
  <c r="R13" i="4" s="1"/>
  <c r="E13" i="4"/>
  <c r="G13" i="4" s="1"/>
  <c r="Y12" i="4"/>
  <c r="T12" i="4"/>
  <c r="W12" i="4" s="1"/>
  <c r="P12" i="4"/>
  <c r="L12" i="4"/>
  <c r="AA12" i="4" s="1"/>
  <c r="K12" i="4"/>
  <c r="Z12" i="4" s="1"/>
  <c r="J12" i="4"/>
  <c r="I12" i="4"/>
  <c r="S12" i="4" s="1"/>
  <c r="H12" i="4"/>
  <c r="F12" i="4"/>
  <c r="E12" i="4"/>
  <c r="G12" i="4" s="1"/>
  <c r="AA11" i="4"/>
  <c r="S11" i="4"/>
  <c r="P11" i="4"/>
  <c r="R11" i="4" s="1"/>
  <c r="L11" i="4"/>
  <c r="K11" i="4"/>
  <c r="Z11" i="4" s="1"/>
  <c r="J11" i="4"/>
  <c r="Y11" i="4" s="1"/>
  <c r="I11" i="4"/>
  <c r="H11" i="4"/>
  <c r="G11" i="4"/>
  <c r="F11" i="4"/>
  <c r="E11" i="4"/>
  <c r="M11" i="4" s="1"/>
  <c r="N11" i="4" s="1"/>
  <c r="V10" i="4"/>
  <c r="S10" i="4"/>
  <c r="U10" i="4" s="1"/>
  <c r="X10" i="4" s="1"/>
  <c r="J10" i="4"/>
  <c r="I10" i="4"/>
  <c r="G10" i="4"/>
  <c r="F10" i="4"/>
  <c r="E10" i="4"/>
  <c r="M10" i="4" s="1"/>
  <c r="O10" i="4" s="1"/>
  <c r="Y9" i="4"/>
  <c r="M9" i="4"/>
  <c r="J9" i="4"/>
  <c r="L9" i="4" s="1"/>
  <c r="AA9" i="4" s="1"/>
  <c r="E9" i="4"/>
  <c r="F9" i="4" s="1"/>
  <c r="Y8" i="4"/>
  <c r="P8" i="4"/>
  <c r="L8" i="4"/>
  <c r="AA8" i="4" s="1"/>
  <c r="K8" i="4"/>
  <c r="Z8" i="4" s="1"/>
  <c r="J8" i="4"/>
  <c r="H8" i="4"/>
  <c r="F8" i="4"/>
  <c r="E8" i="4"/>
  <c r="G8" i="4" s="1"/>
  <c r="I8" i="4" s="1"/>
  <c r="S8" i="4" s="1"/>
  <c r="T8" i="4" s="1"/>
  <c r="M108" i="3"/>
  <c r="G107" i="3"/>
  <c r="M106" i="3"/>
  <c r="G106" i="3"/>
  <c r="M105" i="3"/>
  <c r="G105" i="3"/>
  <c r="M104" i="3"/>
  <c r="G104" i="3"/>
  <c r="M103" i="3"/>
  <c r="G103" i="3"/>
  <c r="G102" i="3"/>
  <c r="G101" i="3"/>
  <c r="G100" i="3"/>
  <c r="M99" i="3"/>
  <c r="G99" i="3"/>
  <c r="M98" i="3"/>
  <c r="G98" i="3"/>
  <c r="G97" i="3"/>
  <c r="G96" i="3"/>
  <c r="M95" i="3"/>
  <c r="G94" i="3"/>
  <c r="M93" i="3"/>
  <c r="M92" i="3"/>
  <c r="M91" i="3"/>
  <c r="M90" i="3"/>
  <c r="M89" i="3"/>
  <c r="G88" i="3"/>
  <c r="M87" i="3"/>
  <c r="G87" i="3"/>
  <c r="M86" i="3"/>
  <c r="M85" i="3"/>
  <c r="M84" i="3"/>
  <c r="M83" i="3"/>
  <c r="G82" i="3"/>
  <c r="M81" i="3"/>
  <c r="G80" i="3"/>
  <c r="M79" i="3"/>
  <c r="M78" i="3"/>
  <c r="M77" i="3"/>
  <c r="M76" i="3"/>
  <c r="M75" i="3"/>
  <c r="G75" i="3"/>
  <c r="M74" i="3"/>
  <c r="M73" i="3"/>
  <c r="G72" i="3"/>
  <c r="M71" i="3"/>
  <c r="G70" i="3"/>
  <c r="M69" i="3"/>
  <c r="G69" i="3"/>
  <c r="G68" i="3"/>
  <c r="M67" i="3"/>
  <c r="G66" i="3"/>
  <c r="M65" i="3"/>
  <c r="M64" i="3"/>
  <c r="G64" i="3"/>
  <c r="G63" i="3"/>
  <c r="M62" i="3"/>
  <c r="M61" i="3"/>
  <c r="G60" i="3"/>
  <c r="M59" i="3"/>
  <c r="G59" i="3"/>
  <c r="M58" i="3"/>
  <c r="G58" i="3"/>
  <c r="G57" i="3"/>
  <c r="M56" i="3"/>
  <c r="G54" i="3"/>
  <c r="M53" i="3"/>
  <c r="M52" i="3"/>
  <c r="G52" i="3"/>
  <c r="G51" i="3"/>
  <c r="M50" i="3"/>
  <c r="G49" i="3"/>
  <c r="M48" i="3"/>
  <c r="M47" i="3"/>
  <c r="M46" i="3"/>
  <c r="G45" i="3"/>
  <c r="G44" i="3"/>
  <c r="M43" i="3"/>
  <c r="M42" i="3"/>
  <c r="M41" i="3"/>
  <c r="M40" i="3"/>
  <c r="G39" i="3"/>
  <c r="G38" i="3"/>
  <c r="G37" i="3"/>
  <c r="G36" i="3"/>
  <c r="M35" i="3"/>
  <c r="M34" i="3"/>
  <c r="G33" i="3"/>
  <c r="G32" i="3"/>
  <c r="M31" i="3"/>
  <c r="M30" i="3"/>
  <c r="G30" i="3"/>
  <c r="G29" i="3"/>
  <c r="M28" i="3"/>
  <c r="M27" i="3"/>
  <c r="G26" i="3"/>
  <c r="M25" i="3"/>
  <c r="G24" i="3"/>
  <c r="M23" i="3"/>
  <c r="G22" i="3"/>
  <c r="M21" i="3"/>
  <c r="G20" i="3"/>
  <c r="M19" i="3"/>
  <c r="M18" i="3"/>
  <c r="G17" i="3"/>
  <c r="M16" i="3"/>
  <c r="G15" i="3"/>
  <c r="M14" i="3"/>
  <c r="M13" i="3"/>
  <c r="G13" i="3"/>
  <c r="G12" i="3"/>
  <c r="G11" i="3"/>
  <c r="AE107" i="2"/>
  <c r="AB107" i="2"/>
  <c r="AD107" i="2" s="1"/>
  <c r="X107" i="2"/>
  <c r="W107" i="2"/>
  <c r="V107" i="2"/>
  <c r="S107" i="2"/>
  <c r="P107" i="2"/>
  <c r="R107" i="2" s="1"/>
  <c r="M107" i="2"/>
  <c r="Y107" i="2" s="1"/>
  <c r="Z107" i="2" s="1"/>
  <c r="AE106" i="2"/>
  <c r="AG106" i="2" s="1"/>
  <c r="AD106" i="2"/>
  <c r="AC106" i="2"/>
  <c r="AB106" i="2"/>
  <c r="AA106" i="2"/>
  <c r="Z106" i="2"/>
  <c r="Y106" i="2"/>
  <c r="V106" i="2"/>
  <c r="S106" i="2"/>
  <c r="U106" i="2" s="1"/>
  <c r="R106" i="2"/>
  <c r="G106" i="2"/>
  <c r="P106" i="2" s="1"/>
  <c r="Q106" i="2" s="1"/>
  <c r="AG105" i="2"/>
  <c r="AF105" i="2"/>
  <c r="AE105" i="2"/>
  <c r="AD105" i="2"/>
  <c r="AC105" i="2"/>
  <c r="AB105" i="2"/>
  <c r="Y105" i="2"/>
  <c r="V105" i="2"/>
  <c r="X105" i="2" s="1"/>
  <c r="U105" i="2"/>
  <c r="T105" i="2"/>
  <c r="S105" i="2"/>
  <c r="M105" i="2"/>
  <c r="G105" i="2"/>
  <c r="P105" i="2" s="1"/>
  <c r="R105" i="2" s="1"/>
  <c r="AG104" i="2"/>
  <c r="AF104" i="2"/>
  <c r="AE104" i="2"/>
  <c r="AD104" i="2"/>
  <c r="AC104" i="2"/>
  <c r="AB104" i="2"/>
  <c r="Y104" i="2"/>
  <c r="V104" i="2"/>
  <c r="X104" i="2" s="1"/>
  <c r="U104" i="2"/>
  <c r="T104" i="2"/>
  <c r="S104" i="2"/>
  <c r="Q104" i="2"/>
  <c r="M104" i="2"/>
  <c r="G104" i="2"/>
  <c r="P104" i="2" s="1"/>
  <c r="R104" i="2" s="1"/>
  <c r="AG103" i="2"/>
  <c r="AF103" i="2"/>
  <c r="AE103" i="2"/>
  <c r="AD103" i="2"/>
  <c r="AC103" i="2"/>
  <c r="AB103" i="2"/>
  <c r="Y103" i="2"/>
  <c r="V103" i="2"/>
  <c r="X103" i="2" s="1"/>
  <c r="U103" i="2"/>
  <c r="T103" i="2"/>
  <c r="S103" i="2"/>
  <c r="M103" i="2"/>
  <c r="G103" i="2"/>
  <c r="P103" i="2" s="1"/>
  <c r="R103" i="2" s="1"/>
  <c r="AG102" i="2"/>
  <c r="AF102" i="2"/>
  <c r="AE102" i="2"/>
  <c r="AD102" i="2"/>
  <c r="AC102" i="2"/>
  <c r="AB102" i="2"/>
  <c r="Y102" i="2"/>
  <c r="V102" i="2"/>
  <c r="X102" i="2" s="1"/>
  <c r="U102" i="2"/>
  <c r="T102" i="2"/>
  <c r="S102" i="2"/>
  <c r="Q102" i="2"/>
  <c r="M102" i="2"/>
  <c r="G102" i="2"/>
  <c r="P102" i="2" s="1"/>
  <c r="R102" i="2" s="1"/>
  <c r="AG101" i="2"/>
  <c r="AF101" i="2"/>
  <c r="AE101" i="2"/>
  <c r="AD101" i="2"/>
  <c r="AC101" i="2"/>
  <c r="AB101" i="2"/>
  <c r="Y101" i="2"/>
  <c r="V101" i="2"/>
  <c r="X101" i="2" s="1"/>
  <c r="U101" i="2"/>
  <c r="T101" i="2"/>
  <c r="S101" i="2"/>
  <c r="R101" i="2"/>
  <c r="Q101" i="2"/>
  <c r="P101" i="2"/>
  <c r="G101" i="2"/>
  <c r="AG100" i="2"/>
  <c r="AF100" i="2"/>
  <c r="AE100" i="2"/>
  <c r="AB100" i="2"/>
  <c r="Y100" i="2"/>
  <c r="AA100" i="2" s="1"/>
  <c r="X100" i="2"/>
  <c r="W100" i="2"/>
  <c r="V100" i="2"/>
  <c r="U100" i="2"/>
  <c r="T100" i="2"/>
  <c r="S100" i="2"/>
  <c r="P100" i="2"/>
  <c r="G100" i="2"/>
  <c r="AE99" i="2"/>
  <c r="AB99" i="2"/>
  <c r="AD99" i="2" s="1"/>
  <c r="AA99" i="2"/>
  <c r="Z99" i="2"/>
  <c r="Y99" i="2"/>
  <c r="X99" i="2"/>
  <c r="W99" i="2"/>
  <c r="V99" i="2"/>
  <c r="S99" i="2"/>
  <c r="G99" i="2"/>
  <c r="P99" i="2" s="1"/>
  <c r="AE98" i="2"/>
  <c r="AG98" i="2" s="1"/>
  <c r="AD98" i="2"/>
  <c r="AC98" i="2"/>
  <c r="AB98" i="2"/>
  <c r="V98" i="2"/>
  <c r="S98" i="2"/>
  <c r="U98" i="2" s="1"/>
  <c r="R98" i="2"/>
  <c r="M98" i="2"/>
  <c r="Y98" i="2" s="1"/>
  <c r="AA98" i="2" s="1"/>
  <c r="G98" i="2"/>
  <c r="P98" i="2" s="1"/>
  <c r="Q98" i="2" s="1"/>
  <c r="AE97" i="2"/>
  <c r="AG97" i="2" s="1"/>
  <c r="AD97" i="2"/>
  <c r="AC97" i="2"/>
  <c r="AB97" i="2"/>
  <c r="V97" i="2"/>
  <c r="S97" i="2"/>
  <c r="U97" i="2" s="1"/>
  <c r="M97" i="2"/>
  <c r="Y97" i="2" s="1"/>
  <c r="AA97" i="2" s="1"/>
  <c r="G97" i="2"/>
  <c r="P97" i="2" s="1"/>
  <c r="Q97" i="2" s="1"/>
  <c r="AE96" i="2"/>
  <c r="AG96" i="2" s="1"/>
  <c r="AD96" i="2"/>
  <c r="AC96" i="2"/>
  <c r="AB96" i="2"/>
  <c r="AA96" i="2"/>
  <c r="Z96" i="2"/>
  <c r="Y96" i="2"/>
  <c r="V96" i="2"/>
  <c r="S96" i="2"/>
  <c r="U96" i="2" s="1"/>
  <c r="G96" i="2"/>
  <c r="P96" i="2" s="1"/>
  <c r="Q96" i="2" s="1"/>
  <c r="AG95" i="2"/>
  <c r="AF95" i="2"/>
  <c r="AE95" i="2"/>
  <c r="AD95" i="2"/>
  <c r="AC95" i="2"/>
  <c r="AB95" i="2"/>
  <c r="Y95" i="2"/>
  <c r="V95" i="2"/>
  <c r="X95" i="2" s="1"/>
  <c r="U95" i="2"/>
  <c r="T95" i="2"/>
  <c r="S95" i="2"/>
  <c r="R95" i="2"/>
  <c r="Q95" i="2"/>
  <c r="P95" i="2"/>
  <c r="G95" i="2"/>
  <c r="AG94" i="2"/>
  <c r="AF94" i="2"/>
  <c r="AE94" i="2"/>
  <c r="AB94" i="2"/>
  <c r="Y94" i="2"/>
  <c r="AA94" i="2" s="1"/>
  <c r="X94" i="2"/>
  <c r="W94" i="2"/>
  <c r="V94" i="2"/>
  <c r="U94" i="2"/>
  <c r="T94" i="2"/>
  <c r="S94" i="2"/>
  <c r="P94" i="2"/>
  <c r="M94" i="2"/>
  <c r="AE93" i="2"/>
  <c r="AB93" i="2"/>
  <c r="AD93" i="2" s="1"/>
  <c r="AA93" i="2"/>
  <c r="Z93" i="2"/>
  <c r="Y93" i="2"/>
  <c r="X93" i="2"/>
  <c r="W93" i="2"/>
  <c r="V93" i="2"/>
  <c r="S93" i="2"/>
  <c r="G93" i="2"/>
  <c r="P93" i="2" s="1"/>
  <c r="AE92" i="2"/>
  <c r="AG92" i="2" s="1"/>
  <c r="AD92" i="2"/>
  <c r="AC92" i="2"/>
  <c r="AB92" i="2"/>
  <c r="V92" i="2"/>
  <c r="S92" i="2"/>
  <c r="U92" i="2" s="1"/>
  <c r="R92" i="2"/>
  <c r="Q92" i="2"/>
  <c r="P92" i="2"/>
  <c r="M92" i="2"/>
  <c r="Y92" i="2" s="1"/>
  <c r="AA92" i="2" s="1"/>
  <c r="AG91" i="2"/>
  <c r="AF91" i="2"/>
  <c r="AE91" i="2"/>
  <c r="AD91" i="2"/>
  <c r="AC91" i="2"/>
  <c r="AB91" i="2"/>
  <c r="Y91" i="2"/>
  <c r="V91" i="2"/>
  <c r="X91" i="2" s="1"/>
  <c r="U91" i="2"/>
  <c r="T91" i="2"/>
  <c r="S91" i="2"/>
  <c r="R91" i="2"/>
  <c r="Q91" i="2"/>
  <c r="P91" i="2"/>
  <c r="M91" i="2"/>
  <c r="AG90" i="2"/>
  <c r="AF90" i="2"/>
  <c r="AE90" i="2"/>
  <c r="AB90" i="2"/>
  <c r="Y90" i="2"/>
  <c r="AA90" i="2" s="1"/>
  <c r="X90" i="2"/>
  <c r="W90" i="2"/>
  <c r="V90" i="2"/>
  <c r="U90" i="2"/>
  <c r="T90" i="2"/>
  <c r="S90" i="2"/>
  <c r="P90" i="2"/>
  <c r="M90" i="2"/>
  <c r="AE89" i="2"/>
  <c r="AB89" i="2"/>
  <c r="AD89" i="2" s="1"/>
  <c r="AA89" i="2"/>
  <c r="X89" i="2"/>
  <c r="W89" i="2"/>
  <c r="V89" i="2"/>
  <c r="S89" i="2"/>
  <c r="P89" i="2"/>
  <c r="R89" i="2" s="1"/>
  <c r="M89" i="2"/>
  <c r="Y89" i="2" s="1"/>
  <c r="Z89" i="2" s="1"/>
  <c r="AE88" i="2"/>
  <c r="AG88" i="2" s="1"/>
  <c r="AD88" i="2"/>
  <c r="AC88" i="2"/>
  <c r="AB88" i="2"/>
  <c r="V88" i="2"/>
  <c r="S88" i="2"/>
  <c r="U88" i="2" s="1"/>
  <c r="R88" i="2"/>
  <c r="Q88" i="2"/>
  <c r="P88" i="2"/>
  <c r="M88" i="2"/>
  <c r="Y88" i="2" s="1"/>
  <c r="AA88" i="2" s="1"/>
  <c r="AG87" i="2"/>
  <c r="AF87" i="2"/>
  <c r="AE87" i="2"/>
  <c r="AD87" i="2"/>
  <c r="AC87" i="2"/>
  <c r="AB87" i="2"/>
  <c r="Y87" i="2"/>
  <c r="V87" i="2"/>
  <c r="X87" i="2" s="1"/>
  <c r="U87" i="2"/>
  <c r="T87" i="2"/>
  <c r="S87" i="2"/>
  <c r="R87" i="2"/>
  <c r="Q87" i="2"/>
  <c r="P87" i="2"/>
  <c r="G87" i="2"/>
  <c r="AG86" i="2"/>
  <c r="AF86" i="2"/>
  <c r="AE86" i="2"/>
  <c r="AB86" i="2"/>
  <c r="Y86" i="2"/>
  <c r="AA86" i="2" s="1"/>
  <c r="X86" i="2"/>
  <c r="W86" i="2"/>
  <c r="V86" i="2"/>
  <c r="U86" i="2"/>
  <c r="T86" i="2"/>
  <c r="S86" i="2"/>
  <c r="P86" i="2"/>
  <c r="M86" i="2"/>
  <c r="G86" i="2"/>
  <c r="AG85" i="2"/>
  <c r="AF85" i="2"/>
  <c r="AE85" i="2"/>
  <c r="AB85" i="2"/>
  <c r="Y85" i="2"/>
  <c r="AA85" i="2" s="1"/>
  <c r="X85" i="2"/>
  <c r="W85" i="2"/>
  <c r="V85" i="2"/>
  <c r="U85" i="2"/>
  <c r="T85" i="2"/>
  <c r="S85" i="2"/>
  <c r="P85" i="2"/>
  <c r="M85" i="2"/>
  <c r="AE84" i="2"/>
  <c r="AB84" i="2"/>
  <c r="AD84" i="2" s="1"/>
  <c r="X84" i="2"/>
  <c r="W84" i="2"/>
  <c r="V84" i="2"/>
  <c r="S84" i="2"/>
  <c r="P84" i="2"/>
  <c r="R84" i="2" s="1"/>
  <c r="M84" i="2"/>
  <c r="Y84" i="2" s="1"/>
  <c r="Z84" i="2" s="1"/>
  <c r="AE83" i="2"/>
  <c r="AG83" i="2" s="1"/>
  <c r="AD83" i="2"/>
  <c r="AC83" i="2"/>
  <c r="AB83" i="2"/>
  <c r="Z83" i="2"/>
  <c r="V83" i="2"/>
  <c r="S83" i="2"/>
  <c r="U83" i="2" s="1"/>
  <c r="R83" i="2"/>
  <c r="Q83" i="2"/>
  <c r="P83" i="2"/>
  <c r="M83" i="2"/>
  <c r="Y83" i="2" s="1"/>
  <c r="AA83" i="2" s="1"/>
  <c r="AG82" i="2"/>
  <c r="AF82" i="2"/>
  <c r="AE82" i="2"/>
  <c r="AD82" i="2"/>
  <c r="AC82" i="2"/>
  <c r="AB82" i="2"/>
  <c r="Y82" i="2"/>
  <c r="V82" i="2"/>
  <c r="X82" i="2" s="1"/>
  <c r="U82" i="2"/>
  <c r="T82" i="2"/>
  <c r="S82" i="2"/>
  <c r="R82" i="2"/>
  <c r="Q82" i="2"/>
  <c r="P82" i="2"/>
  <c r="M82" i="2"/>
  <c r="AG81" i="2"/>
  <c r="AF81" i="2"/>
  <c r="AE81" i="2"/>
  <c r="AB81" i="2"/>
  <c r="Y81" i="2"/>
  <c r="AA81" i="2" s="1"/>
  <c r="X81" i="2"/>
  <c r="W81" i="2"/>
  <c r="V81" i="2"/>
  <c r="U81" i="2"/>
  <c r="T81" i="2"/>
  <c r="S81" i="2"/>
  <c r="P81" i="2"/>
  <c r="G81" i="2"/>
  <c r="AE80" i="2"/>
  <c r="AB80" i="2"/>
  <c r="AD80" i="2" s="1"/>
  <c r="X80" i="2"/>
  <c r="W80" i="2"/>
  <c r="V80" i="2"/>
  <c r="S80" i="2"/>
  <c r="P80" i="2"/>
  <c r="R80" i="2" s="1"/>
  <c r="M80" i="2"/>
  <c r="Y80" i="2" s="1"/>
  <c r="Z80" i="2" s="1"/>
  <c r="AE79" i="2"/>
  <c r="AG79" i="2" s="1"/>
  <c r="AD79" i="2"/>
  <c r="AC79" i="2"/>
  <c r="AB79" i="2"/>
  <c r="AA79" i="2"/>
  <c r="Z79" i="2"/>
  <c r="Y79" i="2"/>
  <c r="V79" i="2"/>
  <c r="S79" i="2"/>
  <c r="U79" i="2" s="1"/>
  <c r="R79" i="2"/>
  <c r="G79" i="2"/>
  <c r="P79" i="2" s="1"/>
  <c r="Q79" i="2" s="1"/>
  <c r="AG78" i="2"/>
  <c r="AF78" i="2"/>
  <c r="AE78" i="2"/>
  <c r="AC78" i="2"/>
  <c r="AB78" i="2"/>
  <c r="AD78" i="2" s="1"/>
  <c r="Y78" i="2"/>
  <c r="X78" i="2"/>
  <c r="V78" i="2"/>
  <c r="W78" i="2" s="1"/>
  <c r="U78" i="2"/>
  <c r="T78" i="2"/>
  <c r="S78" i="2"/>
  <c r="P78" i="2"/>
  <c r="R78" i="2" s="1"/>
  <c r="M78" i="2"/>
  <c r="AF77" i="2"/>
  <c r="AE77" i="2"/>
  <c r="AG77" i="2" s="1"/>
  <c r="AB77" i="2"/>
  <c r="AA77" i="2"/>
  <c r="X77" i="2"/>
  <c r="W77" i="2"/>
  <c r="V77" i="2"/>
  <c r="T77" i="2"/>
  <c r="S77" i="2"/>
  <c r="U77" i="2" s="1"/>
  <c r="P77" i="2"/>
  <c r="M77" i="2"/>
  <c r="Y77" i="2" s="1"/>
  <c r="Z77" i="2" s="1"/>
  <c r="AE76" i="2"/>
  <c r="AD76" i="2"/>
  <c r="AB76" i="2"/>
  <c r="AC76" i="2" s="1"/>
  <c r="AA76" i="2"/>
  <c r="Z76" i="2"/>
  <c r="W76" i="2"/>
  <c r="V76" i="2"/>
  <c r="X76" i="2" s="1"/>
  <c r="S76" i="2"/>
  <c r="R76" i="2"/>
  <c r="P76" i="2"/>
  <c r="Q76" i="2" s="1"/>
  <c r="M76" i="2"/>
  <c r="Y76" i="2" s="1"/>
  <c r="AG75" i="2"/>
  <c r="AE75" i="2"/>
  <c r="AF75" i="2" s="1"/>
  <c r="AD75" i="2"/>
  <c r="AC75" i="2"/>
  <c r="AB75" i="2"/>
  <c r="Z75" i="2"/>
  <c r="Y75" i="2"/>
  <c r="AA75" i="2" s="1"/>
  <c r="V75" i="2"/>
  <c r="U75" i="2"/>
  <c r="T75" i="2"/>
  <c r="S75" i="2"/>
  <c r="R75" i="2"/>
  <c r="Q75" i="2"/>
  <c r="P75" i="2"/>
  <c r="M75" i="2"/>
  <c r="AG74" i="2"/>
  <c r="AF74" i="2"/>
  <c r="AE74" i="2"/>
  <c r="AC74" i="2"/>
  <c r="AB74" i="2"/>
  <c r="AD74" i="2" s="1"/>
  <c r="Y74" i="2"/>
  <c r="X74" i="2"/>
  <c r="W74" i="2"/>
  <c r="V74" i="2"/>
  <c r="U74" i="2"/>
  <c r="T74" i="2"/>
  <c r="S74" i="2"/>
  <c r="P74" i="2"/>
  <c r="R74" i="2" s="1"/>
  <c r="M74" i="2"/>
  <c r="G74" i="2"/>
  <c r="AG73" i="2"/>
  <c r="AF73" i="2"/>
  <c r="AE73" i="2"/>
  <c r="AC73" i="2"/>
  <c r="AB73" i="2"/>
  <c r="AD73" i="2" s="1"/>
  <c r="Y73" i="2"/>
  <c r="X73" i="2"/>
  <c r="W73" i="2"/>
  <c r="V73" i="2"/>
  <c r="U73" i="2"/>
  <c r="T73" i="2"/>
  <c r="S73" i="2"/>
  <c r="P73" i="2"/>
  <c r="R73" i="2" s="1"/>
  <c r="M73" i="2"/>
  <c r="AF72" i="2"/>
  <c r="AE72" i="2"/>
  <c r="AG72" i="2" s="1"/>
  <c r="AB72" i="2"/>
  <c r="AA72" i="2"/>
  <c r="X72" i="2"/>
  <c r="W72" i="2"/>
  <c r="V72" i="2"/>
  <c r="T72" i="2"/>
  <c r="S72" i="2"/>
  <c r="U72" i="2" s="1"/>
  <c r="P72" i="2"/>
  <c r="M72" i="2"/>
  <c r="Y72" i="2" s="1"/>
  <c r="Z72" i="2" s="1"/>
  <c r="AE71" i="2"/>
  <c r="AD71" i="2"/>
  <c r="AC71" i="2"/>
  <c r="AB71" i="2"/>
  <c r="AA71" i="2"/>
  <c r="Z71" i="2"/>
  <c r="Y71" i="2"/>
  <c r="V71" i="2"/>
  <c r="X71" i="2" s="1"/>
  <c r="S71" i="2"/>
  <c r="G71" i="2"/>
  <c r="P71" i="2" s="1"/>
  <c r="Q71" i="2" s="1"/>
  <c r="AG70" i="2"/>
  <c r="AF70" i="2"/>
  <c r="AE70" i="2"/>
  <c r="AD70" i="2"/>
  <c r="AC70" i="2"/>
  <c r="AB70" i="2"/>
  <c r="Y70" i="2"/>
  <c r="AA70" i="2" s="1"/>
  <c r="V70" i="2"/>
  <c r="U70" i="2"/>
  <c r="T70" i="2"/>
  <c r="S70" i="2"/>
  <c r="R70" i="2"/>
  <c r="Q70" i="2"/>
  <c r="P70" i="2"/>
  <c r="M70" i="2"/>
  <c r="AG69" i="2"/>
  <c r="AF69" i="2"/>
  <c r="AE69" i="2"/>
  <c r="AB69" i="2"/>
  <c r="AD69" i="2" s="1"/>
  <c r="Y69" i="2"/>
  <c r="X69" i="2"/>
  <c r="W69" i="2"/>
  <c r="V69" i="2"/>
  <c r="U69" i="2"/>
  <c r="T69" i="2"/>
  <c r="S69" i="2"/>
  <c r="Q69" i="2"/>
  <c r="P69" i="2"/>
  <c r="R69" i="2" s="1"/>
  <c r="G69" i="2"/>
  <c r="AE68" i="2"/>
  <c r="AG68" i="2" s="1"/>
  <c r="AB68" i="2"/>
  <c r="X68" i="2"/>
  <c r="W68" i="2"/>
  <c r="V68" i="2"/>
  <c r="S68" i="2"/>
  <c r="U68" i="2" s="1"/>
  <c r="P68" i="2"/>
  <c r="M68" i="2"/>
  <c r="Y68" i="2" s="1"/>
  <c r="Z68" i="2" s="1"/>
  <c r="G68" i="2"/>
  <c r="AE67" i="2"/>
  <c r="AG67" i="2" s="1"/>
  <c r="AB67" i="2"/>
  <c r="AA67" i="2"/>
  <c r="Z67" i="2"/>
  <c r="Y67" i="2"/>
  <c r="X67" i="2"/>
  <c r="W67" i="2"/>
  <c r="V67" i="2"/>
  <c r="T67" i="2"/>
  <c r="S67" i="2"/>
  <c r="U67" i="2" s="1"/>
  <c r="G67" i="2"/>
  <c r="P67" i="2" s="1"/>
  <c r="AE66" i="2"/>
  <c r="AD66" i="2"/>
  <c r="AC66" i="2"/>
  <c r="AB66" i="2"/>
  <c r="V66" i="2"/>
  <c r="X66" i="2" s="1"/>
  <c r="S66" i="2"/>
  <c r="R66" i="2"/>
  <c r="Q66" i="2"/>
  <c r="P66" i="2"/>
  <c r="M66" i="2"/>
  <c r="Y66" i="2" s="1"/>
  <c r="Z66" i="2" s="1"/>
  <c r="AG65" i="2"/>
  <c r="AF65" i="2"/>
  <c r="AE65" i="2"/>
  <c r="AD65" i="2"/>
  <c r="AC65" i="2"/>
  <c r="AB65" i="2"/>
  <c r="Y65" i="2"/>
  <c r="AA65" i="2" s="1"/>
  <c r="V65" i="2"/>
  <c r="U65" i="2"/>
  <c r="T65" i="2"/>
  <c r="S65" i="2"/>
  <c r="R65" i="2"/>
  <c r="Q65" i="2"/>
  <c r="P65" i="2"/>
  <c r="G65" i="2"/>
  <c r="AG64" i="2"/>
  <c r="AF64" i="2"/>
  <c r="AE64" i="2"/>
  <c r="AC64" i="2"/>
  <c r="AB64" i="2"/>
  <c r="AD64" i="2" s="1"/>
  <c r="Y64" i="2"/>
  <c r="X64" i="2"/>
  <c r="W64" i="2"/>
  <c r="V64" i="2"/>
  <c r="U64" i="2"/>
  <c r="T64" i="2"/>
  <c r="S64" i="2"/>
  <c r="Q64" i="2"/>
  <c r="P64" i="2"/>
  <c r="R64" i="2" s="1"/>
  <c r="M64" i="2"/>
  <c r="AF63" i="2"/>
  <c r="AE63" i="2"/>
  <c r="AG63" i="2" s="1"/>
  <c r="AB63" i="2"/>
  <c r="AA63" i="2"/>
  <c r="X63" i="2"/>
  <c r="W63" i="2"/>
  <c r="V63" i="2"/>
  <c r="S63" i="2"/>
  <c r="U63" i="2" s="1"/>
  <c r="P63" i="2"/>
  <c r="M63" i="2"/>
  <c r="Y63" i="2" s="1"/>
  <c r="Z63" i="2" s="1"/>
  <c r="G63" i="2"/>
  <c r="AF62" i="2"/>
  <c r="AE62" i="2"/>
  <c r="AG62" i="2" s="1"/>
  <c r="AB62" i="2"/>
  <c r="AA62" i="2"/>
  <c r="Z62" i="2"/>
  <c r="Y62" i="2"/>
  <c r="X62" i="2"/>
  <c r="W62" i="2"/>
  <c r="V62" i="2"/>
  <c r="T62" i="2"/>
  <c r="S62" i="2"/>
  <c r="U62" i="2" s="1"/>
  <c r="G62" i="2"/>
  <c r="P62" i="2" s="1"/>
  <c r="AE61" i="2"/>
  <c r="AD61" i="2"/>
  <c r="AC61" i="2"/>
  <c r="AB61" i="2"/>
  <c r="V61" i="2"/>
  <c r="X61" i="2" s="1"/>
  <c r="S61" i="2"/>
  <c r="R61" i="2"/>
  <c r="Q61" i="2"/>
  <c r="P61" i="2"/>
  <c r="M61" i="2"/>
  <c r="Y61" i="2" s="1"/>
  <c r="AA61" i="2" s="1"/>
  <c r="AG60" i="2"/>
  <c r="AF60" i="2"/>
  <c r="AE60" i="2"/>
  <c r="AD60" i="2"/>
  <c r="AC60" i="2"/>
  <c r="AB60" i="2"/>
  <c r="Z60" i="2"/>
  <c r="Y60" i="2"/>
  <c r="AA60" i="2" s="1"/>
  <c r="V60" i="2"/>
  <c r="U60" i="2"/>
  <c r="T60" i="2"/>
  <c r="S60" i="2"/>
  <c r="R60" i="2"/>
  <c r="Q60" i="2"/>
  <c r="P60" i="2"/>
  <c r="M60" i="2"/>
  <c r="AG59" i="2"/>
  <c r="AF59" i="2"/>
  <c r="AE59" i="2"/>
  <c r="AC59" i="2"/>
  <c r="AB59" i="2"/>
  <c r="AD59" i="2" s="1"/>
  <c r="Y59" i="2"/>
  <c r="X59" i="2"/>
  <c r="W59" i="2"/>
  <c r="V59" i="2"/>
  <c r="U59" i="2"/>
  <c r="T59" i="2"/>
  <c r="S59" i="2"/>
  <c r="P59" i="2"/>
  <c r="R59" i="2" s="1"/>
  <c r="G59" i="2"/>
  <c r="AF58" i="2"/>
  <c r="AE58" i="2"/>
  <c r="AG58" i="2" s="1"/>
  <c r="AB58" i="2"/>
  <c r="AA58" i="2"/>
  <c r="X58" i="2"/>
  <c r="W58" i="2"/>
  <c r="V58" i="2"/>
  <c r="T58" i="2"/>
  <c r="S58" i="2"/>
  <c r="U58" i="2" s="1"/>
  <c r="P58" i="2"/>
  <c r="M58" i="2"/>
  <c r="Y58" i="2" s="1"/>
  <c r="Z58" i="2" s="1"/>
  <c r="G58" i="2"/>
  <c r="AF57" i="2"/>
  <c r="AE57" i="2"/>
  <c r="AG57" i="2" s="1"/>
  <c r="AB57" i="2"/>
  <c r="AC57" i="2" s="1"/>
  <c r="AA57" i="2"/>
  <c r="X57" i="2"/>
  <c r="W57" i="2"/>
  <c r="V57" i="2"/>
  <c r="S57" i="2"/>
  <c r="U57" i="2" s="1"/>
  <c r="M57" i="2"/>
  <c r="Y57" i="2" s="1"/>
  <c r="Z57" i="2" s="1"/>
  <c r="G57" i="2"/>
  <c r="P57" i="2" s="1"/>
  <c r="AF56" i="2"/>
  <c r="AE56" i="2"/>
  <c r="AG56" i="2" s="1"/>
  <c r="AB56" i="2"/>
  <c r="AC56" i="2" s="1"/>
  <c r="AA56" i="2"/>
  <c r="Z56" i="2"/>
  <c r="Y56" i="2"/>
  <c r="X56" i="2"/>
  <c r="W56" i="2"/>
  <c r="V56" i="2"/>
  <c r="S56" i="2"/>
  <c r="U56" i="2" s="1"/>
  <c r="R56" i="2"/>
  <c r="P56" i="2"/>
  <c r="Q56" i="2" s="1"/>
  <c r="G56" i="2"/>
  <c r="AE55" i="2"/>
  <c r="AF55" i="2" s="1"/>
  <c r="AD55" i="2"/>
  <c r="AC55" i="2"/>
  <c r="AB55" i="2"/>
  <c r="V55" i="2"/>
  <c r="X55" i="2" s="1"/>
  <c r="U55" i="2"/>
  <c r="S55" i="2"/>
  <c r="T55" i="2" s="1"/>
  <c r="R55" i="2"/>
  <c r="Q55" i="2"/>
  <c r="P55" i="2"/>
  <c r="M55" i="2"/>
  <c r="Y55" i="2" s="1"/>
  <c r="AG54" i="2"/>
  <c r="AF54" i="2"/>
  <c r="AE54" i="2"/>
  <c r="AB54" i="2"/>
  <c r="AD54" i="2" s="1"/>
  <c r="Z54" i="2"/>
  <c r="Y54" i="2"/>
  <c r="AA54" i="2" s="1"/>
  <c r="V54" i="2"/>
  <c r="W54" i="2" s="1"/>
  <c r="U54" i="2"/>
  <c r="T54" i="2"/>
  <c r="S54" i="2"/>
  <c r="R54" i="2"/>
  <c r="Q54" i="2"/>
  <c r="P54" i="2"/>
  <c r="AE53" i="2"/>
  <c r="AG53" i="2" s="1"/>
  <c r="AD53" i="2"/>
  <c r="AB53" i="2"/>
  <c r="AC53" i="2" s="1"/>
  <c r="AA53" i="2"/>
  <c r="Z53" i="2"/>
  <c r="Y53" i="2"/>
  <c r="V53" i="2"/>
  <c r="X53" i="2" s="1"/>
  <c r="T53" i="2"/>
  <c r="S53" i="2"/>
  <c r="U53" i="2" s="1"/>
  <c r="P53" i="2"/>
  <c r="Q53" i="2" s="1"/>
  <c r="G53" i="2"/>
  <c r="AE52" i="2"/>
  <c r="AF52" i="2" s="1"/>
  <c r="AD52" i="2"/>
  <c r="AC52" i="2"/>
  <c r="AB52" i="2"/>
  <c r="V52" i="2"/>
  <c r="X52" i="2" s="1"/>
  <c r="U52" i="2"/>
  <c r="S52" i="2"/>
  <c r="T52" i="2" s="1"/>
  <c r="R52" i="2"/>
  <c r="Q52" i="2"/>
  <c r="P52" i="2"/>
  <c r="M52" i="2"/>
  <c r="Y52" i="2" s="1"/>
  <c r="AG51" i="2"/>
  <c r="AF51" i="2"/>
  <c r="AE51" i="2"/>
  <c r="AB51" i="2"/>
  <c r="AD51" i="2" s="1"/>
  <c r="Z51" i="2"/>
  <c r="Y51" i="2"/>
  <c r="AA51" i="2" s="1"/>
  <c r="V51" i="2"/>
  <c r="W51" i="2" s="1"/>
  <c r="U51" i="2"/>
  <c r="T51" i="2"/>
  <c r="S51" i="2"/>
  <c r="M51" i="2"/>
  <c r="G51" i="2"/>
  <c r="P51" i="2" s="1"/>
  <c r="AG50" i="2"/>
  <c r="AF50" i="2"/>
  <c r="AE50" i="2"/>
  <c r="AD50" i="2"/>
  <c r="AC50" i="2"/>
  <c r="AB50" i="2"/>
  <c r="Y50" i="2"/>
  <c r="AA50" i="2" s="1"/>
  <c r="X50" i="2"/>
  <c r="V50" i="2"/>
  <c r="W50" i="2" s="1"/>
  <c r="U50" i="2"/>
  <c r="T50" i="2"/>
  <c r="S50" i="2"/>
  <c r="P50" i="2"/>
  <c r="R50" i="2" s="1"/>
  <c r="G50" i="2"/>
  <c r="AE49" i="2"/>
  <c r="AG49" i="2" s="1"/>
  <c r="AC49" i="2"/>
  <c r="AB49" i="2"/>
  <c r="AD49" i="2" s="1"/>
  <c r="X49" i="2"/>
  <c r="W49" i="2"/>
  <c r="V49" i="2"/>
  <c r="U49" i="2"/>
  <c r="T49" i="2"/>
  <c r="S49" i="2"/>
  <c r="P49" i="2"/>
  <c r="R49" i="2" s="1"/>
  <c r="M49" i="2"/>
  <c r="Y49" i="2" s="1"/>
  <c r="AF48" i="2"/>
  <c r="AE48" i="2"/>
  <c r="AG48" i="2" s="1"/>
  <c r="AB48" i="2"/>
  <c r="AC48" i="2" s="1"/>
  <c r="AA48" i="2"/>
  <c r="Z48" i="2"/>
  <c r="Y48" i="2"/>
  <c r="X48" i="2"/>
  <c r="W48" i="2"/>
  <c r="V48" i="2"/>
  <c r="S48" i="2"/>
  <c r="U48" i="2" s="1"/>
  <c r="G48" i="2"/>
  <c r="P48" i="2" s="1"/>
  <c r="AG47" i="2"/>
  <c r="AE47" i="2"/>
  <c r="AF47" i="2" s="1"/>
  <c r="AD47" i="2"/>
  <c r="AC47" i="2"/>
  <c r="AB47" i="2"/>
  <c r="W47" i="2"/>
  <c r="V47" i="2"/>
  <c r="X47" i="2" s="1"/>
  <c r="S47" i="2"/>
  <c r="T47" i="2" s="1"/>
  <c r="R47" i="2"/>
  <c r="Q47" i="2"/>
  <c r="P47" i="2"/>
  <c r="M47" i="2"/>
  <c r="Y47" i="2" s="1"/>
  <c r="AG46" i="2"/>
  <c r="AF46" i="2"/>
  <c r="AE46" i="2"/>
  <c r="AD46" i="2"/>
  <c r="AC46" i="2"/>
  <c r="AB46" i="2"/>
  <c r="Y46" i="2"/>
  <c r="AA46" i="2" s="1"/>
  <c r="X46" i="2"/>
  <c r="V46" i="2"/>
  <c r="W46" i="2" s="1"/>
  <c r="U46" i="2"/>
  <c r="T46" i="2"/>
  <c r="S46" i="2"/>
  <c r="P46" i="2"/>
  <c r="R46" i="2" s="1"/>
  <c r="M46" i="2"/>
  <c r="AE45" i="2"/>
  <c r="AG45" i="2" s="1"/>
  <c r="AC45" i="2"/>
  <c r="AB45" i="2"/>
  <c r="AD45" i="2" s="1"/>
  <c r="X45" i="2"/>
  <c r="W45" i="2"/>
  <c r="V45" i="2"/>
  <c r="U45" i="2"/>
  <c r="T45" i="2"/>
  <c r="S45" i="2"/>
  <c r="P45" i="2"/>
  <c r="R45" i="2" s="1"/>
  <c r="M45" i="2"/>
  <c r="Y45" i="2" s="1"/>
  <c r="AF44" i="2"/>
  <c r="AE44" i="2"/>
  <c r="AG44" i="2" s="1"/>
  <c r="AB44" i="2"/>
  <c r="AC44" i="2" s="1"/>
  <c r="AA44" i="2"/>
  <c r="Z44" i="2"/>
  <c r="Y44" i="2"/>
  <c r="X44" i="2"/>
  <c r="W44" i="2"/>
  <c r="V44" i="2"/>
  <c r="S44" i="2"/>
  <c r="U44" i="2" s="1"/>
  <c r="G44" i="2"/>
  <c r="P44" i="2" s="1"/>
  <c r="AG43" i="2"/>
  <c r="AE43" i="2"/>
  <c r="AF43" i="2" s="1"/>
  <c r="AD43" i="2"/>
  <c r="AC43" i="2"/>
  <c r="AB43" i="2"/>
  <c r="Y43" i="2"/>
  <c r="AA43" i="2" s="1"/>
  <c r="W43" i="2"/>
  <c r="V43" i="2"/>
  <c r="X43" i="2" s="1"/>
  <c r="S43" i="2"/>
  <c r="T43" i="2" s="1"/>
  <c r="R43" i="2"/>
  <c r="Q43" i="2"/>
  <c r="G43" i="2"/>
  <c r="P43" i="2" s="1"/>
  <c r="AG42" i="2"/>
  <c r="AF42" i="2"/>
  <c r="AE42" i="2"/>
  <c r="AB42" i="2"/>
  <c r="AD42" i="2" s="1"/>
  <c r="Z42" i="2"/>
  <c r="Y42" i="2"/>
  <c r="AA42" i="2" s="1"/>
  <c r="V42" i="2"/>
  <c r="W42" i="2" s="1"/>
  <c r="U42" i="2"/>
  <c r="T42" i="2"/>
  <c r="S42" i="2"/>
  <c r="R42" i="2"/>
  <c r="Q42" i="2"/>
  <c r="P42" i="2"/>
  <c r="M42" i="2"/>
  <c r="AG41" i="2"/>
  <c r="AF41" i="2"/>
  <c r="AE41" i="2"/>
  <c r="AB41" i="2"/>
  <c r="AD41" i="2" s="1"/>
  <c r="X41" i="2"/>
  <c r="W41" i="2"/>
  <c r="V41" i="2"/>
  <c r="S41" i="2"/>
  <c r="U41" i="2" s="1"/>
  <c r="Q41" i="2"/>
  <c r="P41" i="2"/>
  <c r="R41" i="2" s="1"/>
  <c r="M41" i="2"/>
  <c r="Y41" i="2" s="1"/>
  <c r="AF40" i="2"/>
  <c r="AE40" i="2"/>
  <c r="AG40" i="2" s="1"/>
  <c r="AB40" i="2"/>
  <c r="AC40" i="2" s="1"/>
  <c r="AA40" i="2"/>
  <c r="V40" i="2"/>
  <c r="X40" i="2" s="1"/>
  <c r="T40" i="2"/>
  <c r="S40" i="2"/>
  <c r="U40" i="2" s="1"/>
  <c r="P40" i="2"/>
  <c r="Q40" i="2" s="1"/>
  <c r="M40" i="2"/>
  <c r="Y40" i="2" s="1"/>
  <c r="Z40" i="2" s="1"/>
  <c r="AE39" i="2"/>
  <c r="AF39" i="2" s="1"/>
  <c r="AD39" i="2"/>
  <c r="AC39" i="2"/>
  <c r="AB39" i="2"/>
  <c r="V39" i="2"/>
  <c r="X39" i="2" s="1"/>
  <c r="U39" i="2"/>
  <c r="S39" i="2"/>
  <c r="T39" i="2" s="1"/>
  <c r="R39" i="2"/>
  <c r="Q39" i="2"/>
  <c r="P39" i="2"/>
  <c r="M39" i="2"/>
  <c r="Y39" i="2" s="1"/>
  <c r="AG38" i="2"/>
  <c r="AF38" i="2"/>
  <c r="AE38" i="2"/>
  <c r="AB38" i="2"/>
  <c r="AD38" i="2" s="1"/>
  <c r="Z38" i="2"/>
  <c r="Y38" i="2"/>
  <c r="AA38" i="2" s="1"/>
  <c r="V38" i="2"/>
  <c r="W38" i="2" s="1"/>
  <c r="U38" i="2"/>
  <c r="T38" i="2"/>
  <c r="S38" i="2"/>
  <c r="R38" i="2"/>
  <c r="Q38" i="2"/>
  <c r="P38" i="2"/>
  <c r="G38" i="2"/>
  <c r="AG37" i="2"/>
  <c r="AF37" i="2"/>
  <c r="AE37" i="2"/>
  <c r="AB37" i="2"/>
  <c r="AD37" i="2" s="1"/>
  <c r="AA37" i="2"/>
  <c r="Y37" i="2"/>
  <c r="Z37" i="2" s="1"/>
  <c r="X37" i="2"/>
  <c r="W37" i="2"/>
  <c r="V37" i="2"/>
  <c r="S37" i="2"/>
  <c r="U37" i="2" s="1"/>
  <c r="Q37" i="2"/>
  <c r="P37" i="2"/>
  <c r="R37" i="2" s="1"/>
  <c r="G37" i="2"/>
  <c r="AE36" i="2"/>
  <c r="AG36" i="2" s="1"/>
  <c r="AD36" i="2"/>
  <c r="AB36" i="2"/>
  <c r="AC36" i="2" s="1"/>
  <c r="AA36" i="2"/>
  <c r="Z36" i="2"/>
  <c r="Y36" i="2"/>
  <c r="V36" i="2"/>
  <c r="X36" i="2" s="1"/>
  <c r="T36" i="2"/>
  <c r="S36" i="2"/>
  <c r="U36" i="2" s="1"/>
  <c r="P36" i="2"/>
  <c r="Q36" i="2" s="1"/>
  <c r="G36" i="2"/>
  <c r="AE35" i="2"/>
  <c r="AF35" i="2" s="1"/>
  <c r="AD35" i="2"/>
  <c r="AC35" i="2"/>
  <c r="AB35" i="2"/>
  <c r="AA35" i="2"/>
  <c r="Z35" i="2"/>
  <c r="Y35" i="2"/>
  <c r="V35" i="2"/>
  <c r="X35" i="2" s="1"/>
  <c r="U35" i="2"/>
  <c r="S35" i="2"/>
  <c r="T35" i="2" s="1"/>
  <c r="G35" i="2"/>
  <c r="P35" i="2" s="1"/>
  <c r="Q35" i="2" s="1"/>
  <c r="AG34" i="2"/>
  <c r="AF34" i="2"/>
  <c r="AE34" i="2"/>
  <c r="AD34" i="2"/>
  <c r="AC34" i="2"/>
  <c r="AB34" i="2"/>
  <c r="Y34" i="2"/>
  <c r="AA34" i="2" s="1"/>
  <c r="X34" i="2"/>
  <c r="V34" i="2"/>
  <c r="W34" i="2" s="1"/>
  <c r="U34" i="2"/>
  <c r="T34" i="2"/>
  <c r="S34" i="2"/>
  <c r="P34" i="2"/>
  <c r="Q34" i="2" s="1"/>
  <c r="M34" i="2"/>
  <c r="AE33" i="2"/>
  <c r="AF33" i="2" s="1"/>
  <c r="AC33" i="2"/>
  <c r="AB33" i="2"/>
  <c r="AD33" i="2" s="1"/>
  <c r="Y33" i="2"/>
  <c r="Z33" i="2" s="1"/>
  <c r="X33" i="2"/>
  <c r="W33" i="2"/>
  <c r="V33" i="2"/>
  <c r="U33" i="2"/>
  <c r="T33" i="2"/>
  <c r="S33" i="2"/>
  <c r="P33" i="2"/>
  <c r="R33" i="2" s="1"/>
  <c r="M33" i="2"/>
  <c r="AE32" i="2"/>
  <c r="AG32" i="2" s="1"/>
  <c r="AD32" i="2"/>
  <c r="AB32" i="2"/>
  <c r="AC32" i="2" s="1"/>
  <c r="AA32" i="2"/>
  <c r="Z32" i="2"/>
  <c r="Y32" i="2"/>
  <c r="V32" i="2"/>
  <c r="X32" i="2" s="1"/>
  <c r="T32" i="2"/>
  <c r="S32" i="2"/>
  <c r="U32" i="2" s="1"/>
  <c r="G32" i="2"/>
  <c r="P32" i="2" s="1"/>
  <c r="AG31" i="2"/>
  <c r="AE31" i="2"/>
  <c r="AF31" i="2" s="1"/>
  <c r="AD31" i="2"/>
  <c r="AC31" i="2"/>
  <c r="AB31" i="2"/>
  <c r="Y31" i="2"/>
  <c r="Z31" i="2" s="1"/>
  <c r="W31" i="2"/>
  <c r="V31" i="2"/>
  <c r="X31" i="2" s="1"/>
  <c r="S31" i="2"/>
  <c r="T31" i="2" s="1"/>
  <c r="G31" i="2"/>
  <c r="P31" i="2" s="1"/>
  <c r="R31" i="2" s="1"/>
  <c r="AG30" i="2"/>
  <c r="AF30" i="2"/>
  <c r="AE30" i="2"/>
  <c r="AD30" i="2"/>
  <c r="AC30" i="2"/>
  <c r="AB30" i="2"/>
  <c r="Y30" i="2"/>
  <c r="AA30" i="2" s="1"/>
  <c r="X30" i="2"/>
  <c r="V30" i="2"/>
  <c r="W30" i="2" s="1"/>
  <c r="U30" i="2"/>
  <c r="T30" i="2"/>
  <c r="S30" i="2"/>
  <c r="P30" i="2"/>
  <c r="R30" i="2" s="1"/>
  <c r="M30" i="2"/>
  <c r="AE29" i="2"/>
  <c r="AG29" i="2" s="1"/>
  <c r="AC29" i="2"/>
  <c r="AB29" i="2"/>
  <c r="AD29" i="2" s="1"/>
  <c r="Y29" i="2"/>
  <c r="Z29" i="2" s="1"/>
  <c r="V29" i="2"/>
  <c r="X29" i="2" s="1"/>
  <c r="U29" i="2"/>
  <c r="T29" i="2"/>
  <c r="S29" i="2"/>
  <c r="M29" i="2"/>
  <c r="G29" i="2"/>
  <c r="P29" i="2" s="1"/>
  <c r="AG28" i="2"/>
  <c r="AF28" i="2"/>
  <c r="AE28" i="2"/>
  <c r="AD28" i="2"/>
  <c r="AC28" i="2"/>
  <c r="AB28" i="2"/>
  <c r="Y28" i="2"/>
  <c r="Z28" i="2" s="1"/>
  <c r="V28" i="2"/>
  <c r="X28" i="2" s="1"/>
  <c r="U28" i="2"/>
  <c r="T28" i="2"/>
  <c r="S28" i="2"/>
  <c r="R28" i="2"/>
  <c r="Q28" i="2"/>
  <c r="P28" i="2"/>
  <c r="G28" i="2"/>
  <c r="AG27" i="2"/>
  <c r="AF27" i="2"/>
  <c r="AE27" i="2"/>
  <c r="AB27" i="2"/>
  <c r="AC27" i="2" s="1"/>
  <c r="Y27" i="2"/>
  <c r="AA27" i="2" s="1"/>
  <c r="X27" i="2"/>
  <c r="W27" i="2"/>
  <c r="V27" i="2"/>
  <c r="U27" i="2"/>
  <c r="T27" i="2"/>
  <c r="S27" i="2"/>
  <c r="P27" i="2"/>
  <c r="R27" i="2" s="1"/>
  <c r="M27" i="2"/>
  <c r="AE26" i="2"/>
  <c r="AG26" i="2" s="1"/>
  <c r="AB26" i="2"/>
  <c r="AD26" i="2" s="1"/>
  <c r="X26" i="2"/>
  <c r="W26" i="2"/>
  <c r="V26" i="2"/>
  <c r="S26" i="2"/>
  <c r="U26" i="2" s="1"/>
  <c r="P26" i="2"/>
  <c r="R26" i="2" s="1"/>
  <c r="M26" i="2"/>
  <c r="Y26" i="2" s="1"/>
  <c r="AE25" i="2"/>
  <c r="AG25" i="2" s="1"/>
  <c r="AD25" i="2"/>
  <c r="AC25" i="2"/>
  <c r="AB25" i="2"/>
  <c r="AA25" i="2"/>
  <c r="Z25" i="2"/>
  <c r="Y25" i="2"/>
  <c r="V25" i="2"/>
  <c r="X25" i="2" s="1"/>
  <c r="S25" i="2"/>
  <c r="U25" i="2" s="1"/>
  <c r="G25" i="2"/>
  <c r="P25" i="2" s="1"/>
  <c r="AG24" i="2"/>
  <c r="AF24" i="2"/>
  <c r="AE24" i="2"/>
  <c r="AD24" i="2"/>
  <c r="AC24" i="2"/>
  <c r="AB24" i="2"/>
  <c r="Y24" i="2"/>
  <c r="Z24" i="2" s="1"/>
  <c r="V24" i="2"/>
  <c r="X24" i="2" s="1"/>
  <c r="U24" i="2"/>
  <c r="T24" i="2"/>
  <c r="S24" i="2"/>
  <c r="R24" i="2"/>
  <c r="Q24" i="2"/>
  <c r="P24" i="2"/>
  <c r="M24" i="2"/>
  <c r="AG23" i="2"/>
  <c r="AF23" i="2"/>
  <c r="AE23" i="2"/>
  <c r="AB23" i="2"/>
  <c r="AC23" i="2" s="1"/>
  <c r="Y23" i="2"/>
  <c r="AA23" i="2" s="1"/>
  <c r="X23" i="2"/>
  <c r="W23" i="2"/>
  <c r="V23" i="2"/>
  <c r="U23" i="2"/>
  <c r="T23" i="2"/>
  <c r="S23" i="2"/>
  <c r="P23" i="2"/>
  <c r="R23" i="2" s="1"/>
  <c r="G23" i="2"/>
  <c r="AE22" i="2"/>
  <c r="AG22" i="2" s="1"/>
  <c r="AB22" i="2"/>
  <c r="AD22" i="2" s="1"/>
  <c r="X22" i="2"/>
  <c r="W22" i="2"/>
  <c r="V22" i="2"/>
  <c r="S22" i="2"/>
  <c r="U22" i="2" s="1"/>
  <c r="P22" i="2"/>
  <c r="R22" i="2" s="1"/>
  <c r="M22" i="2"/>
  <c r="Y22" i="2" s="1"/>
  <c r="AE21" i="2"/>
  <c r="AG21" i="2" s="1"/>
  <c r="AD21" i="2"/>
  <c r="AC21" i="2"/>
  <c r="AB21" i="2"/>
  <c r="AA21" i="2"/>
  <c r="Z21" i="2"/>
  <c r="Y21" i="2"/>
  <c r="V21" i="2"/>
  <c r="X21" i="2" s="1"/>
  <c r="S21" i="2"/>
  <c r="U21" i="2" s="1"/>
  <c r="G21" i="2"/>
  <c r="P21" i="2" s="1"/>
  <c r="AG20" i="2"/>
  <c r="AF20" i="2"/>
  <c r="AE20" i="2"/>
  <c r="AD20" i="2"/>
  <c r="AC20" i="2"/>
  <c r="AB20" i="2"/>
  <c r="Y20" i="2"/>
  <c r="Z20" i="2" s="1"/>
  <c r="V20" i="2"/>
  <c r="X20" i="2" s="1"/>
  <c r="U20" i="2"/>
  <c r="T20" i="2"/>
  <c r="S20" i="2"/>
  <c r="R20" i="2"/>
  <c r="Q20" i="2"/>
  <c r="P20" i="2"/>
  <c r="M20" i="2"/>
  <c r="AG19" i="2"/>
  <c r="AF19" i="2"/>
  <c r="AE19" i="2"/>
  <c r="AB19" i="2"/>
  <c r="AC19" i="2" s="1"/>
  <c r="Y19" i="2"/>
  <c r="AA19" i="2" s="1"/>
  <c r="X19" i="2"/>
  <c r="W19" i="2"/>
  <c r="V19" i="2"/>
  <c r="U19" i="2"/>
  <c r="T19" i="2"/>
  <c r="S19" i="2"/>
  <c r="P19" i="2"/>
  <c r="R19" i="2" s="1"/>
  <c r="G19" i="2"/>
  <c r="AE18" i="2"/>
  <c r="AG18" i="2" s="1"/>
  <c r="AB18" i="2"/>
  <c r="AD18" i="2" s="1"/>
  <c r="X18" i="2"/>
  <c r="W18" i="2"/>
  <c r="V18" i="2"/>
  <c r="S18" i="2"/>
  <c r="T18" i="2" s="1"/>
  <c r="P18" i="2"/>
  <c r="R18" i="2" s="1"/>
  <c r="M18" i="2"/>
  <c r="Y18" i="2" s="1"/>
  <c r="AE17" i="2"/>
  <c r="AG17" i="2" s="1"/>
  <c r="AD17" i="2"/>
  <c r="AC17" i="2"/>
  <c r="AB17" i="2"/>
  <c r="V17" i="2"/>
  <c r="W17" i="2" s="1"/>
  <c r="S17" i="2"/>
  <c r="U17" i="2" s="1"/>
  <c r="R17" i="2"/>
  <c r="Q17" i="2"/>
  <c r="P17" i="2"/>
  <c r="M17" i="2"/>
  <c r="Y17" i="2" s="1"/>
  <c r="AG16" i="2"/>
  <c r="AF16" i="2"/>
  <c r="AE16" i="2"/>
  <c r="AD16" i="2"/>
  <c r="AC16" i="2"/>
  <c r="AB16" i="2"/>
  <c r="Y16" i="2"/>
  <c r="AA16" i="2" s="1"/>
  <c r="V16" i="2"/>
  <c r="X16" i="2" s="1"/>
  <c r="U16" i="2"/>
  <c r="T16" i="2"/>
  <c r="S16" i="2"/>
  <c r="R16" i="2"/>
  <c r="Q16" i="2"/>
  <c r="P16" i="2"/>
  <c r="G16" i="2"/>
  <c r="AG15" i="2"/>
  <c r="AF15" i="2"/>
  <c r="AE15" i="2"/>
  <c r="AB15" i="2"/>
  <c r="AC15" i="2" s="1"/>
  <c r="Y15" i="2"/>
  <c r="AA15" i="2" s="1"/>
  <c r="X15" i="2"/>
  <c r="W15" i="2"/>
  <c r="V15" i="2"/>
  <c r="U15" i="2"/>
  <c r="T15" i="2"/>
  <c r="S15" i="2"/>
  <c r="P15" i="2"/>
  <c r="Q15" i="2" s="1"/>
  <c r="M15" i="2"/>
  <c r="AE14" i="2"/>
  <c r="AF14" i="2" s="1"/>
  <c r="AB14" i="2"/>
  <c r="AD14" i="2" s="1"/>
  <c r="AA14" i="2"/>
  <c r="Z14" i="2"/>
  <c r="Y14" i="2"/>
  <c r="X14" i="2"/>
  <c r="W14" i="2"/>
  <c r="V14" i="2"/>
  <c r="S14" i="2"/>
  <c r="T14" i="2" s="1"/>
  <c r="G14" i="2"/>
  <c r="P14" i="2" s="1"/>
  <c r="AE13" i="2"/>
  <c r="AG13" i="2" s="1"/>
  <c r="AD13" i="2"/>
  <c r="AC13" i="2"/>
  <c r="AB13" i="2"/>
  <c r="V13" i="2"/>
  <c r="W13" i="2" s="1"/>
  <c r="S13" i="2"/>
  <c r="U13" i="2" s="1"/>
  <c r="R13" i="2"/>
  <c r="Q13" i="2"/>
  <c r="P13" i="2"/>
  <c r="M13" i="2"/>
  <c r="Y13" i="2" s="1"/>
  <c r="AG12" i="2"/>
  <c r="AF12" i="2"/>
  <c r="AE12" i="2"/>
  <c r="AD12" i="2"/>
  <c r="AC12" i="2"/>
  <c r="AB12" i="2"/>
  <c r="Y12" i="2"/>
  <c r="AA12" i="2" s="1"/>
  <c r="V12" i="2"/>
  <c r="X12" i="2" s="1"/>
  <c r="U12" i="2"/>
  <c r="T12" i="2"/>
  <c r="S12" i="2"/>
  <c r="M12" i="2"/>
  <c r="G12" i="2"/>
  <c r="P12" i="2" s="1"/>
  <c r="AG11" i="2"/>
  <c r="AF11" i="2"/>
  <c r="AE11" i="2"/>
  <c r="AD11" i="2"/>
  <c r="AC11" i="2"/>
  <c r="AB11" i="2"/>
  <c r="Y11" i="2"/>
  <c r="Z11" i="2" s="1"/>
  <c r="V11" i="2"/>
  <c r="X11" i="2" s="1"/>
  <c r="U11" i="2"/>
  <c r="T11" i="2"/>
  <c r="S11" i="2"/>
  <c r="R11" i="2"/>
  <c r="Q11" i="2"/>
  <c r="P11" i="2"/>
  <c r="G11" i="2"/>
  <c r="AG10" i="2"/>
  <c r="AF10" i="2"/>
  <c r="AE10" i="2"/>
  <c r="AB10" i="2"/>
  <c r="AC10" i="2" s="1"/>
  <c r="Y10" i="2"/>
  <c r="AA10" i="2" s="1"/>
  <c r="X10" i="2"/>
  <c r="W10" i="2"/>
  <c r="V10" i="2"/>
  <c r="U10" i="2"/>
  <c r="T10" i="2"/>
  <c r="S10" i="2"/>
  <c r="P10" i="2"/>
  <c r="Q10" i="2" s="1"/>
  <c r="G10" i="2"/>
  <c r="AA17" i="2" l="1"/>
  <c r="Z17" i="2"/>
  <c r="Z22" i="2"/>
  <c r="AA22" i="2"/>
  <c r="Z41" i="2"/>
  <c r="AA41" i="2"/>
  <c r="Z13" i="2"/>
  <c r="AA13" i="2"/>
  <c r="Q25" i="2"/>
  <c r="R25" i="2"/>
  <c r="W8" i="4"/>
  <c r="Z49" i="2"/>
  <c r="AA49" i="2"/>
  <c r="Q57" i="2"/>
  <c r="R57" i="2"/>
  <c r="R14" i="2"/>
  <c r="Q14" i="2"/>
  <c r="Z18" i="2"/>
  <c r="AA18" i="2"/>
  <c r="Q21" i="2"/>
  <c r="R21" i="2"/>
  <c r="Z26" i="2"/>
  <c r="AA26" i="2"/>
  <c r="R29" i="2"/>
  <c r="Q29" i="2"/>
  <c r="Q44" i="2"/>
  <c r="R44" i="2"/>
  <c r="AA47" i="2"/>
  <c r="Z47" i="2"/>
  <c r="Q48" i="2"/>
  <c r="R48" i="2"/>
  <c r="Q51" i="2"/>
  <c r="R51" i="2"/>
  <c r="AA52" i="2"/>
  <c r="Z52" i="2"/>
  <c r="R67" i="2"/>
  <c r="Q67" i="2"/>
  <c r="Q32" i="2"/>
  <c r="R32" i="2"/>
  <c r="AA39" i="2"/>
  <c r="Z39" i="2"/>
  <c r="Z45" i="2"/>
  <c r="AA45" i="2"/>
  <c r="Z55" i="2"/>
  <c r="AA55" i="2"/>
  <c r="Q12" i="2"/>
  <c r="Q110" i="2" s="1"/>
  <c r="Q111" i="2" s="1"/>
  <c r="D114" i="2" s="1"/>
  <c r="R12" i="2"/>
  <c r="R62" i="2"/>
  <c r="Q62" i="2"/>
  <c r="U66" i="2"/>
  <c r="T66" i="2"/>
  <c r="AA66" i="2"/>
  <c r="AG76" i="2"/>
  <c r="AF76" i="2"/>
  <c r="AG93" i="2"/>
  <c r="AF93" i="2"/>
  <c r="X96" i="2"/>
  <c r="W96" i="2"/>
  <c r="X97" i="2"/>
  <c r="W97" i="2"/>
  <c r="R99" i="2"/>
  <c r="Q99" i="2"/>
  <c r="Y10" i="4"/>
  <c r="L10" i="4"/>
  <c r="AA10" i="4" s="1"/>
  <c r="K10" i="4"/>
  <c r="Z10" i="4" s="1"/>
  <c r="V11" i="4"/>
  <c r="U11" i="4"/>
  <c r="X11" i="4" s="1"/>
  <c r="T11" i="4"/>
  <c r="W11" i="4" s="1"/>
  <c r="T13" i="4"/>
  <c r="W13" i="4" s="1"/>
  <c r="V13" i="4"/>
  <c r="U13" i="4"/>
  <c r="X13" i="4" s="1"/>
  <c r="O15" i="4"/>
  <c r="Q24" i="4"/>
  <c r="P25" i="4"/>
  <c r="H25" i="4"/>
  <c r="Q32" i="4"/>
  <c r="L47" i="4"/>
  <c r="AA47" i="4" s="1"/>
  <c r="K47" i="4"/>
  <c r="Z47" i="4" s="1"/>
  <c r="Y47" i="4"/>
  <c r="P51" i="4"/>
  <c r="H51" i="4"/>
  <c r="V60" i="4"/>
  <c r="U60" i="4"/>
  <c r="X60" i="4" s="1"/>
  <c r="T60" i="4"/>
  <c r="W60" i="4" s="1"/>
  <c r="N60" i="4"/>
  <c r="O60" i="4"/>
  <c r="Z12" i="2"/>
  <c r="Z16" i="2"/>
  <c r="AF18" i="2"/>
  <c r="Q19" i="2"/>
  <c r="W21" i="2"/>
  <c r="T22" i="2"/>
  <c r="AF22" i="2"/>
  <c r="Q23" i="2"/>
  <c r="W25" i="2"/>
  <c r="T26" i="2"/>
  <c r="AF26" i="2"/>
  <c r="Q27" i="2"/>
  <c r="R36" i="2"/>
  <c r="W36" i="2"/>
  <c r="R40" i="2"/>
  <c r="W40" i="2"/>
  <c r="T41" i="2"/>
  <c r="AC41" i="2"/>
  <c r="AC42" i="2"/>
  <c r="T48" i="2"/>
  <c r="R53" i="2"/>
  <c r="W53" i="2"/>
  <c r="AF53" i="2"/>
  <c r="AC54" i="2"/>
  <c r="W55" i="2"/>
  <c r="AG55" i="2"/>
  <c r="AD58" i="2"/>
  <c r="AC58" i="2"/>
  <c r="Z65" i="2"/>
  <c r="AF67" i="2"/>
  <c r="W71" i="2"/>
  <c r="AA73" i="2"/>
  <c r="Z73" i="2"/>
  <c r="AA74" i="2"/>
  <c r="Z74" i="2"/>
  <c r="U76" i="2"/>
  <c r="T76" i="2"/>
  <c r="AD77" i="2"/>
  <c r="AC77" i="2"/>
  <c r="X79" i="2"/>
  <c r="W79" i="2"/>
  <c r="AG80" i="2"/>
  <c r="AF80" i="2"/>
  <c r="AG84" i="2"/>
  <c r="AF84" i="2"/>
  <c r="R86" i="2"/>
  <c r="Q86" i="2"/>
  <c r="AD86" i="2"/>
  <c r="AC86" i="2"/>
  <c r="AA87" i="2"/>
  <c r="Z87" i="2"/>
  <c r="X88" i="2"/>
  <c r="W88" i="2"/>
  <c r="U89" i="2"/>
  <c r="T89" i="2"/>
  <c r="R90" i="2"/>
  <c r="Q90" i="2"/>
  <c r="AD90" i="2"/>
  <c r="AC90" i="2"/>
  <c r="AA91" i="2"/>
  <c r="Z91" i="2"/>
  <c r="X92" i="2"/>
  <c r="W92" i="2"/>
  <c r="Z97" i="2"/>
  <c r="U99" i="2"/>
  <c r="T99" i="2"/>
  <c r="AG99" i="2"/>
  <c r="AF99" i="2"/>
  <c r="AA102" i="2"/>
  <c r="Z102" i="2"/>
  <c r="AA104" i="2"/>
  <c r="Z104" i="2"/>
  <c r="X106" i="2"/>
  <c r="W106" i="2"/>
  <c r="AG107" i="2"/>
  <c r="AF107" i="2"/>
  <c r="R8" i="4"/>
  <c r="Q8" i="4"/>
  <c r="P9" i="4"/>
  <c r="G9" i="4"/>
  <c r="H9" i="4" s="1"/>
  <c r="I9" i="4" s="1"/>
  <c r="S9" i="4" s="1"/>
  <c r="P10" i="4"/>
  <c r="H10" i="4"/>
  <c r="N10" i="4"/>
  <c r="V19" i="4"/>
  <c r="U19" i="4"/>
  <c r="X19" i="4" s="1"/>
  <c r="R19" i="4"/>
  <c r="Q19" i="4"/>
  <c r="M20" i="4"/>
  <c r="Y21" i="4"/>
  <c r="L21" i="4"/>
  <c r="AA21" i="4" s="1"/>
  <c r="K21" i="4"/>
  <c r="Z21" i="4" s="1"/>
  <c r="V22" i="4"/>
  <c r="U22" i="4"/>
  <c r="X22" i="4" s="1"/>
  <c r="T22" i="4"/>
  <c r="W22" i="4" s="1"/>
  <c r="T24" i="4"/>
  <c r="W24" i="4" s="1"/>
  <c r="V24" i="4"/>
  <c r="U24" i="4"/>
  <c r="X24" i="4" s="1"/>
  <c r="O26" i="4"/>
  <c r="V27" i="4"/>
  <c r="U27" i="4"/>
  <c r="X27" i="4" s="1"/>
  <c r="R27" i="4"/>
  <c r="Q27" i="4"/>
  <c r="M28" i="4"/>
  <c r="Y29" i="4"/>
  <c r="L29" i="4"/>
  <c r="AA29" i="4" s="1"/>
  <c r="K29" i="4"/>
  <c r="Z29" i="4" s="1"/>
  <c r="V30" i="4"/>
  <c r="U30" i="4"/>
  <c r="X30" i="4" s="1"/>
  <c r="T30" i="4"/>
  <c r="W30" i="4" s="1"/>
  <c r="T32" i="4"/>
  <c r="W32" i="4" s="1"/>
  <c r="V32" i="4"/>
  <c r="U32" i="4"/>
  <c r="X32" i="4" s="1"/>
  <c r="O34" i="4"/>
  <c r="N34" i="4"/>
  <c r="P36" i="4"/>
  <c r="H36" i="4"/>
  <c r="L39" i="4"/>
  <c r="AA39" i="4" s="1"/>
  <c r="K39" i="4"/>
  <c r="Z39" i="4" s="1"/>
  <c r="Y39" i="4"/>
  <c r="P43" i="4"/>
  <c r="H43" i="4"/>
  <c r="R49" i="4"/>
  <c r="Q49" i="4"/>
  <c r="U52" i="4"/>
  <c r="X52" i="4" s="1"/>
  <c r="T52" i="4"/>
  <c r="W52" i="4" s="1"/>
  <c r="V52" i="4"/>
  <c r="L58" i="4"/>
  <c r="AA58" i="4" s="1"/>
  <c r="Y58" i="4"/>
  <c r="K58" i="4"/>
  <c r="Z58" i="4" s="1"/>
  <c r="U63" i="4"/>
  <c r="X63" i="4" s="1"/>
  <c r="T63" i="4"/>
  <c r="W63" i="4" s="1"/>
  <c r="V63" i="4"/>
  <c r="V103" i="4"/>
  <c r="T103" i="4"/>
  <c r="W103" i="4" s="1"/>
  <c r="U103" i="4"/>
  <c r="X103" i="4" s="1"/>
  <c r="O103" i="4"/>
  <c r="R10" i="2"/>
  <c r="Z10" i="2"/>
  <c r="AD10" i="2"/>
  <c r="W11" i="2"/>
  <c r="W110" i="2" s="1"/>
  <c r="W111" i="2" s="1"/>
  <c r="F114" i="2" s="1"/>
  <c r="AA11" i="2"/>
  <c r="W12" i="2"/>
  <c r="T13" i="2"/>
  <c r="T110" i="2" s="1"/>
  <c r="T111" i="2" s="1"/>
  <c r="E114" i="2" s="1"/>
  <c r="X13" i="2"/>
  <c r="AF13" i="2"/>
  <c r="AF110" i="2" s="1"/>
  <c r="AF111" i="2" s="1"/>
  <c r="I114" i="2" s="1"/>
  <c r="U14" i="2"/>
  <c r="AC14" i="2"/>
  <c r="AC110" i="2" s="1"/>
  <c r="AC111" i="2" s="1"/>
  <c r="H114" i="2" s="1"/>
  <c r="AG14" i="2"/>
  <c r="R15" i="2"/>
  <c r="Z15" i="2"/>
  <c r="AD15" i="2"/>
  <c r="W16" i="2"/>
  <c r="T17" i="2"/>
  <c r="X17" i="2"/>
  <c r="AF17" i="2"/>
  <c r="Q18" i="2"/>
  <c r="U18" i="2"/>
  <c r="AC18" i="2"/>
  <c r="Z19" i="2"/>
  <c r="AD19" i="2"/>
  <c r="W20" i="2"/>
  <c r="AA20" i="2"/>
  <c r="T21" i="2"/>
  <c r="AF21" i="2"/>
  <c r="Q22" i="2"/>
  <c r="AC22" i="2"/>
  <c r="Z23" i="2"/>
  <c r="AD23" i="2"/>
  <c r="W24" i="2"/>
  <c r="AA24" i="2"/>
  <c r="T25" i="2"/>
  <c r="AF25" i="2"/>
  <c r="Q26" i="2"/>
  <c r="AC26" i="2"/>
  <c r="Z27" i="2"/>
  <c r="AD27" i="2"/>
  <c r="W28" i="2"/>
  <c r="AA28" i="2"/>
  <c r="W29" i="2"/>
  <c r="AA29" i="2"/>
  <c r="AF29" i="2"/>
  <c r="Q30" i="2"/>
  <c r="Z30" i="2"/>
  <c r="Q31" i="2"/>
  <c r="AA31" i="2"/>
  <c r="W32" i="2"/>
  <c r="AF32" i="2"/>
  <c r="AG33" i="2"/>
  <c r="R34" i="2"/>
  <c r="R35" i="2"/>
  <c r="W35" i="2"/>
  <c r="AG35" i="2"/>
  <c r="T37" i="2"/>
  <c r="AC37" i="2"/>
  <c r="X38" i="2"/>
  <c r="AC38" i="2"/>
  <c r="W39" i="2"/>
  <c r="AG39" i="2"/>
  <c r="AD40" i="2"/>
  <c r="U43" i="2"/>
  <c r="Z43" i="2"/>
  <c r="Q45" i="2"/>
  <c r="AF45" i="2"/>
  <c r="Q46" i="2"/>
  <c r="Z46" i="2"/>
  <c r="U47" i="2"/>
  <c r="Q49" i="2"/>
  <c r="AF49" i="2"/>
  <c r="Q50" i="2"/>
  <c r="Z50" i="2"/>
  <c r="X51" i="2"/>
  <c r="AC51" i="2"/>
  <c r="W52" i="2"/>
  <c r="AG52" i="2"/>
  <c r="T56" i="2"/>
  <c r="AD56" i="2"/>
  <c r="T57" i="2"/>
  <c r="R58" i="2"/>
  <c r="Q58" i="2"/>
  <c r="Q59" i="2"/>
  <c r="X60" i="2"/>
  <c r="W60" i="2"/>
  <c r="Z61" i="2"/>
  <c r="AD62" i="2"/>
  <c r="AC62" i="2"/>
  <c r="AD63" i="2"/>
  <c r="AC63" i="2"/>
  <c r="AA64" i="2"/>
  <c r="Z64" i="2"/>
  <c r="W66" i="2"/>
  <c r="T68" i="2"/>
  <c r="AA68" i="2"/>
  <c r="Z70" i="2"/>
  <c r="R71" i="2"/>
  <c r="R72" i="2"/>
  <c r="Q72" i="2"/>
  <c r="Q73" i="2"/>
  <c r="Q74" i="2"/>
  <c r="X75" i="2"/>
  <c r="W75" i="2"/>
  <c r="R77" i="2"/>
  <c r="Q77" i="2"/>
  <c r="Q78" i="2"/>
  <c r="Z88" i="2"/>
  <c r="Z92" i="2"/>
  <c r="R94" i="2"/>
  <c r="Q94" i="2"/>
  <c r="AD94" i="2"/>
  <c r="AC94" i="2"/>
  <c r="AA95" i="2"/>
  <c r="Z95" i="2"/>
  <c r="R96" i="2"/>
  <c r="R97" i="2"/>
  <c r="X98" i="2"/>
  <c r="W98" i="2"/>
  <c r="Q103" i="2"/>
  <c r="Q105" i="2"/>
  <c r="O11" i="4"/>
  <c r="V12" i="4"/>
  <c r="U12" i="4"/>
  <c r="X12" i="4" s="1"/>
  <c r="R12" i="4"/>
  <c r="Q12" i="4"/>
  <c r="M13" i="4"/>
  <c r="Y14" i="4"/>
  <c r="L14" i="4"/>
  <c r="AA14" i="4" s="1"/>
  <c r="K14" i="4"/>
  <c r="Z14" i="4" s="1"/>
  <c r="V15" i="4"/>
  <c r="U15" i="4"/>
  <c r="X15" i="4" s="1"/>
  <c r="T15" i="4"/>
  <c r="W15" i="4" s="1"/>
  <c r="O16" i="4"/>
  <c r="N16" i="4"/>
  <c r="Y17" i="4"/>
  <c r="L17" i="4"/>
  <c r="AA17" i="4" s="1"/>
  <c r="K17" i="4"/>
  <c r="Z17" i="4" s="1"/>
  <c r="O18" i="4"/>
  <c r="T19" i="4"/>
  <c r="W19" i="4" s="1"/>
  <c r="Q20" i="4"/>
  <c r="P21" i="4"/>
  <c r="H21" i="4"/>
  <c r="N21" i="4"/>
  <c r="T27" i="4"/>
  <c r="W27" i="4" s="1"/>
  <c r="Q28" i="4"/>
  <c r="P29" i="4"/>
  <c r="H29" i="4"/>
  <c r="N29" i="4"/>
  <c r="P35" i="4"/>
  <c r="H35" i="4"/>
  <c r="R41" i="4"/>
  <c r="Q41" i="4"/>
  <c r="U44" i="4"/>
  <c r="X44" i="4" s="1"/>
  <c r="T44" i="4"/>
  <c r="W44" i="4" s="1"/>
  <c r="V44" i="4"/>
  <c r="G54" i="4"/>
  <c r="M54" i="4"/>
  <c r="H77" i="4"/>
  <c r="P77" i="4"/>
  <c r="V86" i="4"/>
  <c r="U86" i="4"/>
  <c r="X86" i="4" s="1"/>
  <c r="T86" i="4"/>
  <c r="W86" i="4" s="1"/>
  <c r="N86" i="4"/>
  <c r="O86" i="4"/>
  <c r="H89" i="4"/>
  <c r="P89" i="4"/>
  <c r="AG66" i="2"/>
  <c r="AF66" i="2"/>
  <c r="R68" i="2"/>
  <c r="Q68" i="2"/>
  <c r="X70" i="2"/>
  <c r="W70" i="2"/>
  <c r="AG71" i="2"/>
  <c r="AF71" i="2"/>
  <c r="AA78" i="2"/>
  <c r="Z78" i="2"/>
  <c r="U93" i="2"/>
  <c r="T93" i="2"/>
  <c r="O9" i="4"/>
  <c r="N9" i="4"/>
  <c r="P17" i="4"/>
  <c r="G17" i="4"/>
  <c r="H17" i="4" s="1"/>
  <c r="V18" i="4"/>
  <c r="U18" i="4"/>
  <c r="X18" i="4" s="1"/>
  <c r="T18" i="4"/>
  <c r="W18" i="4" s="1"/>
  <c r="P33" i="4"/>
  <c r="G38" i="4"/>
  <c r="M38" i="4"/>
  <c r="O42" i="4"/>
  <c r="N42" i="4"/>
  <c r="P44" i="4"/>
  <c r="H44" i="4"/>
  <c r="U31" i="2"/>
  <c r="Q33" i="2"/>
  <c r="AA33" i="2"/>
  <c r="Z34" i="2"/>
  <c r="AF36" i="2"/>
  <c r="X42" i="2"/>
  <c r="T44" i="2"/>
  <c r="AD44" i="2"/>
  <c r="AD48" i="2"/>
  <c r="X54" i="2"/>
  <c r="AD57" i="2"/>
  <c r="AA59" i="2"/>
  <c r="Z59" i="2"/>
  <c r="W61" i="2"/>
  <c r="T63" i="2"/>
  <c r="AF68" i="2"/>
  <c r="AC69" i="2"/>
  <c r="AD72" i="2"/>
  <c r="AC72" i="2"/>
  <c r="U61" i="2"/>
  <c r="T61" i="2"/>
  <c r="AG61" i="2"/>
  <c r="AF61" i="2"/>
  <c r="R63" i="2"/>
  <c r="Q63" i="2"/>
  <c r="X65" i="2"/>
  <c r="W65" i="2"/>
  <c r="AD67" i="2"/>
  <c r="AC67" i="2"/>
  <c r="AD68" i="2"/>
  <c r="AC68" i="2"/>
  <c r="AA69" i="2"/>
  <c r="Z69" i="2"/>
  <c r="U71" i="2"/>
  <c r="T71" i="2"/>
  <c r="U80" i="2"/>
  <c r="T80" i="2"/>
  <c r="AA80" i="2"/>
  <c r="R81" i="2"/>
  <c r="Q81" i="2"/>
  <c r="AD81" i="2"/>
  <c r="AC81" i="2"/>
  <c r="AA82" i="2"/>
  <c r="Z82" i="2"/>
  <c r="X83" i="2"/>
  <c r="W83" i="2"/>
  <c r="U84" i="2"/>
  <c r="T84" i="2"/>
  <c r="AA84" i="2"/>
  <c r="R85" i="2"/>
  <c r="Q85" i="2"/>
  <c r="AD85" i="2"/>
  <c r="AC85" i="2"/>
  <c r="AG89" i="2"/>
  <c r="AF89" i="2"/>
  <c r="R93" i="2"/>
  <c r="Q93" i="2"/>
  <c r="Z98" i="2"/>
  <c r="R100" i="2"/>
  <c r="Q100" i="2"/>
  <c r="AD100" i="2"/>
  <c r="AC100" i="2"/>
  <c r="AA101" i="2"/>
  <c r="Z101" i="2"/>
  <c r="AA103" i="2"/>
  <c r="Z103" i="2"/>
  <c r="AA105" i="2"/>
  <c r="Z105" i="2"/>
  <c r="U107" i="2"/>
  <c r="T107" i="2"/>
  <c r="AA107" i="2"/>
  <c r="V8" i="4"/>
  <c r="U8" i="4"/>
  <c r="X8" i="4" s="1"/>
  <c r="Q13" i="4"/>
  <c r="P14" i="4"/>
  <c r="H14" i="4"/>
  <c r="N17" i="4"/>
  <c r="T20" i="4"/>
  <c r="W20" i="4" s="1"/>
  <c r="V20" i="4"/>
  <c r="U20" i="4"/>
  <c r="X20" i="4" s="1"/>
  <c r="O22" i="4"/>
  <c r="V23" i="4"/>
  <c r="U23" i="4"/>
  <c r="X23" i="4" s="1"/>
  <c r="R23" i="4"/>
  <c r="Q23" i="4"/>
  <c r="M24" i="4"/>
  <c r="Y25" i="4"/>
  <c r="L25" i="4"/>
  <c r="AA25" i="4" s="1"/>
  <c r="K25" i="4"/>
  <c r="Z25" i="4" s="1"/>
  <c r="V26" i="4"/>
  <c r="U26" i="4"/>
  <c r="X26" i="4" s="1"/>
  <c r="T26" i="4"/>
  <c r="W26" i="4" s="1"/>
  <c r="T28" i="4"/>
  <c r="W28" i="4" s="1"/>
  <c r="V28" i="4"/>
  <c r="U28" i="4"/>
  <c r="X28" i="4" s="1"/>
  <c r="O30" i="4"/>
  <c r="V31" i="4"/>
  <c r="U31" i="4"/>
  <c r="X31" i="4" s="1"/>
  <c r="R31" i="4"/>
  <c r="Q31" i="4"/>
  <c r="M32" i="4"/>
  <c r="Y33" i="4"/>
  <c r="L33" i="4"/>
  <c r="AA33" i="4" s="1"/>
  <c r="K33" i="4"/>
  <c r="Z33" i="4" s="1"/>
  <c r="U36" i="4"/>
  <c r="X36" i="4" s="1"/>
  <c r="T36" i="4"/>
  <c r="W36" i="4" s="1"/>
  <c r="V36" i="4"/>
  <c r="G46" i="4"/>
  <c r="M46" i="4"/>
  <c r="O50" i="4"/>
  <c r="N50" i="4"/>
  <c r="P52" i="4"/>
  <c r="H52" i="4"/>
  <c r="L55" i="4"/>
  <c r="AA55" i="4" s="1"/>
  <c r="K55" i="4"/>
  <c r="Z55" i="4" s="1"/>
  <c r="Y55" i="4"/>
  <c r="P71" i="4"/>
  <c r="T88" i="4"/>
  <c r="W88" i="4" s="1"/>
  <c r="V88" i="4"/>
  <c r="U88" i="4"/>
  <c r="X88" i="4" s="1"/>
  <c r="M8" i="4"/>
  <c r="M12" i="4"/>
  <c r="M19" i="4"/>
  <c r="M23" i="4"/>
  <c r="M27" i="4"/>
  <c r="M31" i="4"/>
  <c r="V33" i="4"/>
  <c r="U33" i="4"/>
  <c r="X33" i="4" s="1"/>
  <c r="O37" i="4"/>
  <c r="M39" i="4"/>
  <c r="Y40" i="4"/>
  <c r="L40" i="4"/>
  <c r="AA40" i="4" s="1"/>
  <c r="V41" i="4"/>
  <c r="U41" i="4"/>
  <c r="X41" i="4" s="1"/>
  <c r="O45" i="4"/>
  <c r="M47" i="4"/>
  <c r="Y48" i="4"/>
  <c r="L48" i="4"/>
  <c r="AA48" i="4" s="1"/>
  <c r="V49" i="4"/>
  <c r="U49" i="4"/>
  <c r="X49" i="4" s="1"/>
  <c r="O53" i="4"/>
  <c r="M55" i="4"/>
  <c r="V56" i="4"/>
  <c r="U56" i="4"/>
  <c r="X56" i="4" s="1"/>
  <c r="M58" i="4"/>
  <c r="G58" i="4"/>
  <c r="T68" i="4"/>
  <c r="W68" i="4" s="1"/>
  <c r="U68" i="4"/>
  <c r="X68" i="4" s="1"/>
  <c r="O68" i="4"/>
  <c r="T76" i="4"/>
  <c r="W76" i="4" s="1"/>
  <c r="V76" i="4"/>
  <c r="U76" i="4"/>
  <c r="X76" i="4" s="1"/>
  <c r="V82" i="4"/>
  <c r="U82" i="4"/>
  <c r="X82" i="4" s="1"/>
  <c r="N82" i="4"/>
  <c r="O82" i="4"/>
  <c r="M84" i="4"/>
  <c r="G84" i="4"/>
  <c r="L88" i="4"/>
  <c r="AA88" i="4" s="1"/>
  <c r="K88" i="4"/>
  <c r="Z88" i="4" s="1"/>
  <c r="Y88" i="4"/>
  <c r="N90" i="4"/>
  <c r="O90" i="4"/>
  <c r="V90" i="4"/>
  <c r="T90" i="4"/>
  <c r="W90" i="4" s="1"/>
  <c r="U90" i="4"/>
  <c r="X90" i="4" s="1"/>
  <c r="R90" i="4"/>
  <c r="Q90" i="4"/>
  <c r="V91" i="4"/>
  <c r="U91" i="4"/>
  <c r="X91" i="4" s="1"/>
  <c r="T92" i="4"/>
  <c r="W92" i="4" s="1"/>
  <c r="V92" i="4"/>
  <c r="U92" i="4"/>
  <c r="X92" i="4" s="1"/>
  <c r="T101" i="4"/>
  <c r="W101" i="4" s="1"/>
  <c r="V101" i="4"/>
  <c r="U101" i="4"/>
  <c r="X101" i="4" s="1"/>
  <c r="T79" i="2"/>
  <c r="AF79" i="2"/>
  <c r="Q80" i="2"/>
  <c r="AC80" i="2"/>
  <c r="Z81" i="2"/>
  <c r="W82" i="2"/>
  <c r="T83" i="2"/>
  <c r="AF83" i="2"/>
  <c r="Q84" i="2"/>
  <c r="AC84" i="2"/>
  <c r="Z85" i="2"/>
  <c r="Z86" i="2"/>
  <c r="W87" i="2"/>
  <c r="T88" i="2"/>
  <c r="AF88" i="2"/>
  <c r="Q89" i="2"/>
  <c r="AC89" i="2"/>
  <c r="Z90" i="2"/>
  <c r="W91" i="2"/>
  <c r="T92" i="2"/>
  <c r="AF92" i="2"/>
  <c r="AC93" i="2"/>
  <c r="Z94" i="2"/>
  <c r="W95" i="2"/>
  <c r="T96" i="2"/>
  <c r="AF96" i="2"/>
  <c r="T97" i="2"/>
  <c r="AF97" i="2"/>
  <c r="T98" i="2"/>
  <c r="AF98" i="2"/>
  <c r="AC99" i="2"/>
  <c r="Z100" i="2"/>
  <c r="W101" i="2"/>
  <c r="W102" i="2"/>
  <c r="W103" i="2"/>
  <c r="W104" i="2"/>
  <c r="W105" i="2"/>
  <c r="T106" i="2"/>
  <c r="AF106" i="2"/>
  <c r="Q107" i="2"/>
  <c r="AC107" i="2"/>
  <c r="K9" i="4"/>
  <c r="Z9" i="4" s="1"/>
  <c r="T10" i="4"/>
  <c r="W10" i="4" s="1"/>
  <c r="Q11" i="4"/>
  <c r="K13" i="4"/>
  <c r="Z13" i="4" s="1"/>
  <c r="T14" i="4"/>
  <c r="W14" i="4" s="1"/>
  <c r="Q15" i="4"/>
  <c r="K16" i="4"/>
  <c r="Z16" i="4" s="1"/>
  <c r="T17" i="4"/>
  <c r="W17" i="4" s="1"/>
  <c r="Q18" i="4"/>
  <c r="K20" i="4"/>
  <c r="Z20" i="4" s="1"/>
  <c r="T21" i="4"/>
  <c r="W21" i="4" s="1"/>
  <c r="Q22" i="4"/>
  <c r="K24" i="4"/>
  <c r="Z24" i="4" s="1"/>
  <c r="T25" i="4"/>
  <c r="W25" i="4" s="1"/>
  <c r="Q26" i="4"/>
  <c r="K28" i="4"/>
  <c r="Z28" i="4" s="1"/>
  <c r="T29" i="4"/>
  <c r="W29" i="4" s="1"/>
  <c r="Q30" i="4"/>
  <c r="K32" i="4"/>
  <c r="Z32" i="4" s="1"/>
  <c r="T33" i="4"/>
  <c r="W33" i="4" s="1"/>
  <c r="Q34" i="4"/>
  <c r="L35" i="4"/>
  <c r="AA35" i="4" s="1"/>
  <c r="K35" i="4"/>
  <c r="Z35" i="4" s="1"/>
  <c r="R37" i="4"/>
  <c r="Q37" i="4"/>
  <c r="U38" i="4"/>
  <c r="X38" i="4" s="1"/>
  <c r="P39" i="4"/>
  <c r="H39" i="4"/>
  <c r="V39" i="4"/>
  <c r="P40" i="4"/>
  <c r="H40" i="4"/>
  <c r="K40" i="4"/>
  <c r="Z40" i="4" s="1"/>
  <c r="U40" i="4"/>
  <c r="X40" i="4" s="1"/>
  <c r="T40" i="4"/>
  <c r="W40" i="4" s="1"/>
  <c r="T41" i="4"/>
  <c r="W41" i="4" s="1"/>
  <c r="Q42" i="4"/>
  <c r="L43" i="4"/>
  <c r="AA43" i="4" s="1"/>
  <c r="K43" i="4"/>
  <c r="Z43" i="4" s="1"/>
  <c r="R45" i="4"/>
  <c r="Q45" i="4"/>
  <c r="U46" i="4"/>
  <c r="X46" i="4" s="1"/>
  <c r="P47" i="4"/>
  <c r="H47" i="4"/>
  <c r="V47" i="4"/>
  <c r="P48" i="4"/>
  <c r="H48" i="4"/>
  <c r="K48" i="4"/>
  <c r="Z48" i="4" s="1"/>
  <c r="U48" i="4"/>
  <c r="X48" i="4" s="1"/>
  <c r="T48" i="4"/>
  <c r="W48" i="4" s="1"/>
  <c r="T49" i="4"/>
  <c r="W49" i="4" s="1"/>
  <c r="Q50" i="4"/>
  <c r="L51" i="4"/>
  <c r="AA51" i="4" s="1"/>
  <c r="K51" i="4"/>
  <c r="Z51" i="4" s="1"/>
  <c r="R53" i="4"/>
  <c r="Q53" i="4"/>
  <c r="U54" i="4"/>
  <c r="X54" i="4" s="1"/>
  <c r="P55" i="4"/>
  <c r="H55" i="4"/>
  <c r="P56" i="4"/>
  <c r="H56" i="4"/>
  <c r="K56" i="4"/>
  <c r="Z56" i="4" s="1"/>
  <c r="T56" i="4"/>
  <c r="W56" i="4" s="1"/>
  <c r="P58" i="4"/>
  <c r="H58" i="4"/>
  <c r="V65" i="4"/>
  <c r="U65" i="4"/>
  <c r="X65" i="4" s="1"/>
  <c r="T65" i="4"/>
  <c r="W65" i="4" s="1"/>
  <c r="R65" i="4"/>
  <c r="Q65" i="4"/>
  <c r="V70" i="4"/>
  <c r="U70" i="4"/>
  <c r="X70" i="4" s="1"/>
  <c r="T70" i="4"/>
  <c r="W70" i="4" s="1"/>
  <c r="N70" i="4"/>
  <c r="O70" i="4"/>
  <c r="T72" i="4"/>
  <c r="W72" i="4" s="1"/>
  <c r="V72" i="4"/>
  <c r="H73" i="4"/>
  <c r="P73" i="4"/>
  <c r="P87" i="4"/>
  <c r="R100" i="4"/>
  <c r="Q100" i="4"/>
  <c r="H13" i="4"/>
  <c r="H20" i="4"/>
  <c r="H24" i="4"/>
  <c r="H28" i="4"/>
  <c r="H32" i="4"/>
  <c r="O33" i="4"/>
  <c r="T34" i="4"/>
  <c r="W34" i="4" s="1"/>
  <c r="M35" i="4"/>
  <c r="U35" i="4"/>
  <c r="X35" i="4" s="1"/>
  <c r="Y36" i="4"/>
  <c r="L36" i="4"/>
  <c r="AA36" i="4" s="1"/>
  <c r="V37" i="4"/>
  <c r="U37" i="4"/>
  <c r="X37" i="4" s="1"/>
  <c r="O41" i="4"/>
  <c r="T42" i="4"/>
  <c r="W42" i="4" s="1"/>
  <c r="M43" i="4"/>
  <c r="U43" i="4"/>
  <c r="X43" i="4" s="1"/>
  <c r="Y44" i="4"/>
  <c r="L44" i="4"/>
  <c r="AA44" i="4" s="1"/>
  <c r="V45" i="4"/>
  <c r="U45" i="4"/>
  <c r="X45" i="4" s="1"/>
  <c r="O49" i="4"/>
  <c r="T50" i="4"/>
  <c r="W50" i="4" s="1"/>
  <c r="M51" i="4"/>
  <c r="U51" i="4"/>
  <c r="X51" i="4" s="1"/>
  <c r="Y52" i="4"/>
  <c r="L52" i="4"/>
  <c r="AA52" i="4" s="1"/>
  <c r="V53" i="4"/>
  <c r="U53" i="4"/>
  <c r="X53" i="4" s="1"/>
  <c r="H57" i="4"/>
  <c r="O57" i="4"/>
  <c r="N57" i="4"/>
  <c r="P61" i="4"/>
  <c r="H61" i="4"/>
  <c r="P62" i="4"/>
  <c r="H62" i="4"/>
  <c r="P63" i="4"/>
  <c r="H63" i="4"/>
  <c r="T66" i="4"/>
  <c r="W66" i="4" s="1"/>
  <c r="V66" i="4"/>
  <c r="U66" i="4"/>
  <c r="X66" i="4" s="1"/>
  <c r="L72" i="4"/>
  <c r="AA72" i="4" s="1"/>
  <c r="K72" i="4"/>
  <c r="Z72" i="4" s="1"/>
  <c r="Y72" i="4"/>
  <c r="N74" i="4"/>
  <c r="O74" i="4"/>
  <c r="V74" i="4"/>
  <c r="T74" i="4"/>
  <c r="W74" i="4" s="1"/>
  <c r="U74" i="4"/>
  <c r="X74" i="4" s="1"/>
  <c r="R74" i="4"/>
  <c r="Q74" i="4"/>
  <c r="V75" i="4"/>
  <c r="U75" i="4"/>
  <c r="X75" i="4" s="1"/>
  <c r="T82" i="4"/>
  <c r="W82" i="4" s="1"/>
  <c r="G104" i="4"/>
  <c r="M104" i="4"/>
  <c r="K104" i="4"/>
  <c r="Z104" i="4" s="1"/>
  <c r="L104" i="4"/>
  <c r="AA104" i="4" s="1"/>
  <c r="Y104" i="4"/>
  <c r="T57" i="4"/>
  <c r="W57" i="4" s="1"/>
  <c r="N59" i="4"/>
  <c r="M61" i="4"/>
  <c r="N63" i="4"/>
  <c r="O64" i="4"/>
  <c r="L66" i="4"/>
  <c r="AA66" i="4" s="1"/>
  <c r="K66" i="4"/>
  <c r="Z66" i="4" s="1"/>
  <c r="M72" i="4"/>
  <c r="G72" i="4"/>
  <c r="K75" i="4"/>
  <c r="Z75" i="4" s="1"/>
  <c r="L75" i="4"/>
  <c r="AA75" i="4" s="1"/>
  <c r="P80" i="4"/>
  <c r="H80" i="4"/>
  <c r="R81" i="4"/>
  <c r="P84" i="4"/>
  <c r="H84" i="4"/>
  <c r="M88" i="4"/>
  <c r="G88" i="4"/>
  <c r="K91" i="4"/>
  <c r="Z91" i="4" s="1"/>
  <c r="L91" i="4"/>
  <c r="AA91" i="4" s="1"/>
  <c r="U93" i="4"/>
  <c r="X93" i="4" s="1"/>
  <c r="V93" i="4"/>
  <c r="T93" i="4"/>
  <c r="W93" i="4" s="1"/>
  <c r="O95" i="4"/>
  <c r="N95" i="4"/>
  <c r="T96" i="4"/>
  <c r="W96" i="4" s="1"/>
  <c r="U96" i="4"/>
  <c r="X96" i="4" s="1"/>
  <c r="T59" i="4"/>
  <c r="W59" i="4" s="1"/>
  <c r="Y61" i="4"/>
  <c r="L62" i="4"/>
  <c r="AA62" i="4" s="1"/>
  <c r="K62" i="4"/>
  <c r="Z62" i="4" s="1"/>
  <c r="R64" i="4"/>
  <c r="Q64" i="4"/>
  <c r="M66" i="4"/>
  <c r="Y67" i="4"/>
  <c r="L67" i="4"/>
  <c r="AA67" i="4" s="1"/>
  <c r="K71" i="4"/>
  <c r="Z71" i="4" s="1"/>
  <c r="Y71" i="4"/>
  <c r="G75" i="4"/>
  <c r="M75" i="4"/>
  <c r="Y75" i="4"/>
  <c r="N76" i="4"/>
  <c r="U77" i="4"/>
  <c r="X77" i="4" s="1"/>
  <c r="V77" i="4"/>
  <c r="O78" i="4"/>
  <c r="N79" i="4"/>
  <c r="O80" i="4"/>
  <c r="N80" i="4"/>
  <c r="U81" i="4"/>
  <c r="X81" i="4" s="1"/>
  <c r="V81" i="4"/>
  <c r="T81" i="4"/>
  <c r="W81" i="4" s="1"/>
  <c r="O83" i="4"/>
  <c r="N83" i="4"/>
  <c r="K87" i="4"/>
  <c r="Z87" i="4" s="1"/>
  <c r="Y87" i="4"/>
  <c r="G91" i="4"/>
  <c r="M91" i="4"/>
  <c r="U98" i="4"/>
  <c r="X98" i="4" s="1"/>
  <c r="V98" i="4"/>
  <c r="M98" i="4"/>
  <c r="V99" i="4"/>
  <c r="T99" i="4"/>
  <c r="W99" i="4" s="1"/>
  <c r="U99" i="4"/>
  <c r="X99" i="4" s="1"/>
  <c r="U100" i="4"/>
  <c r="X100" i="4" s="1"/>
  <c r="T100" i="4"/>
  <c r="W100" i="4" s="1"/>
  <c r="M62" i="4"/>
  <c r="Y63" i="4"/>
  <c r="L63" i="4"/>
  <c r="AA63" i="4" s="1"/>
  <c r="V64" i="4"/>
  <c r="U64" i="4"/>
  <c r="X64" i="4" s="1"/>
  <c r="O65" i="4"/>
  <c r="N65" i="4"/>
  <c r="P66" i="4"/>
  <c r="H66" i="4"/>
  <c r="P67" i="4"/>
  <c r="H67" i="4"/>
  <c r="U67" i="4"/>
  <c r="X67" i="4" s="1"/>
  <c r="T67" i="4"/>
  <c r="W67" i="4" s="1"/>
  <c r="G71" i="4"/>
  <c r="M71" i="4"/>
  <c r="Y73" i="4"/>
  <c r="L73" i="4"/>
  <c r="AA73" i="4" s="1"/>
  <c r="R75" i="4"/>
  <c r="Q75" i="4"/>
  <c r="Y77" i="4"/>
  <c r="L77" i="4"/>
  <c r="AA77" i="4" s="1"/>
  <c r="K77" i="4"/>
  <c r="Z77" i="4" s="1"/>
  <c r="R78" i="4"/>
  <c r="Q78" i="4"/>
  <c r="V79" i="4"/>
  <c r="U79" i="4"/>
  <c r="X79" i="4" s="1"/>
  <c r="T80" i="4"/>
  <c r="W80" i="4" s="1"/>
  <c r="U80" i="4"/>
  <c r="X80" i="4" s="1"/>
  <c r="L84" i="4"/>
  <c r="AA84" i="4" s="1"/>
  <c r="Y84" i="4"/>
  <c r="G87" i="4"/>
  <c r="M87" i="4"/>
  <c r="Y89" i="4"/>
  <c r="L89" i="4"/>
  <c r="AA89" i="4" s="1"/>
  <c r="R91" i="4"/>
  <c r="Q91" i="4"/>
  <c r="V94" i="4"/>
  <c r="U94" i="4"/>
  <c r="X94" i="4" s="1"/>
  <c r="O94" i="4"/>
  <c r="P96" i="4"/>
  <c r="H96" i="4"/>
  <c r="O101" i="4"/>
  <c r="N101" i="4"/>
  <c r="T95" i="4"/>
  <c r="W95" i="4" s="1"/>
  <c r="N97" i="4"/>
  <c r="M99" i="4"/>
  <c r="Y100" i="4"/>
  <c r="Y102" i="4"/>
  <c r="L102" i="4"/>
  <c r="AA102" i="4" s="1"/>
  <c r="Q102" i="4"/>
  <c r="R102" i="4"/>
  <c r="Y105" i="4"/>
  <c r="L105" i="4"/>
  <c r="AA105" i="4" s="1"/>
  <c r="K105" i="4"/>
  <c r="Z105" i="4" s="1"/>
  <c r="N69" i="4"/>
  <c r="P72" i="4"/>
  <c r="H72" i="4"/>
  <c r="T83" i="4"/>
  <c r="W83" i="4" s="1"/>
  <c r="N85" i="4"/>
  <c r="P88" i="4"/>
  <c r="H88" i="4"/>
  <c r="K93" i="4"/>
  <c r="Z93" i="4" s="1"/>
  <c r="P93" i="4"/>
  <c r="Q94" i="4"/>
  <c r="U95" i="4"/>
  <c r="X95" i="4" s="1"/>
  <c r="N96" i="4"/>
  <c r="T97" i="4"/>
  <c r="W97" i="4" s="1"/>
  <c r="G100" i="4"/>
  <c r="M100" i="4"/>
  <c r="L100" i="4"/>
  <c r="AA100" i="4" s="1"/>
  <c r="K102" i="4"/>
  <c r="Z102" i="4" s="1"/>
  <c r="Q103" i="4"/>
  <c r="U104" i="4"/>
  <c r="X104" i="4" s="1"/>
  <c r="N105" i="4"/>
  <c r="T69" i="4"/>
  <c r="W69" i="4" s="1"/>
  <c r="P76" i="4"/>
  <c r="H76" i="4"/>
  <c r="K76" i="4"/>
  <c r="Z76" i="4" s="1"/>
  <c r="L79" i="4"/>
  <c r="AA79" i="4" s="1"/>
  <c r="K81" i="4"/>
  <c r="Z81" i="4" s="1"/>
  <c r="Q82" i="4"/>
  <c r="T85" i="4"/>
  <c r="W85" i="4" s="1"/>
  <c r="P92" i="4"/>
  <c r="H92" i="4"/>
  <c r="K92" i="4"/>
  <c r="Z92" i="4" s="1"/>
  <c r="L93" i="4"/>
  <c r="AA93" i="4" s="1"/>
  <c r="L95" i="4"/>
  <c r="AA95" i="4" s="1"/>
  <c r="K97" i="4"/>
  <c r="Z97" i="4" s="1"/>
  <c r="V97" i="4"/>
  <c r="R98" i="4"/>
  <c r="Q99" i="4"/>
  <c r="L101" i="4"/>
  <c r="AA101" i="4" s="1"/>
  <c r="K101" i="4"/>
  <c r="Z101" i="4" s="1"/>
  <c r="Y101" i="4"/>
  <c r="T102" i="4"/>
  <c r="W102" i="4" s="1"/>
  <c r="P101" i="4"/>
  <c r="H101" i="4"/>
  <c r="P105" i="4"/>
  <c r="H105" i="4"/>
  <c r="U105" i="4"/>
  <c r="X105" i="4" s="1"/>
  <c r="T105" i="4"/>
  <c r="W105" i="4" s="1"/>
  <c r="S109" i="5"/>
  <c r="S110" i="5" s="1"/>
  <c r="G113" i="5" s="1"/>
  <c r="P109" i="5"/>
  <c r="P110" i="5" s="1"/>
  <c r="D113" i="5" s="1"/>
  <c r="T109" i="5"/>
  <c r="T110" i="5" s="1"/>
  <c r="G26" i="8"/>
  <c r="G30" i="8" s="1"/>
  <c r="I32" i="9"/>
  <c r="Q32" i="9"/>
  <c r="D26" i="8"/>
  <c r="D30" i="8" s="1"/>
  <c r="E26" i="8"/>
  <c r="E30" i="8" s="1"/>
  <c r="I26" i="8"/>
  <c r="I30" i="8" s="1"/>
  <c r="F32" i="10"/>
  <c r="P32" i="10"/>
  <c r="M10" i="8"/>
  <c r="N98" i="4" l="1"/>
  <c r="O98" i="4"/>
  <c r="O72" i="4"/>
  <c r="N72" i="4"/>
  <c r="O55" i="4"/>
  <c r="N55" i="4"/>
  <c r="Q44" i="4"/>
  <c r="R44" i="4"/>
  <c r="O20" i="4"/>
  <c r="N20" i="4"/>
  <c r="Q25" i="4"/>
  <c r="R25" i="4"/>
  <c r="Q67" i="4"/>
  <c r="R67" i="4"/>
  <c r="R84" i="4"/>
  <c r="Q84" i="4"/>
  <c r="O61" i="4"/>
  <c r="N61" i="4"/>
  <c r="N84" i="4"/>
  <c r="O84" i="4"/>
  <c r="N58" i="4"/>
  <c r="O58" i="4"/>
  <c r="O27" i="4"/>
  <c r="N27" i="4"/>
  <c r="O8" i="4"/>
  <c r="N8" i="4"/>
  <c r="R71" i="4"/>
  <c r="Q71" i="4"/>
  <c r="O46" i="4"/>
  <c r="N46" i="4"/>
  <c r="O32" i="4"/>
  <c r="N32" i="4"/>
  <c r="R33" i="4"/>
  <c r="Q33" i="4"/>
  <c r="Q89" i="4"/>
  <c r="R89" i="4"/>
  <c r="Q29" i="4"/>
  <c r="R29" i="4"/>
  <c r="O13" i="4"/>
  <c r="N13" i="4"/>
  <c r="Q36" i="4"/>
  <c r="R36" i="4"/>
  <c r="O28" i="4"/>
  <c r="N28" i="4"/>
  <c r="R9" i="4"/>
  <c r="Q9" i="4"/>
  <c r="Q92" i="4"/>
  <c r="R92" i="4"/>
  <c r="O71" i="4"/>
  <c r="N71" i="4"/>
  <c r="O75" i="4"/>
  <c r="N75" i="4"/>
  <c r="Q80" i="4"/>
  <c r="R80" i="4"/>
  <c r="Q48" i="4"/>
  <c r="R48" i="4"/>
  <c r="O31" i="4"/>
  <c r="N31" i="4"/>
  <c r="O24" i="4"/>
  <c r="N24" i="4"/>
  <c r="R43" i="4"/>
  <c r="Q43" i="4"/>
  <c r="T9" i="4"/>
  <c r="V9" i="4"/>
  <c r="U9" i="4"/>
  <c r="X9" i="4" s="1"/>
  <c r="N99" i="4"/>
  <c r="O99" i="4"/>
  <c r="O100" i="4"/>
  <c r="N100" i="4"/>
  <c r="O62" i="4"/>
  <c r="N62" i="4"/>
  <c r="O66" i="4"/>
  <c r="N66" i="4"/>
  <c r="Q63" i="4"/>
  <c r="R63" i="4"/>
  <c r="R61" i="4"/>
  <c r="Q61" i="4"/>
  <c r="R87" i="4"/>
  <c r="Q87" i="4"/>
  <c r="R58" i="4"/>
  <c r="Q58" i="4"/>
  <c r="R56" i="4"/>
  <c r="Q56" i="4"/>
  <c r="Q39" i="4"/>
  <c r="R39" i="4"/>
  <c r="O47" i="4"/>
  <c r="N47" i="4"/>
  <c r="O23" i="4"/>
  <c r="N23" i="4"/>
  <c r="Q52" i="4"/>
  <c r="R52" i="4"/>
  <c r="Q17" i="4"/>
  <c r="R17" i="4"/>
  <c r="O54" i="4"/>
  <c r="N54" i="4"/>
  <c r="R35" i="4"/>
  <c r="Q35" i="4"/>
  <c r="Q21" i="4"/>
  <c r="R21" i="4"/>
  <c r="Z110" i="2"/>
  <c r="Z111" i="2" s="1"/>
  <c r="G114" i="2" s="1"/>
  <c r="R51" i="4"/>
  <c r="Q51" i="4"/>
  <c r="Q93" i="4"/>
  <c r="R93" i="4"/>
  <c r="R62" i="4"/>
  <c r="Q62" i="4"/>
  <c r="Q55" i="4"/>
  <c r="R55" i="4"/>
  <c r="O39" i="4"/>
  <c r="N39" i="4"/>
  <c r="O12" i="4"/>
  <c r="N12" i="4"/>
  <c r="Q77" i="4"/>
  <c r="R77" i="4"/>
  <c r="Q105" i="4"/>
  <c r="R105" i="4"/>
  <c r="Q101" i="4"/>
  <c r="R101" i="4"/>
  <c r="Q76" i="4"/>
  <c r="R76" i="4"/>
  <c r="R88" i="4"/>
  <c r="Q88" i="4"/>
  <c r="R72" i="4"/>
  <c r="Q72" i="4"/>
  <c r="R96" i="4"/>
  <c r="Q96" i="4"/>
  <c r="O87" i="4"/>
  <c r="N87" i="4"/>
  <c r="R66" i="4"/>
  <c r="Q66" i="4"/>
  <c r="O91" i="4"/>
  <c r="N91" i="4"/>
  <c r="O88" i="4"/>
  <c r="N88" i="4"/>
  <c r="O104" i="4"/>
  <c r="N104" i="4"/>
  <c r="O51" i="4"/>
  <c r="N51" i="4"/>
  <c r="O43" i="4"/>
  <c r="N43" i="4"/>
  <c r="O35" i="4"/>
  <c r="N35" i="4"/>
  <c r="K106" i="4"/>
  <c r="K107" i="4" s="1"/>
  <c r="D110" i="4" s="1"/>
  <c r="Q73" i="4"/>
  <c r="R73" i="4"/>
  <c r="Q47" i="4"/>
  <c r="R47" i="4"/>
  <c r="Q40" i="4"/>
  <c r="R40" i="4"/>
  <c r="O19" i="4"/>
  <c r="N19" i="4"/>
  <c r="Q14" i="4"/>
  <c r="R14" i="4"/>
  <c r="O38" i="4"/>
  <c r="N38" i="4"/>
  <c r="Q10" i="4"/>
  <c r="Q106" i="4" s="1"/>
  <c r="Q107" i="4" s="1"/>
  <c r="F110" i="4" s="1"/>
  <c r="R10" i="4"/>
  <c r="W9" i="4" l="1"/>
  <c r="W106" i="4" s="1"/>
  <c r="W107" i="4" s="1"/>
  <c r="H110" i="4" s="1"/>
  <c r="T106" i="4"/>
  <c r="T107" i="4" s="1"/>
  <c r="G110" i="4" s="1"/>
  <c r="AA106" i="4"/>
  <c r="AA107" i="4" s="1"/>
  <c r="I110" i="4" s="1"/>
  <c r="N106" i="4"/>
  <c r="N107" i="4" s="1"/>
  <c r="E110" i="4" s="1"/>
</calcChain>
</file>

<file path=xl/sharedStrings.xml><?xml version="1.0" encoding="utf-8"?>
<sst xmlns="http://schemas.openxmlformats.org/spreadsheetml/2006/main" count="2454" uniqueCount="690">
  <si>
    <t>Sapthagiri College of Engineering, Bengaluru.</t>
  </si>
  <si>
    <t>Attainment Levels of COs</t>
  </si>
  <si>
    <t>Department of Electrical and Electronics Engineering</t>
  </si>
  <si>
    <t>Course Name: IDA (15EE82)</t>
  </si>
  <si>
    <t>VIII Semeste (EVEN  Sem. 2018-19)</t>
  </si>
  <si>
    <t>IA TEST - MARKS (CO ATTAINMENT)</t>
  </si>
  <si>
    <t>Assessment Methods</t>
  </si>
  <si>
    <t>Target-Attainment Levels</t>
  </si>
  <si>
    <t>Attainement</t>
  </si>
  <si>
    <t>INDUSTRIAL DRIVES AND APPLICATIONS (15EE82)</t>
  </si>
  <si>
    <t>Internal Assessment(CIE)</t>
  </si>
  <si>
    <t>Level 1</t>
  </si>
  <si>
    <t>50% of students scoring more than 35% marks in internal assessment tools</t>
  </si>
  <si>
    <t>Level 2</t>
  </si>
  <si>
    <t>60% of students scoring more than 35% marks in internal assessment tools</t>
  </si>
  <si>
    <t>Level 3</t>
  </si>
  <si>
    <t>70% of students scoring more than 35% marks in internal assessment tools</t>
  </si>
  <si>
    <t>University Assessment (SEE)</t>
  </si>
  <si>
    <t>50% of students scoring more than 35% marks in SEE assessment tools</t>
  </si>
  <si>
    <t>Sl. No.</t>
  </si>
  <si>
    <t>60% of students scoring more than 35% marks in SEE assessment tools</t>
  </si>
  <si>
    <t>70% of students scoring more than35% marks in SEE assessment tools</t>
  </si>
  <si>
    <t>USN</t>
  </si>
  <si>
    <t>NAME OF THE STUDENT</t>
  </si>
  <si>
    <t>IA - 1</t>
  </si>
  <si>
    <t>IA-2</t>
  </si>
  <si>
    <t>IA-3</t>
  </si>
  <si>
    <t>Q 1 or 2</t>
  </si>
  <si>
    <t xml:space="preserve">Q 3 </t>
  </si>
  <si>
    <t>CO1</t>
  </si>
  <si>
    <t>VIII Semester (EVEN Sem. 2018-19)</t>
  </si>
  <si>
    <t>Q4</t>
  </si>
  <si>
    <t>Q 1 or Q 2</t>
  </si>
  <si>
    <t>INDUSTRIAL DRIVES AND APLLICATIONS (15EE82)</t>
  </si>
  <si>
    <t>Q3 or Q4</t>
  </si>
  <si>
    <t>Q1 or Q2</t>
  </si>
  <si>
    <t>CO4</t>
  </si>
  <si>
    <t>Q3&amp; Q4.a</t>
  </si>
  <si>
    <t xml:space="preserve"> Q4.b</t>
  </si>
  <si>
    <t>COURSE OBJECTIVES</t>
  </si>
  <si>
    <t>CO 1</t>
  </si>
  <si>
    <t>CO2</t>
  </si>
  <si>
    <t>CO3</t>
  </si>
  <si>
    <t>CO5</t>
  </si>
  <si>
    <t>CO6</t>
  </si>
  <si>
    <t xml:space="preserve">Max </t>
  </si>
  <si>
    <t>Obt</t>
  </si>
  <si>
    <t>Max</t>
  </si>
  <si>
    <t>1SG15EE005</t>
  </si>
  <si>
    <t>ANNAPURNA SINGH</t>
  </si>
  <si>
    <t>%</t>
  </si>
  <si>
    <t>LEVEL</t>
  </si>
  <si>
    <t>CO ATTAINMENT - FINAL EXAM MARKS - (EVEN Sem. 2018-19)</t>
  </si>
  <si>
    <t>Sem.: VIII</t>
  </si>
  <si>
    <t>Subject: INDUSTRIAL DRIVES AND APPLICATIONS</t>
  </si>
  <si>
    <r>
      <rPr>
        <sz val="12"/>
        <color rgb="FF000000"/>
        <rFont val="Times New Roman"/>
      </rPr>
      <t xml:space="preserve">Subject Code: </t>
    </r>
    <r>
      <rPr>
        <b/>
        <sz val="12"/>
        <color rgb="FF000000"/>
        <rFont val="Times New Roman"/>
      </rPr>
      <t>15EE82</t>
    </r>
  </si>
  <si>
    <t>A</t>
  </si>
  <si>
    <t>FINAL EXAM MARKS OBTAINED</t>
  </si>
  <si>
    <t>1SG15EE006</t>
  </si>
  <si>
    <t>%AGE OF ATTAINMENT OF COURSE OUTCOMES</t>
  </si>
  <si>
    <t>ANTONY ROSHAN JOY D'SOUZA</t>
  </si>
  <si>
    <t>1SG15EE007</t>
  </si>
  <si>
    <t>ANUP H V</t>
  </si>
  <si>
    <t>MAX MARKS</t>
  </si>
  <si>
    <t>Y/N</t>
  </si>
  <si>
    <t>1SG15EE008</t>
  </si>
  <si>
    <t>ANUSHA B</t>
  </si>
  <si>
    <t>1SG15EE009</t>
  </si>
  <si>
    <t>ANUSHA K</t>
  </si>
  <si>
    <t>1SG15EE010</t>
  </si>
  <si>
    <t>APOORVA K G</t>
  </si>
  <si>
    <t>1SG15EE011</t>
  </si>
  <si>
    <t>ARPITA SHARMA</t>
  </si>
  <si>
    <t>1SG15EE012</t>
  </si>
  <si>
    <t>ARPITHA SRINIVASA MURTHY</t>
  </si>
  <si>
    <t>1SG15EE013</t>
  </si>
  <si>
    <t>ARUNA B P</t>
  </si>
  <si>
    <t>1SG15EE014</t>
  </si>
  <si>
    <t>ATHIYA MOHAMMADI</t>
  </si>
  <si>
    <t>1SG15EE015</t>
  </si>
  <si>
    <t>BALAJI VENKATESH KALKONDA</t>
  </si>
  <si>
    <t>1SG15EE017</t>
  </si>
  <si>
    <t>C S MOHANA</t>
  </si>
  <si>
    <t>1SG15EE019</t>
  </si>
  <si>
    <t>CHAITRA S</t>
  </si>
  <si>
    <t>1SG15EE020</t>
  </si>
  <si>
    <t>CHANDAN G</t>
  </si>
  <si>
    <t>1SG15EE021</t>
  </si>
  <si>
    <t>CHANDAN GOWDA P</t>
  </si>
  <si>
    <t>1SG15EE022</t>
  </si>
  <si>
    <t>CHANDAN KUMAR</t>
  </si>
  <si>
    <t>1SG15EE023</t>
  </si>
  <si>
    <t>CHANDANA B</t>
  </si>
  <si>
    <t>1SG15EE024</t>
  </si>
  <si>
    <t>CHARITHA M C</t>
  </si>
  <si>
    <t>1SG15EE025</t>
  </si>
  <si>
    <t>CHAYA K</t>
  </si>
  <si>
    <t>1SG15EE026</t>
  </si>
  <si>
    <t>D MANISH NAICKER</t>
  </si>
  <si>
    <t>1SG15EE027</t>
  </si>
  <si>
    <t>DARSHAN N</t>
  </si>
  <si>
    <t>1SG15EE028</t>
  </si>
  <si>
    <t>DHANUSH P</t>
  </si>
  <si>
    <t>1SG15EE029</t>
  </si>
  <si>
    <t>G TEJASHREE</t>
  </si>
  <si>
    <t>1SG15EE031</t>
  </si>
  <si>
    <t>GANESH RAO S</t>
  </si>
  <si>
    <t>1SG15EE034</t>
  </si>
  <si>
    <t>GURURAJA D</t>
  </si>
  <si>
    <t>1SG15EE035</t>
  </si>
  <si>
    <t>HARSHITH GOWDA S</t>
  </si>
  <si>
    <t>1SG15EE036</t>
  </si>
  <si>
    <t>HARSHITHA V</t>
  </si>
  <si>
    <t>1SG15EE037</t>
  </si>
  <si>
    <t>IRENE JACOB</t>
  </si>
  <si>
    <t>1SG15EE038</t>
  </si>
  <si>
    <t>JEEVITHA A</t>
  </si>
  <si>
    <t>1SG15EE039</t>
  </si>
  <si>
    <t>K LAVENYA</t>
  </si>
  <si>
    <t>1SG15EE040</t>
  </si>
  <si>
    <t>KARTHIK B</t>
  </si>
  <si>
    <t>1SG15EE041</t>
  </si>
  <si>
    <t>KEERTHANA R</t>
  </si>
  <si>
    <t>1SG15EE042</t>
  </si>
  <si>
    <t>LOHITH S</t>
  </si>
  <si>
    <t>1SG15EE046</t>
  </si>
  <si>
    <t>MANASA H</t>
  </si>
  <si>
    <t>1SG15EE047</t>
  </si>
  <si>
    <t>MANISH MANJUNATH NARAYANA RAO</t>
  </si>
  <si>
    <t>1SG15EE049</t>
  </si>
  <si>
    <t>MANOHARA S</t>
  </si>
  <si>
    <t>1SG15EE050</t>
  </si>
  <si>
    <t>MANOJ B N</t>
  </si>
  <si>
    <t>1SG15EE051</t>
  </si>
  <si>
    <t>MANOJ N</t>
  </si>
  <si>
    <t>1SG15EE053</t>
  </si>
  <si>
    <t>MEGHANA S HULIKAL</t>
  </si>
  <si>
    <t>1SG15EE054</t>
  </si>
  <si>
    <t>MOHAMED JAFFER SAADIQ</t>
  </si>
  <si>
    <t>1SG15EE056</t>
  </si>
  <si>
    <t>MOUNIKA G B</t>
  </si>
  <si>
    <t>1SG15EE057</t>
  </si>
  <si>
    <t>NAGARAJ</t>
  </si>
  <si>
    <t>1SG15EE058</t>
  </si>
  <si>
    <t>NAVYA S R</t>
  </si>
  <si>
    <t>1SG15EE059</t>
  </si>
  <si>
    <t>NETHRA R</t>
  </si>
  <si>
    <t>1SG15EE060</t>
  </si>
  <si>
    <t>NITHYA J</t>
  </si>
  <si>
    <t>1SG15EE061</t>
  </si>
  <si>
    <t>PAWAN KUMAR D</t>
  </si>
  <si>
    <t>1SG15EE062</t>
  </si>
  <si>
    <t>PRAJWAL S R</t>
  </si>
  <si>
    <t>1SG15EE064</t>
  </si>
  <si>
    <t>PRARTHANA A PADMANABH</t>
  </si>
  <si>
    <t>1SG15EE067</t>
  </si>
  <si>
    <t>PRIYA J SHANKAR</t>
  </si>
  <si>
    <t>1SG15EE068</t>
  </si>
  <si>
    <t>R ABHISHEK</t>
  </si>
  <si>
    <t>1SG15EE069</t>
  </si>
  <si>
    <t>RACHANA M</t>
  </si>
  <si>
    <t>1SG15EE070</t>
  </si>
  <si>
    <t>RAGHAVENDRA M</t>
  </si>
  <si>
    <t>1SG15EE071</t>
  </si>
  <si>
    <t>RAGHAVENDRA S</t>
  </si>
  <si>
    <t>1SG15EE072</t>
  </si>
  <si>
    <t>RAGI JAYA</t>
  </si>
  <si>
    <t>1SG15EE073</t>
  </si>
  <si>
    <t>RAMACHANDRA</t>
  </si>
  <si>
    <t>1SG15EE075</t>
  </si>
  <si>
    <t>RAVEESH VENKATESH</t>
  </si>
  <si>
    <t>1SG15EE076</t>
  </si>
  <si>
    <t>RAVI PRAKASH H</t>
  </si>
  <si>
    <t>1SG15EE077</t>
  </si>
  <si>
    <t>ROHITH R</t>
  </si>
  <si>
    <t>1SG15EE078</t>
  </si>
  <si>
    <t>S DARSHAN</t>
  </si>
  <si>
    <t>1SG15EE079</t>
  </si>
  <si>
    <t>SACHIN Y</t>
  </si>
  <si>
    <t>1SG15EE080</t>
  </si>
  <si>
    <t>SANDESH V</t>
  </si>
  <si>
    <t>1SG15EE081</t>
  </si>
  <si>
    <t>SATHISH R</t>
  </si>
  <si>
    <t>1SG15EE082</t>
  </si>
  <si>
    <t>SHANU</t>
  </si>
  <si>
    <t>1SG15EE083</t>
  </si>
  <si>
    <t>SHARATH C</t>
  </si>
  <si>
    <t>1SG15EE084</t>
  </si>
  <si>
    <t>SHRUJANA R KUMAR</t>
  </si>
  <si>
    <t>1SG15EE085</t>
  </si>
  <si>
    <t>SOUNDARYA M</t>
  </si>
  <si>
    <t>1SG15EE086</t>
  </si>
  <si>
    <t>SRIKANT KADGI</t>
  </si>
  <si>
    <t>1SG15EE088</t>
  </si>
  <si>
    <t>SUMANTH S</t>
  </si>
  <si>
    <t>1SG15EE089</t>
  </si>
  <si>
    <t>SUPRIYA P R</t>
  </si>
  <si>
    <t>1SG15EE090</t>
  </si>
  <si>
    <t>SURABHI M</t>
  </si>
  <si>
    <t>1SG15EE091</t>
  </si>
  <si>
    <t>SWATHI B C</t>
  </si>
  <si>
    <t>1SG15EE092</t>
  </si>
  <si>
    <t>UMESH KUMAR B R</t>
  </si>
  <si>
    <t>1SG15EE093</t>
  </si>
  <si>
    <t>VARUN K SHETTY</t>
  </si>
  <si>
    <t>1SG15EE094</t>
  </si>
  <si>
    <t>VIKAS KUMAR SINGH</t>
  </si>
  <si>
    <t>1SG15EE095</t>
  </si>
  <si>
    <t>VINITH KUMAR T</t>
  </si>
  <si>
    <t>1SG15EE096</t>
  </si>
  <si>
    <t>VINUTHA D</t>
  </si>
  <si>
    <t>1SG15EE097</t>
  </si>
  <si>
    <t>VISHAL S PUJARI</t>
  </si>
  <si>
    <t>1SG15EE098</t>
  </si>
  <si>
    <t>CHAITRA V</t>
  </si>
  <si>
    <t>1SG15EE422</t>
  </si>
  <si>
    <t>MEGHANA M.S</t>
  </si>
  <si>
    <t>1SG15EE426</t>
  </si>
  <si>
    <t>NANDEESH.K.S</t>
  </si>
  <si>
    <t>1SG16EE403</t>
  </si>
  <si>
    <t>AJAY BHAVA S</t>
  </si>
  <si>
    <t>1SG16EE404</t>
  </si>
  <si>
    <t>AKHILESH V</t>
  </si>
  <si>
    <t>1SG16EE405</t>
  </si>
  <si>
    <t>AKHILESH VINOD KALGUTKAR</t>
  </si>
  <si>
    <t>1SG16EE409</t>
  </si>
  <si>
    <t>CHANDAN K</t>
  </si>
  <si>
    <t>1SG16EE411</t>
  </si>
  <si>
    <t>GEETHA S</t>
  </si>
  <si>
    <t>1SG16EE414</t>
  </si>
  <si>
    <t>HARISH KUMAR M</t>
  </si>
  <si>
    <t>1SG16EE415</t>
  </si>
  <si>
    <t>JAYANTH M V</t>
  </si>
  <si>
    <t>1SG16EE418</t>
  </si>
  <si>
    <t>KAUSHITH GOWDA M</t>
  </si>
  <si>
    <t>1SG16EE419</t>
  </si>
  <si>
    <t>KEERTHAN KUMAR H N</t>
  </si>
  <si>
    <t>1SG16EE420</t>
  </si>
  <si>
    <t>KIRAN KUMAR K</t>
  </si>
  <si>
    <t>1SG16EE422</t>
  </si>
  <si>
    <t>KRANTHIKUMAR G S</t>
  </si>
  <si>
    <t>1SG16EE423</t>
  </si>
  <si>
    <t>LAKSHMANA H R</t>
  </si>
  <si>
    <t>1SG16EE431</t>
  </si>
  <si>
    <t>NAYANASHREE B</t>
  </si>
  <si>
    <t>1SG16EE432</t>
  </si>
  <si>
    <t>NILESH N GUNJIKAR</t>
  </si>
  <si>
    <t>1SG16EE434</t>
  </si>
  <si>
    <t>NITHIN G</t>
  </si>
  <si>
    <t>1SG16EE439</t>
  </si>
  <si>
    <t>RAKESH S</t>
  </si>
  <si>
    <t>1SG16EE443</t>
  </si>
  <si>
    <t>SHASHANK K S</t>
  </si>
  <si>
    <t>1SG16EE450</t>
  </si>
  <si>
    <t>VARUN K M</t>
  </si>
  <si>
    <t>ASSIGNMENT CO ATTAINMENT</t>
  </si>
  <si>
    <t>ASSIGNMENT</t>
  </si>
  <si>
    <t>ASSIGNMENT ATTAINMENT (%)</t>
  </si>
  <si>
    <t>Y OR N</t>
  </si>
  <si>
    <t>AI</t>
  </si>
  <si>
    <t>AII</t>
  </si>
  <si>
    <t>AIII</t>
  </si>
  <si>
    <t>C05</t>
  </si>
  <si>
    <t>No. of Y</t>
  </si>
  <si>
    <t>% ATTAINMENT</t>
  </si>
  <si>
    <t>FOR IDA (15EE82)</t>
  </si>
  <si>
    <r>
      <rPr>
        <b/>
        <sz val="10"/>
        <rFont val="Times New Roman"/>
      </rPr>
      <t>TARGET:</t>
    </r>
    <r>
      <rPr>
        <sz val="10"/>
        <color rgb="FF000000"/>
        <rFont val="Times New Roman"/>
      </rPr>
      <t xml:space="preserve"> 80% OF STUDENTS WILL SCORE 40% OF MARKS</t>
    </r>
  </si>
  <si>
    <t>TARGET: 80% OF STUDENTS WILL SCORE 50% OF MARKS</t>
  </si>
  <si>
    <t>NEXT AY  CO5 WILL REACH ABOVE 50%</t>
  </si>
  <si>
    <t>FACULTY</t>
  </si>
  <si>
    <t>Asst Prof . Mr. SHIVARAJ A</t>
  </si>
  <si>
    <t>Asst Prof. Mrs. Manaswi K J</t>
  </si>
  <si>
    <t>TARGET: 100% OF STUDENTS WILL SCORE 90% OF MARKS</t>
  </si>
  <si>
    <t>Asst Prof. Mr SHIVARAJ A</t>
  </si>
  <si>
    <t>Asst Prof. Mrs MANASWI K J</t>
  </si>
  <si>
    <t>Sapthagiri College of Engineering, Banglore - 57.</t>
  </si>
  <si>
    <t>DIRECT ASSESSMENT METHOD - CO ATTAINMENT - (EVEN Sem. 2018-19)</t>
  </si>
  <si>
    <t>Department of Electrical &amp; Electronics Engineering</t>
  </si>
  <si>
    <t>Course Exit survey-INDUSTRIAL DRIVES AND APPLICATIONS ;15EE82</t>
  </si>
  <si>
    <t xml:space="preserve">      Sem.: VIII (A &amp; B)</t>
  </si>
  <si>
    <t>Name of the Faculty member: Mr.SHIVARAJ A, Mrs MANASWI K J</t>
  </si>
  <si>
    <t>Subject: INDUSTRIAL DRIVES AND APPLICATION</t>
  </si>
  <si>
    <t>SL NO</t>
  </si>
  <si>
    <t>Timestamp</t>
  </si>
  <si>
    <t>Username</t>
  </si>
  <si>
    <t>NAME</t>
  </si>
  <si>
    <t>Are you able to define electric drive, its parts, advantages and explain choice of electric drive.</t>
  </si>
  <si>
    <t>Are you able to explain dynamics and modes of operation of electric drives.</t>
  </si>
  <si>
    <t>Are you able to explain selection of motor power ratings and control of dc motor using rectifiers.</t>
  </si>
  <si>
    <t>Are you able to analyze the performance of induction motor drives under different conditions.</t>
  </si>
  <si>
    <r>
      <rPr>
        <sz val="12"/>
        <color rgb="FF000000"/>
        <rFont val="Times New Roman"/>
      </rPr>
      <t xml:space="preserve">Subject Code: </t>
    </r>
    <r>
      <rPr>
        <b/>
        <sz val="12"/>
        <color rgb="FF000000"/>
        <rFont val="Times New Roman"/>
      </rPr>
      <t>15EE82</t>
    </r>
  </si>
  <si>
    <t>Are you able to explain the control of induction motor, synchronous motor and stepper motor drives</t>
  </si>
  <si>
    <t>Are you able to discuss typical applications electrical drives in the industry.</t>
  </si>
  <si>
    <t>2019/05/22 4:06:42 PM GMT+5:30</t>
  </si>
  <si>
    <t>kirankumark852@gmail.com</t>
  </si>
  <si>
    <t>kiran kumar k</t>
  </si>
  <si>
    <t>1sg16ee420</t>
  </si>
  <si>
    <t>2019/05/22 4:06:46 PM GMT+5:30</t>
  </si>
  <si>
    <r>
      <t xml:space="preserve">TARGET: </t>
    </r>
    <r>
      <rPr>
        <sz val="12"/>
        <color rgb="FF000000"/>
        <rFont val="Times New Roman"/>
      </rPr>
      <t>70% ATTAINMENT</t>
    </r>
  </si>
  <si>
    <t>raghavendras1997@gmail.com</t>
  </si>
  <si>
    <t>Raghavendra s</t>
  </si>
  <si>
    <t>1sg15ee071</t>
  </si>
  <si>
    <t>2019/05/22 4:07:50 PM GMT+5:30</t>
  </si>
  <si>
    <t>Chandanachara@gmail.com</t>
  </si>
  <si>
    <t>Chandan.k</t>
  </si>
  <si>
    <t>COs</t>
  </si>
  <si>
    <t>1sg16ee409</t>
  </si>
  <si>
    <t>2019/05/22 4:09:02 PM GMT+5:30</t>
  </si>
  <si>
    <t>ganeshrao.spga@gmail.com</t>
  </si>
  <si>
    <t>IA MARKS ATTAINMENT</t>
  </si>
  <si>
    <t>2019/05/22 4:10:22 PM GMT+5:30</t>
  </si>
  <si>
    <t>nayanashree3011@gmail.com</t>
  </si>
  <si>
    <t>Nayanashree B</t>
  </si>
  <si>
    <t>ASSINMENT CO ATTAINMENT</t>
  </si>
  <si>
    <t>vineethkumart08@gmail.com</t>
  </si>
  <si>
    <t>2019/05/22 4:10:24 PM GMT+5:30</t>
  </si>
  <si>
    <t>nagarajmerakora@gmail.com</t>
  </si>
  <si>
    <t>Nagaraj</t>
  </si>
  <si>
    <t>1sg15ee057</t>
  </si>
  <si>
    <t>FINAL EXAM ATTAINMENT</t>
  </si>
  <si>
    <t>2019/05/22 4:10:32 PM GMT+5:30</t>
  </si>
  <si>
    <t>chandankumarguptak@gmail.com</t>
  </si>
  <si>
    <t xml:space="preserve">Chandan Kumar </t>
  </si>
  <si>
    <t xml:space="preserve">1sg15ee022 </t>
  </si>
  <si>
    <t>AVERAGE</t>
  </si>
  <si>
    <t>2019/05/22 4:10:33 PM GMT+5:30</t>
  </si>
  <si>
    <t>ajaybhava17@gmail.com</t>
  </si>
  <si>
    <t>Ajay Bhava S</t>
  </si>
  <si>
    <t>1sg16ee403</t>
  </si>
  <si>
    <t>2019/05/22 4:11:20 PM GMT+5:30</t>
  </si>
  <si>
    <t>varunshetty.k@gmail.com</t>
  </si>
  <si>
    <t>Varun K Shetty</t>
  </si>
  <si>
    <t>2019/05/22 4:11:29 PM GMT+5:30</t>
  </si>
  <si>
    <t>abhishekdx18111997@gmail.com</t>
  </si>
  <si>
    <t xml:space="preserve">R. ABHISHEK </t>
  </si>
  <si>
    <t xml:space="preserve">1sg15ee068 </t>
  </si>
  <si>
    <t>2019/05/22 4:11:48 PM GMT+5:30</t>
  </si>
  <si>
    <t>shashankgowda343@gmail.com</t>
  </si>
  <si>
    <t xml:space="preserve">SHASHANK K S </t>
  </si>
  <si>
    <t>1sg16ee443</t>
  </si>
  <si>
    <t>2019/05/22 4:11:55 PM GMT+5:30</t>
  </si>
  <si>
    <t>mohananaidu2411@gmail.com</t>
  </si>
  <si>
    <t xml:space="preserve">C. S. MOHANA </t>
  </si>
  <si>
    <t xml:space="preserve">1SG15EE017 </t>
  </si>
  <si>
    <t>2019/05/22 4:12:31 PM GMT+5:30</t>
  </si>
  <si>
    <t>surabhim55@gmail.com</t>
  </si>
  <si>
    <t xml:space="preserve">Surabhi M </t>
  </si>
  <si>
    <t>ATTAINMENT of COs</t>
  </si>
  <si>
    <t xml:space="preserve">1SG15EE090 </t>
  </si>
  <si>
    <t>2019/05/22 4:12:32 PM GMT+5:30</t>
  </si>
  <si>
    <t>jeevithagowda1997@gmail.com</t>
  </si>
  <si>
    <t>Jeevitha A</t>
  </si>
  <si>
    <t>1sg15ee038</t>
  </si>
  <si>
    <t>2019/05/22 4:13:31 PM GMT+5:30</t>
  </si>
  <si>
    <t>sharathcgowda97@gmail.com</t>
  </si>
  <si>
    <t>Sharath C</t>
  </si>
  <si>
    <t>2019/05/22 4:13:57 PM GMT+5:30</t>
  </si>
  <si>
    <t>brumeshk@gmail.com</t>
  </si>
  <si>
    <t>Umesh kumar B R</t>
  </si>
  <si>
    <t>2019/05/22 4:16:20 PM GMT+5:30</t>
  </si>
  <si>
    <t>swathi.bc97@gmail.com</t>
  </si>
  <si>
    <t>Swathi B C</t>
  </si>
  <si>
    <t>2019/05/22 4:17:35 PM GMT+5:30</t>
  </si>
  <si>
    <t>gowdakmv@gmail.com</t>
  </si>
  <si>
    <t>Varun k m</t>
  </si>
  <si>
    <t>1sg16ee450</t>
  </si>
  <si>
    <t>2019/05/22 4:18:13 PM GMT+5:30</t>
  </si>
  <si>
    <t>meghanaShulikal97@gmail.com</t>
  </si>
  <si>
    <t>Meghana Hulikal S</t>
  </si>
  <si>
    <t>2019/05/22 4:21:13 PM GMT+5:30</t>
  </si>
  <si>
    <t>supriyaramesh28@gmail.com</t>
  </si>
  <si>
    <t>Supriya</t>
  </si>
  <si>
    <t>2019/05/22 4:21:49 PM GMT+5:30</t>
  </si>
  <si>
    <t>vishalpujari7@gmail.com</t>
  </si>
  <si>
    <t>Vishal</t>
  </si>
  <si>
    <t>1sg15ee097</t>
  </si>
  <si>
    <t>2019/05/22 4:29:42 PM GMT+5:30</t>
  </si>
  <si>
    <t>kadgisrikant@gmail.com</t>
  </si>
  <si>
    <t>Srikant Kadgi</t>
  </si>
  <si>
    <t>2019/05/22 4:32:29 PM GMT+5:30</t>
  </si>
  <si>
    <t>sandesh27v@gmail.com</t>
  </si>
  <si>
    <t>Sandesh V</t>
  </si>
  <si>
    <t>2019/05/22 4:36:53 PM GMT+5:30</t>
  </si>
  <si>
    <t>raviprakash.1.rp@gmail.com</t>
  </si>
  <si>
    <t>Ravi Prakash H</t>
  </si>
  <si>
    <t>2019/05/22 4:48:34 PM GMT+5:30</t>
  </si>
  <si>
    <t>harshitha.vmurthy@gmail.com</t>
  </si>
  <si>
    <t>Harshitha V</t>
  </si>
  <si>
    <t>2019/05/22 4:49:42 PM GMT+5:30</t>
  </si>
  <si>
    <t>charithamc15@gmail.com</t>
  </si>
  <si>
    <t>2019/05/22 4:50:39 PM GMT+5:30</t>
  </si>
  <si>
    <t>darshanbasavaraj1120@gmail.com</t>
  </si>
  <si>
    <t>1sg15ee078</t>
  </si>
  <si>
    <t>2019/05/22 4:51:24 PM GMT+5:30</t>
  </si>
  <si>
    <t>nethra8747@gmail.com</t>
  </si>
  <si>
    <t>Nethra.R</t>
  </si>
  <si>
    <t>1sg15ee059</t>
  </si>
  <si>
    <t>2019/05/22 4:52:22 PM GMT+5:30</t>
  </si>
  <si>
    <t>vikaskumarsingh452@gmail.com</t>
  </si>
  <si>
    <r>
      <t xml:space="preserve">NEXT ACADEMIC YEAR TARGET CAN BE: </t>
    </r>
    <r>
      <rPr>
        <b/>
        <sz val="10"/>
        <rFont val="Arial"/>
      </rPr>
      <t>70%</t>
    </r>
  </si>
  <si>
    <t>2019/05/22 4:52:55 PM GMT+5:30</t>
  </si>
  <si>
    <t>ramachandrahg001@gmail.com</t>
  </si>
  <si>
    <t>Ramachandra</t>
  </si>
  <si>
    <t>2019/05/22 4:57:55 PM GMT+5:30</t>
  </si>
  <si>
    <t>nithing1947@gmail.com</t>
  </si>
  <si>
    <t>Nithin G</t>
  </si>
  <si>
    <t>2019/05/22 4:59:19 PM GMT+5:30</t>
  </si>
  <si>
    <t>chaithrav197@gmail.com</t>
  </si>
  <si>
    <t>Chaithra v</t>
  </si>
  <si>
    <t xml:space="preserve">1sg15ee098 </t>
  </si>
  <si>
    <t>2019/05/22 5:26:09 PM GMT+5:30</t>
  </si>
  <si>
    <t>mounikabedi.gb189@gmail.com</t>
  </si>
  <si>
    <t>Mounika gb</t>
  </si>
  <si>
    <t>1sg15ee056</t>
  </si>
  <si>
    <t>2019/05/22 5:36:39 PM GMT+5:30</t>
  </si>
  <si>
    <t>chayack1997@gmail.com</t>
  </si>
  <si>
    <t>Chaya K</t>
  </si>
  <si>
    <t>2019/05/22 5:54:21 PM GMT+5:30</t>
  </si>
  <si>
    <t>meghana.puttu@gmail.com</t>
  </si>
  <si>
    <t>Meghana M S</t>
  </si>
  <si>
    <t>1sg15ee422</t>
  </si>
  <si>
    <t>2019/05/22 6:03:49 PM GMT+5:30</t>
  </si>
  <si>
    <t>sumanthkundar28@gmail.com</t>
  </si>
  <si>
    <t>2019/05/22 6:17:25 PM GMT+5:30</t>
  </si>
  <si>
    <t>akhileshakhil74@gmail.com</t>
  </si>
  <si>
    <t>Akhilesh V</t>
  </si>
  <si>
    <t>2019/05/22 6:19:12 PM GMT+5:30</t>
  </si>
  <si>
    <t>anushaf70@gmail.com</t>
  </si>
  <si>
    <t>Anusha K</t>
  </si>
  <si>
    <t>Isg15ee009</t>
  </si>
  <si>
    <t>2019/05/22 6:19:51 PM GMT+5:30</t>
  </si>
  <si>
    <t>nileshnil987@gmail.com</t>
  </si>
  <si>
    <t>Nilesh N Gunjikar</t>
  </si>
  <si>
    <t>2019/05/22 6:38:53 PM GMT+5:30</t>
  </si>
  <si>
    <t>gururajraj158@gmail.com</t>
  </si>
  <si>
    <t>2019/05/22 6:40:26 PM GMT+5:30</t>
  </si>
  <si>
    <t>lakshmanlucky974@gmail.com</t>
  </si>
  <si>
    <t>Lakshmana h r</t>
  </si>
  <si>
    <t>1sg16ee423</t>
  </si>
  <si>
    <t>2019/05/22 7:03:25 PM GMT+5:30</t>
  </si>
  <si>
    <t>Sachin.yeshwanth.10@gmail.com</t>
  </si>
  <si>
    <t xml:space="preserve">Sachin Y </t>
  </si>
  <si>
    <t>2019/05/22 7:09:09 PM GMT+5:30</t>
  </si>
  <si>
    <t>gharshith54@gmail.com</t>
  </si>
  <si>
    <t xml:space="preserve">Harshith gowda </t>
  </si>
  <si>
    <t>1sg15ee035</t>
  </si>
  <si>
    <t>2019/05/22 8:14:05 PM GMT+5:30</t>
  </si>
  <si>
    <t>manuvivaswaan@gmail.com</t>
  </si>
  <si>
    <t>Manish Manjunath</t>
  </si>
  <si>
    <t>1sg15ee047</t>
  </si>
  <si>
    <t>2019/05/22 8:24:12 PM GMT+5:30</t>
  </si>
  <si>
    <t>msbsss616@gmail.com</t>
  </si>
  <si>
    <t>Manohara S</t>
  </si>
  <si>
    <t>1sg15ee049</t>
  </si>
  <si>
    <t>2019/05/22 9:08:48 PM GMT+5:30</t>
  </si>
  <si>
    <t>geethasgowda98@gmail.com</t>
  </si>
  <si>
    <t>Geetha S</t>
  </si>
  <si>
    <t>1sg16ee411</t>
  </si>
  <si>
    <t>2019/05/23 8:29:21 AM GMT+5:30</t>
  </si>
  <si>
    <t>rohitrgowda98@gmail.com</t>
  </si>
  <si>
    <t>Rohith R</t>
  </si>
  <si>
    <t>1sg15ee077</t>
  </si>
  <si>
    <t>2019/05/23 9:02:00 AM GMT+5:30</t>
  </si>
  <si>
    <t>apoorvakg1988@gmail.com</t>
  </si>
  <si>
    <t>APOORVA K.G</t>
  </si>
  <si>
    <t>2019/05/23 9:58:52 AM GMT+5:30</t>
  </si>
  <si>
    <t>ireneiris0397@gmail.com</t>
  </si>
  <si>
    <t xml:space="preserve">Irene Jacob </t>
  </si>
  <si>
    <t>2019/05/23 9:59:41 AM GMT+5:30</t>
  </si>
  <si>
    <t>soundaryamurali27@gmail.com</t>
  </si>
  <si>
    <t>Soundarya.M</t>
  </si>
  <si>
    <t>2019/05/23 10:02:46 AM GMT+5:30</t>
  </si>
  <si>
    <t>arpithasrinivas1997@gmail.com</t>
  </si>
  <si>
    <t>Arpitha Srinivasa Murthy</t>
  </si>
  <si>
    <t xml:space="preserve">1SG15EE012 </t>
  </si>
  <si>
    <t>2019/05/23 10:03:17 AM GMT+5:30</t>
  </si>
  <si>
    <t>anushabasavraju1997@gmail.com</t>
  </si>
  <si>
    <t>Anusha B</t>
  </si>
  <si>
    <t>2019/05/23 10:04:12 AM GMT+5:30</t>
  </si>
  <si>
    <t>sathishofficials98@gmail.com</t>
  </si>
  <si>
    <t>Sathish R</t>
  </si>
  <si>
    <t>2019/05/23 10:52:45 AM GMT+5:30</t>
  </si>
  <si>
    <t>rraghu.joga@gmail.com</t>
  </si>
  <si>
    <t>Raghavendra M</t>
  </si>
  <si>
    <t>1sg15ee070</t>
  </si>
  <si>
    <t>2019/05/23 10:53:31 AM GMT+5:30</t>
  </si>
  <si>
    <t>prarthanaananth97@gmail.com</t>
  </si>
  <si>
    <t>Prarthana A</t>
  </si>
  <si>
    <t>2019/05/23 10:58:31 AM GMT+5:30</t>
  </si>
  <si>
    <t>jaya.ragi57@gmail.com</t>
  </si>
  <si>
    <t>Ragi JAYA</t>
  </si>
  <si>
    <t>2019/05/23 11:03:43 AM GMT+5:30</t>
  </si>
  <si>
    <t>priyajshankar1421@gmail.com</t>
  </si>
  <si>
    <t>Priya j Shankar</t>
  </si>
  <si>
    <t>1sg15ee067</t>
  </si>
  <si>
    <t>2019/05/23 11:06:15 AM GMT+5:30</t>
  </si>
  <si>
    <t>manasah8797@gmail.com</t>
  </si>
  <si>
    <t>Manasa H</t>
  </si>
  <si>
    <t>2019/05/23 11:06:38 AM GMT+5:30</t>
  </si>
  <si>
    <t>manojbn88@gmail.com</t>
  </si>
  <si>
    <t xml:space="preserve">Manoj B N </t>
  </si>
  <si>
    <t xml:space="preserve">1SG15EE050 </t>
  </si>
  <si>
    <t>2019/05/23 11:17:57 AM GMT+5:30</t>
  </si>
  <si>
    <t>shanud753@gmail.com</t>
  </si>
  <si>
    <t>Shanu</t>
  </si>
  <si>
    <t>1sg15ee082</t>
  </si>
  <si>
    <t>2019/05/23 11:23:57 AM GMT+5:30</t>
  </si>
  <si>
    <t>vinuthavinu2298@gmail.com</t>
  </si>
  <si>
    <t>2019/05/23 1:00:00 PM GMT+5:30</t>
  </si>
  <si>
    <t>mjshadhik@gmail.com</t>
  </si>
  <si>
    <t>Mohamed Jaffer Saadiq</t>
  </si>
  <si>
    <t>1sg15ee054</t>
  </si>
  <si>
    <t>2019/05/23 6:07:37 PM GMT+5:30</t>
  </si>
  <si>
    <t>kranthi.g.s26@gmail.com</t>
  </si>
  <si>
    <t>2019/05/23 9:44:56 PM GMT+5:30</t>
  </si>
  <si>
    <t>Chaitrasid2@gmail.com</t>
  </si>
  <si>
    <t xml:space="preserve">1SG15EE019 </t>
  </si>
  <si>
    <t>2019/05/23 9:57:49 PM GMT+5:30</t>
  </si>
  <si>
    <t>tejashreegraju@gmail.com</t>
  </si>
  <si>
    <t xml:space="preserve">G Tejashree </t>
  </si>
  <si>
    <t xml:space="preserve">1SG15EE029 </t>
  </si>
  <si>
    <t>2019/05/24 10:01:05 AM GMT+5:30</t>
  </si>
  <si>
    <t>raveeshvshet29@gmail.com</t>
  </si>
  <si>
    <t>Raveesh Venkatesh Shet</t>
  </si>
  <si>
    <t>1sg15ee075</t>
  </si>
  <si>
    <t>2019/05/24 10:14:40 AM GMT+5:30</t>
  </si>
  <si>
    <t>athiyamohammadi@gmail.com</t>
  </si>
  <si>
    <t>Athiya Mohammadi</t>
  </si>
  <si>
    <t>1sg15ee014</t>
  </si>
  <si>
    <t>2019/05/24 10:41:51 AM GMT+5:30</t>
  </si>
  <si>
    <t>arpitasharma503@gmail.com</t>
  </si>
  <si>
    <t>Arpita Sharma</t>
  </si>
  <si>
    <t>1sg15ee011</t>
  </si>
  <si>
    <t>2019/05/24 10:51:33 AM GMT+5:30</t>
  </si>
  <si>
    <t>hk8553686480@gmail.com</t>
  </si>
  <si>
    <t>Harish Kumar m</t>
  </si>
  <si>
    <t>1sg16ee141</t>
  </si>
  <si>
    <t>2019/05/24 11:14:14 AM GMT+5:30</t>
  </si>
  <si>
    <t>pawank24297@gmail.com</t>
  </si>
  <si>
    <t>Pawan Kumar D</t>
  </si>
  <si>
    <t>2019/05/24 11:15:59 AM GMT+5:30</t>
  </si>
  <si>
    <t>navyaravikumar123@gmail.com</t>
  </si>
  <si>
    <t>Navya S R</t>
  </si>
  <si>
    <t>2019/05/24 11:22:03 AM GMT+5:30</t>
  </si>
  <si>
    <t>chandanabasavaraj2@gmail.com</t>
  </si>
  <si>
    <t>Chandana.B</t>
  </si>
  <si>
    <t>1sg15ee023</t>
  </si>
  <si>
    <t>2019/05/24 1:23:18 PM GMT+5:30</t>
  </si>
  <si>
    <t>keerthangowdahn@gmail.com</t>
  </si>
  <si>
    <t>Keerthan kumar HN</t>
  </si>
  <si>
    <t>1sg16ee419</t>
  </si>
  <si>
    <t>2019/05/24 3:07:30 PM GMT+5:30</t>
  </si>
  <si>
    <t>sannapurna191@gmail.com</t>
  </si>
  <si>
    <t>Annapurna Singh</t>
  </si>
  <si>
    <t>1sg15ee005</t>
  </si>
  <si>
    <t>2019/05/25 9:27:33 AM GMT+5:30</t>
  </si>
  <si>
    <t>bkarthik338@gmail.com</t>
  </si>
  <si>
    <t>Karthik B</t>
  </si>
  <si>
    <t>2019/05/25 9:36:09 AM GMT+5:30</t>
  </si>
  <si>
    <t>nandeesh.rohith@gmail.com</t>
  </si>
  <si>
    <t>Nandeesh k s</t>
  </si>
  <si>
    <t>1sg15ee426</t>
  </si>
  <si>
    <t>2019/05/25 9:37:00 AM GMT+5:30</t>
  </si>
  <si>
    <t>rakigowda853@gmail.com</t>
  </si>
  <si>
    <t>1at16ee439</t>
  </si>
  <si>
    <t>2019/05/25 10:18:49 AM GMT+5:30</t>
  </si>
  <si>
    <t>imlohithgowda@gmail.com</t>
  </si>
  <si>
    <t>Lohith s</t>
  </si>
  <si>
    <t>1sg15ee042</t>
  </si>
  <si>
    <t>2019/05/25 10:19:08 AM GMT+5:30</t>
  </si>
  <si>
    <t>anuphvtth@gmail.com</t>
  </si>
  <si>
    <t>Anup H V</t>
  </si>
  <si>
    <t>2019/05/25 11:09:40 AM GMT+5:30</t>
  </si>
  <si>
    <t>darshan.n.basaral@gmail.com</t>
  </si>
  <si>
    <t>Darshan N</t>
  </si>
  <si>
    <t>2019/05/25 12:00:53 PM GMT+5:30</t>
  </si>
  <si>
    <t>dpdhanush.pandey@gmail.com</t>
  </si>
  <si>
    <t>Dhanush P</t>
  </si>
  <si>
    <t>2019/05/27 11:12:28 AM GMT+5:30</t>
  </si>
  <si>
    <t>antonyroshan12@gmail.com</t>
  </si>
  <si>
    <t>Antony roshan</t>
  </si>
  <si>
    <t>1sg15ee006</t>
  </si>
  <si>
    <t>No. of graded "1"</t>
  </si>
  <si>
    <t>No. of graded "2"</t>
  </si>
  <si>
    <t>No. of graded "3"</t>
  </si>
  <si>
    <t>No. of graded "4"</t>
  </si>
  <si>
    <t>No. of graded "5"</t>
  </si>
  <si>
    <t>1=FAIR</t>
  </si>
  <si>
    <t>2=VERY FAIR</t>
  </si>
  <si>
    <t>3=GOOD</t>
  </si>
  <si>
    <t>4=VERY GOOD</t>
  </si>
  <si>
    <t>5=EXCELLENT</t>
  </si>
  <si>
    <t>SAPTHAGIRI COLLEGE OF ENGINEERING, BENGALURU - 57.</t>
  </si>
  <si>
    <t>DEPARTMENT OF ELECTRICAL AND ELECTRONICS ENGINEERING</t>
  </si>
  <si>
    <t>INDIRECT CO ASSESSMENT METHOD AND FINAL CO ATTAINMENT (EVEN SEM. 2018-19)</t>
  </si>
  <si>
    <r>
      <t>Sem.: VIII</t>
    </r>
    <r>
      <rPr>
        <b/>
        <sz val="12"/>
        <color rgb="FF000000"/>
        <rFont val="Arial"/>
      </rPr>
      <t xml:space="preserve"> </t>
    </r>
  </si>
  <si>
    <t>SUBJECT: INDUSTRIAL DRIVES AND APLLICATIONS</t>
  </si>
  <si>
    <r>
      <t xml:space="preserve">Subject Code: </t>
    </r>
    <r>
      <rPr>
        <b/>
        <sz val="12"/>
        <color rgb="FF000000"/>
        <rFont val="Arial"/>
      </rPr>
      <t>15EE82</t>
    </r>
  </si>
  <si>
    <r>
      <t xml:space="preserve">Name of the Faculty member: </t>
    </r>
    <r>
      <rPr>
        <b/>
        <sz val="12"/>
        <color rgb="FF000000"/>
        <rFont val="Arial"/>
      </rPr>
      <t>Mr.SHVARAJ A and Mrs PREETHA NP</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</si>
  <si>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</si>
  <si>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</si>
  <si>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</si>
  <si>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</si>
  <si>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</si>
  <si>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</si>
  <si>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</si>
  <si>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</si>
  <si>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</si>
  <si>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explain dynamics and modes of operation of electric drives.</t>
  </si>
  <si>
    <t>Able to explain selection of motor power ratings and control of dc motor using rectifiers.</t>
  </si>
  <si>
    <t>Able to analyze the performance of induction motor drives under different conditions.</t>
  </si>
  <si>
    <t>Able to explain the control of induction motor, synchronous motor and stepper motor drives</t>
  </si>
  <si>
    <t>Able to discuss typical applications electrical drives in the industry.</t>
  </si>
  <si>
    <t>CO Max. count</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</si>
  <si>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</si>
  <si>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</si>
  <si>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</si>
  <si>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</si>
  <si>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</si>
  <si>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</si>
  <si>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t>Final CO Attainment in %age</t>
  </si>
  <si>
    <t>COURSE EXIT SURVEY (EVEN SEM. 2018-19)</t>
  </si>
  <si>
    <t>SEM &amp; SEC: VIII   A&amp;BSEC</t>
  </si>
  <si>
    <t>SUB: INDUSTRIAL DRIVES AND APPLICATIONS</t>
  </si>
  <si>
    <t>SUB CODE: 15EE82</t>
  </si>
  <si>
    <t>NAME OF THE FACULTY :  Mr.Shivaraj A &amp; Mrs  Manaswi K J</t>
  </si>
  <si>
    <r>
      <t>Note:</t>
    </r>
    <r>
      <rPr>
        <sz val="11"/>
        <color rgb="FF000000"/>
        <rFont val="Times New Roman"/>
      </rPr>
      <t xml:space="preserve">  1 = Slight   2 = Moderate    3 = Strong</t>
    </r>
  </si>
  <si>
    <t xml:space="preserve">Course </t>
  </si>
  <si>
    <t>Program Outcomes</t>
  </si>
  <si>
    <t>PSOs</t>
  </si>
  <si>
    <t>Total</t>
  </si>
  <si>
    <t>outcomes</t>
  </si>
  <si>
    <t>PO1</t>
  </si>
  <si>
    <t>PO2</t>
  </si>
  <si>
    <t>PO3</t>
  </si>
  <si>
    <t>PO4</t>
  </si>
  <si>
    <t>PO5</t>
  </si>
  <si>
    <t>PO6</t>
  </si>
  <si>
    <t>PO7</t>
  </si>
  <si>
    <t>PO8</t>
  </si>
  <si>
    <t>PO9</t>
  </si>
  <si>
    <t>PO10</t>
  </si>
  <si>
    <t>PO11</t>
  </si>
  <si>
    <t>PO12</t>
  </si>
  <si>
    <t>PSO1</t>
  </si>
  <si>
    <t>PSO2</t>
  </si>
  <si>
    <t>PSO3</t>
  </si>
  <si>
    <t>CO-1</t>
  </si>
  <si>
    <t>-</t>
  </si>
  <si>
    <t>CO-2</t>
  </si>
  <si>
    <t xml:space="preserve">CO-3 </t>
  </si>
  <si>
    <t>CO-4</t>
  </si>
  <si>
    <t>CO-5</t>
  </si>
  <si>
    <t>CO-6</t>
  </si>
  <si>
    <t xml:space="preserve">Average </t>
  </si>
  <si>
    <r>
      <t>Note:</t>
    </r>
    <r>
      <rPr>
        <sz val="11"/>
        <color rgb="FF000000"/>
        <rFont val="Times New Roman"/>
      </rPr>
      <t xml:space="preserve">  1 = Slight   2 = Moderate    3 = Strong</t>
    </r>
  </si>
  <si>
    <t>PROGRAM OUTCOME</t>
  </si>
  <si>
    <t>PO1.</t>
  </si>
  <si>
    <t>Engineering knowledge: Apply the knowledge of mathematics, science, engineering fundamentals, and an engineering specialization to the solution of complex engineering problems.</t>
  </si>
  <si>
    <t>PO2.</t>
  </si>
  <si>
    <t>Problem analysis: Identify, formulate, research literature, and analyze complex engineering problems reaching substantiated conclusions using first principles of mathematics, natural sciences, and engineering sciences.</t>
  </si>
  <si>
    <t>PO3.</t>
  </si>
  <si>
    <t>Design/development of solutions: Design solutions for complex engineering problems and design system components or processes that meet the specified needs with appropriate consideration for the public health and safety, and the cultural, societal, and environmental considerations.</t>
  </si>
  <si>
    <t>PO4.</t>
  </si>
  <si>
    <t>Conduct investigations of complex problems: Use research-based knowledge and research methods including design of experiments, analysis and interpretation of data, and synthesis of the information to provide valid conclusions.</t>
  </si>
  <si>
    <t>PO5.</t>
  </si>
  <si>
    <t>Modern tool usage: Create, select, and apply appropriate techniques, resources, and modern engineering and IT tools including prediction and modelling to complex engineering activities with an understanding of the limitations.</t>
  </si>
  <si>
    <t>PO6.</t>
  </si>
  <si>
    <t>The engineer and society: Apply reasoning informed by the contextual knowledge to assess societal, health, safety, legal and cultural issues and the consequent responsibilities relevant to the professional engineering practice.</t>
  </si>
  <si>
    <t>PO7.</t>
  </si>
  <si>
    <t>Environment and sustainability: Understand the impact of the professional engineering solutions in societal and environmental contexts, and demonstrate the knowledge of, and need for sustainable development.</t>
  </si>
  <si>
    <t>PO8.</t>
  </si>
  <si>
    <t>Ethics: Apply ethical principles and commit to professional ethics and responsibilities and norms of the engineering practice.</t>
  </si>
  <si>
    <t>PO9.</t>
  </si>
  <si>
    <t>Individual and team work: Function effectively as an individual, and as a member or leader in diverse teams, and in multidisciplinary settings.</t>
  </si>
  <si>
    <t>PO10.</t>
  </si>
  <si>
    <t>Communication: Communicate effectively on complex engineering activities with the engineering community and with society at large, such as, being able to comprehend and write effective reports and design documentation, make effective presentations, and give and receive clear instructions.</t>
  </si>
  <si>
    <t>PO11.</t>
  </si>
  <si>
    <t>Project management and finance: Demonstrate knowledge and understanding of the engineering and management principles and apply these to one’s own work, as a member and leader in a team, to manage projects and in multidisciplinary environments.</t>
  </si>
  <si>
    <t>PO12.</t>
  </si>
  <si>
    <t>Life-long learning: Recognize the need for, and have the preparation and ability to engage in independent and life-long learning in the broadest context of technological change.</t>
  </si>
  <si>
    <t>Course outcomes</t>
  </si>
  <si>
    <t>At the end of this course the students will be able to</t>
  </si>
  <si>
    <t xml:space="preserve"> </t>
  </si>
  <si>
    <t>PROGRAM SPECIFIC OUTCOMES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</si>
  <si>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</si>
  <si>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 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</si>
  <si>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</si>
  <si>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r>
      <t>Note:</t>
    </r>
    <r>
      <rPr>
        <sz val="11"/>
        <color rgb="FF000000"/>
        <rFont val="Times New Roman"/>
      </rPr>
      <t xml:space="preserve">  1 = Slight   2 = Moderate    3 = Strong</t>
    </r>
  </si>
  <si>
    <r>
      <t>Note:</t>
    </r>
    <r>
      <rPr>
        <sz val="11"/>
        <color rgb="FF000000"/>
        <rFont val="Times New Roman"/>
      </rPr>
      <t xml:space="preserve">  1 = Slight   2 = Moderate    3 = Strong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</si>
</sst>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0"/>
      <color rgb="FF000000"/>
      <name val="Arial"/>
    </font>
    <font>
      <sz val="11"/>
      <color theme="1"/>
      <name val="Calibri"/>
    </font>
    <font>
      <b/>
      <sz val="18"/>
      <color rgb="FF000000"/>
      <name val="Times New Roman"/>
    </font>
    <font>
      <sz val="12"/>
      <color theme="1"/>
      <name val="Arial"/>
    </font>
    <font>
      <sz val="14"/>
      <color rgb="FF000000"/>
      <name val="Times New Roman"/>
    </font>
    <font>
      <b/>
      <sz val="12"/>
      <name val="Arial"/>
    </font>
    <font>
      <sz val="12"/>
      <color rgb="FF000000"/>
      <name val="Times New Roman"/>
    </font>
    <font>
      <b/>
      <sz val="12"/>
      <color rgb="FF000000"/>
      <name val="Times New Roman"/>
    </font>
    <font>
      <sz val="12"/>
      <name val="Arial"/>
    </font>
    <font>
      <b/>
      <sz val="12"/>
      <color theme="1"/>
      <name val="Arial"/>
    </font>
    <font>
      <sz val="10"/>
      <name val="Arial"/>
    </font>
    <font>
      <sz val="12"/>
      <color theme="1"/>
      <name val="Times New Roman"/>
    </font>
    <font>
      <b/>
      <sz val="18"/>
      <color rgb="FF000000"/>
      <name val="Arial"/>
    </font>
    <font>
      <b/>
      <sz val="12"/>
      <color rgb="FF000000"/>
      <name val="Arial"/>
    </font>
    <font>
      <sz val="11"/>
      <color rgb="FF000000"/>
      <name val="Arial"/>
    </font>
    <font>
      <sz val="13"/>
      <color rgb="FF000000"/>
      <name val="Times New Roman"/>
    </font>
    <font>
      <sz val="11"/>
      <color rgb="FF000000"/>
      <name val="Times New Roman"/>
    </font>
    <font>
      <b/>
      <sz val="11"/>
      <color rgb="FF000000"/>
      <name val="Times New Roman"/>
    </font>
    <font>
      <sz val="11"/>
      <color theme="1"/>
      <name val="Century Gothic"/>
    </font>
    <font>
      <sz val="10"/>
      <color rgb="FF000000"/>
      <name val="Times New Roman"/>
    </font>
    <font>
      <b/>
      <sz val="11"/>
      <color theme="1"/>
      <name val="Century Gothic"/>
    </font>
    <font>
      <b/>
      <sz val="10"/>
      <color rgb="FF000000"/>
      <name val="Times New Roman"/>
    </font>
    <font>
      <b/>
      <sz val="12"/>
      <color theme="1"/>
      <name val="Times New Roman"/>
    </font>
    <font>
      <sz val="12"/>
      <color rgb="FF000000"/>
      <name val="Arial"/>
    </font>
    <font>
      <sz val="10"/>
      <color theme="1"/>
      <name val="Times New Roman"/>
    </font>
    <font>
      <b/>
      <sz val="14"/>
      <color rgb="FF000000"/>
      <name val="Times New Roman"/>
    </font>
    <font>
      <b/>
      <sz val="13"/>
      <color rgb="FF000000"/>
      <name val="Times New Roman"/>
    </font>
    <font>
      <b/>
      <sz val="15"/>
      <color rgb="FF000000"/>
      <name val="Times New Roman"/>
    </font>
    <font>
      <sz val="14"/>
      <color theme="1"/>
      <name val="Calibri"/>
    </font>
    <font>
      <b/>
      <sz val="16"/>
      <color rgb="FF000000"/>
      <name val="Times New Roman"/>
    </font>
    <font>
      <sz val="10"/>
      <color theme="1"/>
      <name val="Arial"/>
    </font>
    <font>
      <sz val="11"/>
      <color theme="1"/>
      <name val="Arial"/>
    </font>
    <font>
      <b/>
      <u/>
      <sz val="12"/>
      <color rgb="FF000000"/>
      <name val="Arial"/>
    </font>
    <font>
      <b/>
      <sz val="11"/>
      <color rgb="FF000000"/>
      <name val="Arial"/>
    </font>
    <font>
      <b/>
      <sz val="11"/>
      <color theme="1"/>
      <name val="Calibri"/>
    </font>
    <font>
      <b/>
      <sz val="10"/>
      <color rgb="FF000000"/>
      <name val="Arial"/>
    </font>
    <font>
      <sz val="8"/>
      <color rgb="FF000000"/>
      <name val="Times New Roman"/>
    </font>
    <font>
      <sz val="9"/>
      <color rgb="FF000000"/>
      <name val="Times New Roman"/>
    </font>
    <font>
      <b/>
      <sz val="10"/>
      <name val="Times New Roman"/>
    </font>
    <font>
      <b/>
      <sz val="10"/>
      <name val="Arial"/>
    </font>
  </fonts>
  <fills count="13">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008000"/>
        <bgColor rgb="FF008000"/>
      </patternFill>
    </fill>
    <fill>
      <patternFill patternType="solid">
        <fgColor rgb="FFFFCC00"/>
        <bgColor rgb="FFFFCC00"/>
      </patternFill>
    </fill>
    <fill>
      <patternFill patternType="solid">
        <fgColor theme="7"/>
        <bgColor theme="7"/>
      </patternFill>
    </fill>
    <fill>
      <patternFill patternType="solid">
        <fgColor rgb="FF339966"/>
        <bgColor rgb="FF339966"/>
      </patternFill>
    </fill>
    <fill>
      <patternFill patternType="solid">
        <fgColor rgb="FFFFFF99"/>
        <bgColor rgb="FFFFFF99"/>
      </patternFill>
    </fill>
    <fill>
      <patternFill patternType="solid">
        <fgColor rgb="FF99CCFF"/>
        <bgColor rgb="FF99CCFF"/>
      </patternFill>
    </fill>
    <fill>
      <patternFill patternType="solid">
        <fgColor rgb="FFFF8080"/>
        <bgColor rgb="FFFF8080"/>
      </patternFill>
    </fill>
    <fill>
      <patternFill patternType="solid">
        <fgColor rgb="FFC0C0C0"/>
        <bgColor rgb="FFC0C0C0"/>
      </patternFill>
    </fill>
    <fill>
      <patternFill patternType="solid">
        <fgColor rgb="FFFFFF00"/>
        <bgColor rgb="FFFFFF00"/>
      </patternFill>
    </fill>
  </fills>
  <borders count="56">
    <border>
      <left/>
      <right/>
      <top/>
      <bottom/>
      <diagonal/>
    </border>
    <border>
      <left/>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medium">
        <color rgb="FF000000"/>
      </bottom>
      <diagonal/>
    </border>
    <border>
      <left/>
      <right/>
      <top/>
      <bottom style="thin">
        <color rgb="FF000000"/>
      </bottom>
      <diagonal/>
    </border>
    <border>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0C0C0"/>
      </top>
      <bottom style="medium">
        <color rgb="FF000000"/>
      </bottom>
      <diagonal/>
    </border>
    <border>
      <left/>
      <right/>
      <top style="thin">
        <color rgb="FF000000"/>
      </top>
      <bottom style="thin">
        <color rgb="FF000000"/>
      </bottom>
      <diagonal/>
    </border>
    <border>
      <left style="medium">
        <color rgb="FF000000"/>
      </left>
      <right style="medium">
        <color rgb="FF000000"/>
      </right>
      <top/>
      <bottom/>
      <diagonal/>
    </border>
    <border>
      <left style="medium">
        <color rgb="FF000000"/>
      </left>
      <right style="medium">
        <color rgb="FF000000"/>
      </right>
      <top style="medium">
        <color rgb="FFC0C0C0"/>
      </top>
      <bottom/>
      <diagonal/>
    </border>
    <border>
      <left style="thin">
        <color rgb="FF000000"/>
      </left>
      <right style="thin">
        <color rgb="FF000000"/>
      </right>
      <top style="thin">
        <color rgb="FF000000"/>
      </top>
      <bottom/>
      <diagonal/>
    </border>
    <border>
      <left style="medium">
        <color rgb="FFC0C0C0"/>
      </left>
      <right style="medium">
        <color rgb="FF000000"/>
      </right>
      <top style="medium">
        <color rgb="FF000000"/>
      </top>
      <bottom style="medium">
        <color rgb="FF000000"/>
      </bottom>
      <diagonal/>
    </border>
    <border>
      <left/>
      <right/>
      <top/>
      <bottom/>
      <diagonal/>
    </border>
    <border>
      <left style="medium">
        <color rgb="FF000000"/>
      </left>
      <right style="medium">
        <color rgb="FF000000"/>
      </right>
      <top/>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s>
  <cellStyleXfs count="1">
    <xf numFmtId="0" fontId="0" fillId="0" borderId="0"/>
  </cellStyleXfs>
  <cellXfs count="283">
    <xf numFmtId="0" fontId="0" fillId="0" borderId="0" xfId="0" applyFont="1" applyAlignment="1"/>
    <xf numFmtId="0" fontId="1" fillId="0" borderId="0" xfId="0" applyFont="1" applyAlignment="1"/>
    <xf numFmtId="0" fontId="2" fillId="0" borderId="0" xfId="0" applyFont="1" applyAlignment="1">
      <alignment horizontal="center" vertical="center"/>
    </xf>
    <xf numFmtId="0" fontId="0" fillId="0" borderId="0" xfId="0" applyFont="1" applyAlignment="1"/>
    <xf numFmtId="0" fontId="3" fillId="0" borderId="1" xfId="0" applyFont="1" applyBorder="1" applyAlignment="1"/>
    <xf numFmtId="0" fontId="4" fillId="0" borderId="0" xfId="0" applyFont="1" applyAlignment="1">
      <alignment horizontal="center" vertical="center"/>
    </xf>
    <xf numFmtId="0" fontId="5" fillId="0" borderId="1" xfId="0" applyFont="1" applyBorder="1" applyAlignment="1"/>
    <xf numFmtId="0" fontId="6" fillId="0" borderId="0" xfId="0" applyFont="1" applyAlignment="1">
      <alignment horizontal="center" vertical="center"/>
    </xf>
    <xf numFmtId="0" fontId="1" fillId="0" borderId="1" xfId="0" applyFont="1" applyBorder="1" applyAlignment="1"/>
    <xf numFmtId="0" fontId="7" fillId="0" borderId="0" xfId="0" applyFont="1" applyAlignment="1">
      <alignment horizontal="center" vertical="center"/>
    </xf>
    <xf numFmtId="0" fontId="8" fillId="0" borderId="0" xfId="0" applyFont="1" applyAlignment="1"/>
    <xf numFmtId="0" fontId="1" fillId="0" borderId="0" xfId="0" applyFont="1"/>
    <xf numFmtId="0" fontId="9" fillId="0" borderId="1" xfId="0" applyFont="1" applyBorder="1" applyAlignment="1"/>
    <xf numFmtId="0" fontId="7" fillId="2" borderId="9" xfId="0" applyFont="1" applyFill="1" applyBorder="1" applyAlignment="1">
      <alignment horizontal="center" vertical="center"/>
    </xf>
    <xf numFmtId="0" fontId="11" fillId="0" borderId="0" xfId="0" applyFont="1" applyAlignment="1">
      <alignment vertical="center"/>
    </xf>
    <xf numFmtId="0" fontId="7" fillId="2" borderId="10" xfId="0" applyFont="1" applyFill="1" applyBorder="1" applyAlignment="1">
      <alignment horizontal="center" vertical="center"/>
    </xf>
    <xf numFmtId="0" fontId="7" fillId="3" borderId="13"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2" borderId="14" xfId="0" applyFont="1" applyFill="1" applyBorder="1" applyAlignment="1">
      <alignment horizontal="center" vertical="center"/>
    </xf>
    <xf numFmtId="0" fontId="7" fillId="3" borderId="14" xfId="0" applyFont="1" applyFill="1" applyBorder="1" applyAlignment="1">
      <alignment horizontal="center" vertical="center" wrapText="1"/>
    </xf>
    <xf numFmtId="0" fontId="7" fillId="0" borderId="11" xfId="0" applyFont="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0" fontId="7" fillId="3" borderId="17" xfId="0" applyFont="1" applyFill="1" applyBorder="1" applyAlignment="1">
      <alignment horizontal="center" vertical="center" wrapText="1"/>
    </xf>
    <xf numFmtId="0" fontId="7" fillId="3" borderId="19"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13" fillId="0" borderId="14" xfId="0" applyFont="1" applyBorder="1" applyAlignment="1"/>
    <xf numFmtId="0" fontId="7" fillId="0" borderId="20" xfId="0" applyFont="1" applyBorder="1" applyAlignment="1">
      <alignment horizontal="center" vertical="center" wrapText="1"/>
    </xf>
    <xf numFmtId="0" fontId="7" fillId="3" borderId="23" xfId="0" applyFont="1" applyFill="1" applyBorder="1" applyAlignment="1">
      <alignment horizontal="center" vertical="center" wrapText="1"/>
    </xf>
    <xf numFmtId="0" fontId="7" fillId="0" borderId="14" xfId="0" applyFont="1" applyBorder="1" applyAlignment="1">
      <alignment horizontal="center" vertical="center" wrapText="1"/>
    </xf>
    <xf numFmtId="0" fontId="7" fillId="0" borderId="24" xfId="0" applyFont="1" applyBorder="1" applyAlignment="1">
      <alignment horizontal="center" vertical="center"/>
    </xf>
    <xf numFmtId="0" fontId="7" fillId="0" borderId="20" xfId="0" applyFont="1" applyBorder="1" applyAlignment="1">
      <alignment horizontal="center" vertical="center"/>
    </xf>
    <xf numFmtId="0" fontId="7" fillId="0" borderId="25" xfId="0" applyFont="1" applyBorder="1" applyAlignment="1">
      <alignment horizontal="center" vertical="center"/>
    </xf>
    <xf numFmtId="0" fontId="6" fillId="0" borderId="26"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27" xfId="0" applyFont="1" applyBorder="1" applyAlignment="1">
      <alignment vertical="center" wrapText="1"/>
    </xf>
    <xf numFmtId="0" fontId="7" fillId="0" borderId="14" xfId="0" applyFont="1" applyBorder="1" applyAlignment="1">
      <alignment horizontal="center" vertical="center"/>
    </xf>
    <xf numFmtId="0" fontId="6" fillId="0" borderId="6" xfId="0" applyFont="1" applyBorder="1" applyAlignment="1">
      <alignment horizontal="center" vertical="center" wrapText="1"/>
    </xf>
    <xf numFmtId="0" fontId="7" fillId="0" borderId="12" xfId="0" applyFont="1" applyBorder="1" applyAlignment="1">
      <alignment horizontal="center" vertical="center"/>
    </xf>
    <xf numFmtId="0" fontId="6" fillId="0" borderId="14" xfId="0" applyFont="1" applyBorder="1" applyAlignment="1">
      <alignment horizontal="center" vertical="center" wrapText="1"/>
    </xf>
    <xf numFmtId="0" fontId="6" fillId="0" borderId="14" xfId="0" applyFont="1" applyBorder="1" applyAlignment="1">
      <alignment horizontal="center" vertical="center"/>
    </xf>
    <xf numFmtId="0" fontId="6" fillId="0" borderId="0" xfId="0" applyFont="1" applyAlignment="1">
      <alignment horizontal="left" vertical="center"/>
    </xf>
    <xf numFmtId="0" fontId="6" fillId="0" borderId="7" xfId="0" applyFont="1" applyBorder="1" applyAlignment="1">
      <alignment horizontal="center" vertical="center"/>
    </xf>
    <xf numFmtId="0" fontId="16" fillId="0" borderId="14" xfId="0" applyFont="1" applyBorder="1" applyAlignment="1">
      <alignment horizontal="center" vertical="center" wrapText="1"/>
    </xf>
    <xf numFmtId="0" fontId="6" fillId="0" borderId="28" xfId="0" applyFont="1" applyBorder="1" applyAlignment="1">
      <alignment horizontal="center" vertical="center" wrapText="1"/>
    </xf>
    <xf numFmtId="1" fontId="6" fillId="0" borderId="6" xfId="0" applyNumberFormat="1" applyFont="1" applyBorder="1" applyAlignment="1">
      <alignment horizontal="center" vertical="center"/>
    </xf>
    <xf numFmtId="164" fontId="6" fillId="0" borderId="14" xfId="0" applyNumberFormat="1" applyFont="1" applyBorder="1" applyAlignment="1">
      <alignment horizontal="center"/>
    </xf>
    <xf numFmtId="0" fontId="14" fillId="0" borderId="28" xfId="0" applyFont="1" applyBorder="1" applyAlignment="1">
      <alignment horizontal="center" vertical="center" wrapText="1"/>
    </xf>
    <xf numFmtId="0" fontId="14" fillId="0" borderId="28" xfId="0" applyFont="1" applyBorder="1" applyAlignment="1">
      <alignment vertical="center" wrapText="1"/>
    </xf>
    <xf numFmtId="0" fontId="7" fillId="2" borderId="13" xfId="0" applyFont="1" applyFill="1" applyBorder="1" applyAlignment="1">
      <alignment horizontal="center" vertical="center"/>
    </xf>
    <xf numFmtId="1" fontId="6" fillId="0" borderId="14" xfId="0" applyNumberFormat="1" applyFont="1" applyBorder="1" applyAlignment="1">
      <alignment horizontal="center" vertical="center"/>
    </xf>
    <xf numFmtId="0" fontId="17" fillId="2" borderId="14" xfId="0" applyFont="1" applyFill="1" applyBorder="1" applyAlignment="1">
      <alignment horizontal="center" vertical="center" wrapText="1"/>
    </xf>
    <xf numFmtId="0" fontId="6" fillId="0" borderId="14" xfId="0" applyFont="1" applyBorder="1" applyAlignment="1">
      <alignment horizontal="center"/>
    </xf>
    <xf numFmtId="0" fontId="17" fillId="0" borderId="14" xfId="0" applyFont="1" applyBorder="1" applyAlignment="1">
      <alignment horizontal="center" vertical="center" wrapText="1"/>
    </xf>
    <xf numFmtId="0" fontId="18" fillId="0" borderId="14" xfId="0" applyFont="1" applyBorder="1" applyAlignment="1">
      <alignment horizontal="center" vertical="center" wrapText="1"/>
    </xf>
    <xf numFmtId="0" fontId="6" fillId="0" borderId="20" xfId="0" applyFont="1" applyBorder="1" applyAlignment="1">
      <alignment horizontal="center"/>
    </xf>
    <xf numFmtId="1" fontId="16" fillId="0" borderId="6" xfId="0" applyNumberFormat="1" applyFont="1" applyBorder="1" applyAlignment="1">
      <alignment horizontal="center" vertical="center" wrapText="1"/>
    </xf>
    <xf numFmtId="1" fontId="16" fillId="0" borderId="14"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0" fontId="19" fillId="0" borderId="6" xfId="0" applyFont="1" applyBorder="1" applyAlignment="1">
      <alignment horizontal="center" vertical="center" wrapText="1"/>
    </xf>
    <xf numFmtId="1" fontId="19" fillId="0" borderId="6" xfId="0" applyNumberFormat="1" applyFont="1" applyBorder="1" applyAlignment="1">
      <alignment horizontal="center" vertical="center" wrapText="1"/>
    </xf>
    <xf numFmtId="0" fontId="19" fillId="0" borderId="6" xfId="0" applyFont="1" applyBorder="1" applyAlignment="1">
      <alignment horizontal="center" vertical="center"/>
    </xf>
    <xf numFmtId="0" fontId="16" fillId="2" borderId="14" xfId="0" applyFont="1" applyFill="1" applyBorder="1" applyAlignment="1">
      <alignment horizontal="center" vertical="center" wrapText="1"/>
    </xf>
    <xf numFmtId="0" fontId="20" fillId="0" borderId="14" xfId="0" applyFont="1" applyBorder="1" applyAlignment="1">
      <alignment horizontal="center" vertical="center" wrapText="1"/>
    </xf>
    <xf numFmtId="0" fontId="6" fillId="0" borderId="30" xfId="0" applyFont="1" applyBorder="1" applyAlignment="1">
      <alignment horizontal="center" vertical="center" wrapText="1"/>
    </xf>
    <xf numFmtId="0" fontId="14" fillId="0" borderId="31" xfId="0" applyFont="1" applyBorder="1" applyAlignment="1">
      <alignment horizontal="center" vertical="center" wrapText="1"/>
    </xf>
    <xf numFmtId="0" fontId="14" fillId="0" borderId="31" xfId="0" applyFont="1" applyBorder="1" applyAlignment="1">
      <alignment vertical="center" wrapText="1"/>
    </xf>
    <xf numFmtId="0" fontId="19" fillId="0" borderId="12"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6" fillId="0" borderId="11" xfId="0" applyFont="1" applyBorder="1" applyAlignment="1">
      <alignment horizontal="center" vertical="center"/>
    </xf>
    <xf numFmtId="0" fontId="16" fillId="2" borderId="32" xfId="0" applyFont="1" applyFill="1" applyBorder="1" applyAlignment="1">
      <alignment horizontal="center" vertical="center" wrapText="1"/>
    </xf>
    <xf numFmtId="0" fontId="16" fillId="0" borderId="4"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4" xfId="0" applyFont="1" applyBorder="1" applyAlignment="1">
      <alignment vertical="center" wrapText="1"/>
    </xf>
    <xf numFmtId="0" fontId="19" fillId="0" borderId="14" xfId="0" applyFont="1" applyBorder="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vertical="center" wrapText="1"/>
    </xf>
    <xf numFmtId="0" fontId="22" fillId="0" borderId="14" xfId="0" applyFont="1" applyBorder="1" applyAlignment="1">
      <alignment vertical="center"/>
    </xf>
    <xf numFmtId="0" fontId="7" fillId="0" borderId="14" xfId="0" applyFont="1" applyBorder="1" applyAlignment="1"/>
    <xf numFmtId="0" fontId="11" fillId="0" borderId="14" xfId="0" applyFont="1" applyBorder="1" applyAlignment="1">
      <alignment vertical="center"/>
    </xf>
    <xf numFmtId="0" fontId="23" fillId="0" borderId="26" xfId="0" applyFont="1" applyBorder="1" applyAlignment="1">
      <alignment horizontal="center" vertical="center" wrapText="1"/>
    </xf>
    <xf numFmtId="0" fontId="23" fillId="0" borderId="27" xfId="0" applyFont="1" applyBorder="1" applyAlignment="1">
      <alignment horizontal="center" vertical="center" wrapText="1"/>
    </xf>
    <xf numFmtId="0" fontId="23" fillId="0" borderId="27" xfId="0" applyFont="1" applyBorder="1" applyAlignment="1">
      <alignment vertical="center" wrapText="1"/>
    </xf>
    <xf numFmtId="0" fontId="23" fillId="0" borderId="33" xfId="0" applyFont="1" applyBorder="1" applyAlignment="1">
      <alignment horizontal="center" vertical="center" wrapText="1"/>
    </xf>
    <xf numFmtId="1" fontId="23" fillId="0" borderId="14" xfId="0" applyNumberFormat="1" applyFont="1" applyBorder="1" applyAlignment="1">
      <alignment horizontal="center" vertical="center"/>
    </xf>
    <xf numFmtId="164" fontId="23" fillId="0" borderId="14" xfId="0" applyNumberFormat="1" applyFont="1" applyBorder="1" applyAlignment="1">
      <alignment horizontal="center"/>
    </xf>
    <xf numFmtId="0" fontId="23" fillId="0" borderId="28" xfId="0" applyFont="1" applyBorder="1" applyAlignment="1">
      <alignment horizontal="center" vertical="center" wrapText="1"/>
    </xf>
    <xf numFmtId="0" fontId="23" fillId="0" borderId="28" xfId="0" applyFont="1" applyBorder="1" applyAlignment="1">
      <alignment vertical="center" wrapText="1"/>
    </xf>
    <xf numFmtId="0" fontId="18" fillId="3" borderId="14" xfId="0" applyFont="1" applyFill="1" applyBorder="1" applyAlignment="1">
      <alignment horizontal="center" vertical="center" wrapText="1"/>
    </xf>
    <xf numFmtId="0" fontId="18" fillId="0" borderId="4" xfId="0" applyFont="1" applyBorder="1" applyAlignment="1">
      <alignment horizontal="center" vertical="center" wrapText="1"/>
    </xf>
    <xf numFmtId="1" fontId="6" fillId="0" borderId="4" xfId="0" applyNumberFormat="1" applyFont="1" applyBorder="1" applyAlignment="1">
      <alignment horizontal="center" vertical="center"/>
    </xf>
    <xf numFmtId="0" fontId="11" fillId="0" borderId="0" xfId="0" applyFont="1" applyAlignment="1">
      <alignment horizontal="right" vertical="center"/>
    </xf>
    <xf numFmtId="1" fontId="22" fillId="0" borderId="14" xfId="0" applyNumberFormat="1" applyFont="1" applyBorder="1" applyAlignment="1">
      <alignment horizontal="center" vertical="center"/>
    </xf>
    <xf numFmtId="1" fontId="11" fillId="0" borderId="0" xfId="0" applyNumberFormat="1" applyFont="1" applyAlignment="1">
      <alignment horizontal="center" vertical="center"/>
    </xf>
    <xf numFmtId="0" fontId="24" fillId="0" borderId="0" xfId="0" applyFont="1" applyAlignment="1">
      <alignment vertical="center"/>
    </xf>
    <xf numFmtId="1" fontId="22" fillId="0" borderId="0" xfId="0" applyNumberFormat="1" applyFont="1" applyAlignment="1">
      <alignment horizontal="center" vertical="center"/>
    </xf>
    <xf numFmtId="0" fontId="24" fillId="0" borderId="0" xfId="0" applyFont="1" applyAlignment="1"/>
    <xf numFmtId="0" fontId="11" fillId="0" borderId="14" xfId="0" applyFont="1" applyBorder="1" applyAlignment="1">
      <alignment horizontal="center" vertical="center"/>
    </xf>
    <xf numFmtId="0" fontId="22" fillId="0" borderId="0" xfId="0" applyFont="1" applyAlignment="1">
      <alignment vertical="center"/>
    </xf>
    <xf numFmtId="0" fontId="11" fillId="0" borderId="0" xfId="0" applyFont="1" applyAlignment="1">
      <alignment horizontal="center" vertical="center" wrapText="1"/>
    </xf>
    <xf numFmtId="0" fontId="11" fillId="0" borderId="0" xfId="0" applyFont="1" applyAlignment="1">
      <alignment vertical="center" wrapText="1"/>
    </xf>
    <xf numFmtId="0" fontId="11" fillId="0" borderId="0" xfId="0" applyFont="1" applyAlignment="1">
      <alignment horizontal="center" vertical="center"/>
    </xf>
    <xf numFmtId="0" fontId="6" fillId="0" borderId="0" xfId="0" applyFont="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vertical="center" wrapText="1"/>
    </xf>
    <xf numFmtId="0" fontId="6" fillId="0" borderId="0" xfId="0" applyFont="1" applyAlignment="1">
      <alignment vertical="center"/>
    </xf>
    <xf numFmtId="0" fontId="6" fillId="0" borderId="24" xfId="0" applyFont="1" applyBorder="1" applyAlignment="1">
      <alignment horizontal="center" vertical="center"/>
    </xf>
    <xf numFmtId="0" fontId="6" fillId="0" borderId="0" xfId="0" applyFont="1" applyAlignment="1">
      <alignment horizontal="right" vertical="center"/>
    </xf>
    <xf numFmtId="1" fontId="6" fillId="4" borderId="14" xfId="0" applyNumberFormat="1" applyFont="1" applyFill="1" applyBorder="1" applyAlignment="1">
      <alignment horizontal="center" vertical="center"/>
    </xf>
    <xf numFmtId="0" fontId="19" fillId="0" borderId="0" xfId="0" applyFont="1" applyAlignment="1">
      <alignment vertical="center"/>
    </xf>
    <xf numFmtId="0" fontId="19" fillId="0" borderId="0" xfId="0" applyFont="1" applyAlignment="1">
      <alignment horizontal="right" vertical="center"/>
    </xf>
    <xf numFmtId="0" fontId="7" fillId="0" borderId="25" xfId="0" applyFont="1" applyBorder="1" applyAlignment="1">
      <alignment vertical="center"/>
    </xf>
    <xf numFmtId="1" fontId="6" fillId="0" borderId="0" xfId="0" applyNumberFormat="1" applyFont="1" applyAlignment="1">
      <alignment horizontal="center" vertical="center"/>
    </xf>
    <xf numFmtId="1" fontId="6" fillId="5" borderId="14" xfId="0" applyNumberFormat="1" applyFont="1" applyFill="1" applyBorder="1" applyAlignment="1">
      <alignment horizontal="center" vertical="center"/>
    </xf>
    <xf numFmtId="164" fontId="6" fillId="0" borderId="0" xfId="0" applyNumberFormat="1" applyFont="1" applyAlignment="1">
      <alignment horizontal="center" vertical="center"/>
    </xf>
    <xf numFmtId="0" fontId="25" fillId="0" borderId="0" xfId="0" applyFont="1" applyAlignment="1">
      <alignment vertical="center"/>
    </xf>
    <xf numFmtId="1" fontId="11" fillId="0" borderId="0" xfId="0" applyNumberFormat="1" applyFont="1" applyAlignment="1">
      <alignment vertical="center"/>
    </xf>
    <xf numFmtId="1" fontId="11" fillId="0" borderId="14" xfId="0" applyNumberFormat="1" applyFont="1" applyBorder="1" applyAlignment="1">
      <alignment vertical="center"/>
    </xf>
    <xf numFmtId="0" fontId="7" fillId="0" borderId="0" xfId="0" applyFont="1" applyAlignment="1">
      <alignment vertical="center"/>
    </xf>
    <xf numFmtId="0" fontId="27" fillId="0" borderId="0" xfId="0" applyFont="1" applyAlignment="1">
      <alignment horizontal="center" vertical="center"/>
    </xf>
    <xf numFmtId="0" fontId="0" fillId="0" borderId="0" xfId="0" applyFont="1" applyAlignment="1">
      <alignment vertical="center"/>
    </xf>
    <xf numFmtId="0" fontId="6" fillId="0" borderId="14" xfId="0" applyFont="1" applyBorder="1" applyAlignment="1">
      <alignment vertical="center"/>
    </xf>
    <xf numFmtId="0" fontId="19" fillId="0" borderId="14" xfId="0" applyFont="1" applyBorder="1" applyAlignment="1">
      <alignment vertical="center"/>
    </xf>
    <xf numFmtId="0" fontId="0" fillId="0" borderId="0" xfId="0" applyFont="1" applyAlignment="1">
      <alignment horizontal="center"/>
    </xf>
    <xf numFmtId="0" fontId="0" fillId="0" borderId="14" xfId="0" applyFont="1" applyBorder="1" applyAlignment="1">
      <alignment vertical="top" wrapText="1"/>
    </xf>
    <xf numFmtId="0" fontId="0" fillId="0" borderId="14" xfId="0" applyFont="1" applyBorder="1" applyAlignment="1">
      <alignment horizontal="center" vertical="center"/>
    </xf>
    <xf numFmtId="0" fontId="0" fillId="0" borderId="14" xfId="0" applyFont="1" applyBorder="1" applyAlignment="1">
      <alignment vertical="center"/>
    </xf>
    <xf numFmtId="0" fontId="0" fillId="0" borderId="14" xfId="0" applyFont="1" applyBorder="1" applyAlignment="1">
      <alignment vertical="center" wrapText="1"/>
    </xf>
    <xf numFmtId="0" fontId="7" fillId="0" borderId="14" xfId="0" applyFont="1" applyBorder="1" applyAlignment="1">
      <alignment horizontal="right" vertical="center"/>
    </xf>
    <xf numFmtId="0" fontId="0" fillId="0" borderId="14" xfId="0" applyFont="1" applyBorder="1" applyAlignment="1"/>
    <xf numFmtId="0" fontId="0" fillId="0" borderId="14" xfId="0" applyFont="1" applyBorder="1" applyAlignment="1">
      <alignment horizontal="center"/>
    </xf>
    <xf numFmtId="0" fontId="7" fillId="0" borderId="14" xfId="0" applyFont="1" applyBorder="1" applyAlignment="1">
      <alignment vertical="center"/>
    </xf>
    <xf numFmtId="0" fontId="6" fillId="0" borderId="20" xfId="0" applyFont="1" applyBorder="1" applyAlignment="1">
      <alignment vertical="center"/>
    </xf>
    <xf numFmtId="0" fontId="6" fillId="5" borderId="14" xfId="0" applyFont="1" applyFill="1" applyBorder="1" applyAlignment="1">
      <alignment horizontal="center" vertical="center"/>
    </xf>
    <xf numFmtId="0" fontId="6" fillId="6" borderId="14" xfId="0" applyFont="1" applyFill="1" applyBorder="1" applyAlignment="1">
      <alignment horizontal="center" vertical="center"/>
    </xf>
    <xf numFmtId="0" fontId="6" fillId="0" borderId="7" xfId="0" applyFont="1" applyBorder="1" applyAlignment="1">
      <alignment vertical="center"/>
    </xf>
    <xf numFmtId="1" fontId="22" fillId="0" borderId="20" xfId="0" applyNumberFormat="1" applyFont="1" applyBorder="1" applyAlignment="1">
      <alignment horizontal="center" vertical="center"/>
    </xf>
    <xf numFmtId="1" fontId="29" fillId="0" borderId="14" xfId="0" applyNumberFormat="1" applyFont="1" applyBorder="1" applyAlignment="1">
      <alignment horizontal="center" vertical="center"/>
    </xf>
    <xf numFmtId="1" fontId="25" fillId="7" borderId="14" xfId="0" applyNumberFormat="1" applyFont="1" applyFill="1" applyBorder="1" applyAlignment="1">
      <alignment horizontal="center" vertical="center"/>
    </xf>
    <xf numFmtId="1" fontId="25" fillId="8" borderId="14" xfId="0" applyNumberFormat="1" applyFont="1" applyFill="1" applyBorder="1" applyAlignment="1">
      <alignment horizontal="center" vertical="center"/>
    </xf>
    <xf numFmtId="1" fontId="25" fillId="9" borderId="17" xfId="0" applyNumberFormat="1" applyFont="1" applyFill="1" applyBorder="1" applyAlignment="1">
      <alignment horizontal="center" vertical="center"/>
    </xf>
    <xf numFmtId="1" fontId="25" fillId="10" borderId="14" xfId="0" applyNumberFormat="1" applyFont="1" applyFill="1" applyBorder="1" applyAlignment="1">
      <alignment horizontal="center" vertical="center"/>
    </xf>
    <xf numFmtId="0" fontId="30" fillId="0" borderId="0" xfId="0" applyFont="1" applyAlignment="1">
      <alignment vertical="center"/>
    </xf>
    <xf numFmtId="0" fontId="19" fillId="2" borderId="34" xfId="0" applyFont="1" applyFill="1" applyBorder="1" applyAlignment="1">
      <alignment vertical="center"/>
    </xf>
    <xf numFmtId="0" fontId="6" fillId="2" borderId="34" xfId="0" applyFont="1" applyFill="1" applyBorder="1" applyAlignment="1">
      <alignment vertical="center"/>
    </xf>
    <xf numFmtId="0" fontId="0" fillId="0" borderId="20" xfId="0" applyFont="1" applyBorder="1" applyAlignment="1">
      <alignment horizontal="center"/>
    </xf>
    <xf numFmtId="0" fontId="31" fillId="0" borderId="0" xfId="0" applyFont="1" applyAlignment="1">
      <alignment horizontal="right" vertical="center"/>
    </xf>
    <xf numFmtId="0" fontId="31" fillId="0" borderId="14" xfId="0" applyFont="1" applyBorder="1" applyAlignment="1">
      <alignment horizontal="right" vertical="center"/>
    </xf>
    <xf numFmtId="0" fontId="31" fillId="0" borderId="14" xfId="0" applyFont="1" applyBorder="1" applyAlignment="1">
      <alignment horizontal="left" vertical="center"/>
    </xf>
    <xf numFmtId="0" fontId="0" fillId="0" borderId="0" xfId="0" applyFont="1"/>
    <xf numFmtId="0" fontId="23" fillId="0" borderId="0" xfId="0" applyFont="1" applyAlignment="1">
      <alignment vertical="center"/>
    </xf>
    <xf numFmtId="0" fontId="23" fillId="0" borderId="0" xfId="0" applyFont="1" applyAlignment="1">
      <alignment horizontal="right" vertical="center"/>
    </xf>
    <xf numFmtId="0" fontId="33" fillId="0" borderId="14" xfId="0" applyFont="1" applyBorder="1" applyAlignment="1">
      <alignment horizontal="center" vertical="center"/>
    </xf>
    <xf numFmtId="0" fontId="14" fillId="0" borderId="14" xfId="0" applyFont="1" applyBorder="1" applyAlignment="1">
      <alignment vertical="center"/>
    </xf>
    <xf numFmtId="0" fontId="0" fillId="0" borderId="0" xfId="0" applyFont="1" applyAlignment="1">
      <alignment wrapText="1"/>
    </xf>
    <xf numFmtId="0" fontId="14" fillId="0" borderId="14" xfId="0" applyFont="1" applyBorder="1" applyAlignment="1">
      <alignment horizontal="center" vertical="center"/>
    </xf>
    <xf numFmtId="2" fontId="14" fillId="0" borderId="14" xfId="0" applyNumberFormat="1" applyFont="1" applyBorder="1" applyAlignment="1">
      <alignment horizontal="center" vertical="center"/>
    </xf>
    <xf numFmtId="1" fontId="33" fillId="0" borderId="14" xfId="0" applyNumberFormat="1" applyFont="1" applyBorder="1" applyAlignment="1">
      <alignment horizontal="center" vertical="center"/>
    </xf>
    <xf numFmtId="0" fontId="33" fillId="0" borderId="14" xfId="0" applyFont="1" applyBorder="1" applyAlignment="1">
      <alignment vertical="center"/>
    </xf>
    <xf numFmtId="1" fontId="14" fillId="0" borderId="14" xfId="0" applyNumberFormat="1" applyFont="1" applyBorder="1" applyAlignment="1">
      <alignment horizontal="center" vertical="center"/>
    </xf>
    <xf numFmtId="1" fontId="13" fillId="0" borderId="14" xfId="0" applyNumberFormat="1" applyFont="1" applyBorder="1" applyAlignment="1">
      <alignment horizontal="center" vertical="center"/>
    </xf>
    <xf numFmtId="1" fontId="13" fillId="0" borderId="14" xfId="0" applyNumberFormat="1" applyFont="1" applyBorder="1" applyAlignment="1">
      <alignment horizontal="center" vertical="center" wrapText="1"/>
    </xf>
    <xf numFmtId="0" fontId="36" fillId="0" borderId="50" xfId="0" applyFont="1" applyBorder="1" applyAlignment="1">
      <alignment horizontal="center" vertical="center" wrapText="1"/>
    </xf>
    <xf numFmtId="0" fontId="37" fillId="0" borderId="50" xfId="0" applyFont="1" applyBorder="1" applyAlignment="1">
      <alignment horizontal="center" vertical="center" wrapText="1"/>
    </xf>
    <xf numFmtId="0" fontId="17" fillId="0" borderId="51" xfId="0" applyFont="1" applyBorder="1" applyAlignment="1">
      <alignment vertical="center" wrapText="1"/>
    </xf>
    <xf numFmtId="0" fontId="14" fillId="0" borderId="52" xfId="0" applyFont="1" applyBorder="1" applyAlignment="1">
      <alignment horizontal="center" vertical="center" wrapText="1"/>
    </xf>
    <xf numFmtId="0" fontId="0" fillId="0" borderId="52"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50" xfId="0" applyFont="1" applyBorder="1" applyAlignment="1">
      <alignment horizontal="center" vertical="center" wrapText="1"/>
    </xf>
    <xf numFmtId="0" fontId="0" fillId="0" borderId="50" xfId="0" applyFont="1" applyBorder="1" applyAlignment="1">
      <alignment horizontal="center" vertical="center" wrapText="1"/>
    </xf>
    <xf numFmtId="0" fontId="14" fillId="0" borderId="50" xfId="0" applyFont="1" applyBorder="1" applyAlignment="1">
      <alignment vertical="center" wrapText="1"/>
    </xf>
    <xf numFmtId="2" fontId="14" fillId="0" borderId="26" xfId="0" applyNumberFormat="1" applyFont="1" applyBorder="1" applyAlignment="1">
      <alignment horizontal="center" vertical="center" wrapText="1"/>
    </xf>
    <xf numFmtId="2" fontId="14" fillId="0" borderId="50" xfId="0" applyNumberFormat="1" applyFont="1" applyBorder="1" applyAlignment="1">
      <alignment horizontal="center" vertical="center" wrapText="1"/>
    </xf>
    <xf numFmtId="0" fontId="37" fillId="0" borderId="26" xfId="0" applyFont="1" applyBorder="1" applyAlignment="1">
      <alignment horizontal="center" vertical="center" wrapText="1"/>
    </xf>
    <xf numFmtId="2" fontId="35" fillId="0" borderId="53" xfId="0" applyNumberFormat="1" applyFont="1" applyBorder="1" applyAlignment="1">
      <alignment horizontal="center" vertical="center"/>
    </xf>
    <xf numFmtId="164" fontId="14" fillId="0" borderId="52" xfId="0" applyNumberFormat="1" applyFont="1" applyBorder="1" applyAlignment="1">
      <alignment horizontal="center" vertical="center" wrapText="1"/>
    </xf>
    <xf numFmtId="164" fontId="14" fillId="0" borderId="27" xfId="0" applyNumberFormat="1" applyFont="1" applyBorder="1" applyAlignment="1">
      <alignment horizontal="center" vertical="center" wrapText="1"/>
    </xf>
    <xf numFmtId="164" fontId="14" fillId="0" borderId="0" xfId="0" applyNumberFormat="1" applyFont="1" applyAlignment="1">
      <alignment horizontal="center" vertical="center" wrapText="1"/>
    </xf>
    <xf numFmtId="2" fontId="35" fillId="0" borderId="54" xfId="0" applyNumberFormat="1" applyFont="1" applyBorder="1" applyAlignment="1">
      <alignment horizontal="center" vertical="center"/>
    </xf>
    <xf numFmtId="0" fontId="0" fillId="0" borderId="0" xfId="0" applyFont="1" applyAlignment="1">
      <alignment horizontal="center" vertical="center" wrapText="1"/>
    </xf>
    <xf numFmtId="2" fontId="35" fillId="0" borderId="55" xfId="0" applyNumberFormat="1" applyFont="1" applyBorder="1" applyAlignment="1">
      <alignment horizontal="center" vertical="center"/>
    </xf>
    <xf numFmtId="164" fontId="14" fillId="0" borderId="26" xfId="0" applyNumberFormat="1" applyFont="1" applyBorder="1" applyAlignment="1">
      <alignment horizontal="center" vertical="center" wrapText="1"/>
    </xf>
    <xf numFmtId="0" fontId="0" fillId="12" borderId="34" xfId="0" applyFont="1" applyFill="1" applyBorder="1" applyAlignment="1"/>
    <xf numFmtId="2" fontId="0" fillId="0" borderId="14" xfId="0" applyNumberFormat="1" applyFont="1" applyBorder="1" applyAlignment="1"/>
    <xf numFmtId="0" fontId="9" fillId="0" borderId="0" xfId="0" applyFont="1" applyAlignment="1"/>
    <xf numFmtId="0" fontId="0" fillId="0" borderId="0" xfId="0" applyFont="1" applyAlignment="1"/>
    <xf numFmtId="0" fontId="9" fillId="0" borderId="0" xfId="0" applyFont="1"/>
    <xf numFmtId="0" fontId="7" fillId="0" borderId="4" xfId="0" applyFont="1" applyBorder="1" applyAlignment="1">
      <alignment horizontal="center" vertical="center" wrapText="1"/>
    </xf>
    <xf numFmtId="0" fontId="10" fillId="0" borderId="8" xfId="0" applyFont="1" applyBorder="1"/>
    <xf numFmtId="0" fontId="10" fillId="0" borderId="21" xfId="0" applyFont="1" applyBorder="1"/>
    <xf numFmtId="0" fontId="7" fillId="0" borderId="5" xfId="0" applyFont="1" applyBorder="1" applyAlignment="1">
      <alignment horizontal="center"/>
    </xf>
    <xf numFmtId="0" fontId="10" fillId="0" borderId="5" xfId="0" applyFont="1" applyBorder="1"/>
    <xf numFmtId="0" fontId="10" fillId="0" borderId="6" xfId="0" applyFont="1" applyBorder="1"/>
    <xf numFmtId="0" fontId="12" fillId="0" borderId="11" xfId="0" applyFont="1" applyBorder="1" applyAlignment="1">
      <alignment horizontal="center"/>
    </xf>
    <xf numFmtId="0" fontId="10" fillId="0" borderId="12" xfId="0" applyFont="1" applyBorder="1"/>
    <xf numFmtId="0" fontId="10" fillId="0" borderId="18" xfId="0" applyFont="1" applyBorder="1"/>
    <xf numFmtId="0" fontId="10" fillId="0" borderId="3" xfId="0" applyFont="1" applyBorder="1"/>
    <xf numFmtId="0" fontId="6" fillId="0" borderId="8" xfId="0" applyFont="1" applyBorder="1" applyAlignment="1">
      <alignment horizontal="center" vertical="center" wrapText="1"/>
    </xf>
    <xf numFmtId="0" fontId="10" fillId="0" borderId="20" xfId="0" applyFont="1" applyBorder="1"/>
    <xf numFmtId="0" fontId="6" fillId="0" borderId="24" xfId="0" applyFont="1" applyBorder="1" applyAlignment="1">
      <alignment horizontal="center" vertical="center" wrapText="1"/>
    </xf>
    <xf numFmtId="0" fontId="6" fillId="0" borderId="0" xfId="0" applyFont="1" applyAlignment="1">
      <alignment horizontal="left" vertical="center"/>
    </xf>
    <xf numFmtId="0" fontId="4" fillId="0" borderId="0" xfId="0" applyFont="1" applyAlignment="1">
      <alignment horizontal="center" vertical="center"/>
    </xf>
    <xf numFmtId="0" fontId="7" fillId="0" borderId="7" xfId="0" applyFont="1" applyBorder="1" applyAlignment="1">
      <alignment horizontal="center"/>
    </xf>
    <xf numFmtId="0" fontId="7" fillId="0" borderId="11" xfId="0" applyFont="1" applyBorder="1" applyAlignment="1">
      <alignment horizontal="center" vertical="center"/>
    </xf>
    <xf numFmtId="0" fontId="10" fillId="0" borderId="16" xfId="0" applyFont="1" applyBorder="1"/>
    <xf numFmtId="0" fontId="10" fillId="0" borderId="2" xfId="0" applyFont="1" applyBorder="1"/>
    <xf numFmtId="0" fontId="7" fillId="2" borderId="11" xfId="0" applyFont="1" applyFill="1" applyBorder="1" applyAlignment="1">
      <alignment horizontal="center" vertical="center"/>
    </xf>
    <xf numFmtId="0" fontId="7" fillId="0" borderId="18" xfId="0" applyFont="1" applyBorder="1" applyAlignment="1">
      <alignment horizontal="center" vertical="center"/>
    </xf>
    <xf numFmtId="0" fontId="6" fillId="0" borderId="24" xfId="0" applyFont="1" applyBorder="1" applyAlignment="1">
      <alignment horizontal="center" vertical="center"/>
    </xf>
    <xf numFmtId="0" fontId="10" fillId="0" borderId="25" xfId="0" applyFont="1" applyBorder="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0" fillId="0" borderId="2" xfId="0" applyFont="1" applyBorder="1" applyAlignment="1">
      <alignment horizontal="center"/>
    </xf>
    <xf numFmtId="0" fontId="7" fillId="0" borderId="7" xfId="0" applyFont="1" applyBorder="1" applyAlignment="1">
      <alignment horizontal="right" vertical="center"/>
    </xf>
    <xf numFmtId="0" fontId="11" fillId="0" borderId="4" xfId="0" applyFont="1" applyBorder="1" applyAlignment="1">
      <alignment horizontal="center" vertical="center" wrapText="1"/>
    </xf>
    <xf numFmtId="0" fontId="24" fillId="0" borderId="4" xfId="0" applyFont="1" applyBorder="1" applyAlignment="1">
      <alignment vertical="center" wrapText="1"/>
    </xf>
    <xf numFmtId="0" fontId="7" fillId="2" borderId="7" xfId="0" applyFont="1" applyFill="1" applyBorder="1" applyAlignment="1">
      <alignment horizontal="center" vertical="center"/>
    </xf>
    <xf numFmtId="0" fontId="10" fillId="0" borderId="29" xfId="0" applyFont="1" applyBorder="1"/>
    <xf numFmtId="0" fontId="7" fillId="0" borderId="7" xfId="0" applyFont="1" applyBorder="1" applyAlignment="1">
      <alignment horizontal="center" vertical="center" wrapText="1"/>
    </xf>
    <xf numFmtId="0" fontId="7" fillId="0" borderId="7" xfId="0" applyFont="1" applyBorder="1" applyAlignment="1">
      <alignment horizontal="center" vertical="center"/>
    </xf>
    <xf numFmtId="0" fontId="22" fillId="0" borderId="0" xfId="0" applyFont="1" applyAlignment="1">
      <alignment horizontal="center" vertical="center"/>
    </xf>
    <xf numFmtId="0" fontId="15" fillId="0" borderId="0" xfId="0" applyFont="1" applyAlignment="1">
      <alignment horizontal="center" vertical="center"/>
    </xf>
    <xf numFmtId="0" fontId="6" fillId="0" borderId="2" xfId="0" applyFont="1" applyBorder="1" applyAlignment="1">
      <alignment horizontal="left"/>
    </xf>
    <xf numFmtId="0" fontId="7" fillId="0" borderId="0" xfId="0" applyFont="1" applyAlignment="1">
      <alignment horizontal="left" vertical="center"/>
    </xf>
    <xf numFmtId="0" fontId="7" fillId="0" borderId="7" xfId="0" applyFont="1" applyBorder="1" applyAlignment="1">
      <alignment horizontal="right" vertical="center" wrapText="1"/>
    </xf>
    <xf numFmtId="0" fontId="2" fillId="0" borderId="7" xfId="0" applyFont="1" applyBorder="1" applyAlignment="1">
      <alignment horizontal="center" vertical="center"/>
    </xf>
    <xf numFmtId="0" fontId="4" fillId="0" borderId="7" xfId="0" applyFont="1" applyBorder="1" applyAlignment="1">
      <alignment horizontal="center" vertical="center"/>
    </xf>
    <xf numFmtId="0" fontId="6" fillId="0" borderId="7" xfId="0" applyFont="1" applyBorder="1" applyAlignment="1">
      <alignment horizontal="center" vertical="center"/>
    </xf>
    <xf numFmtId="0" fontId="22" fillId="0" borderId="11" xfId="0" applyFont="1" applyBorder="1" applyAlignment="1">
      <alignment horizontal="center" vertical="center"/>
    </xf>
    <xf numFmtId="0" fontId="6" fillId="0" borderId="11" xfId="0" applyFont="1" applyBorder="1" applyAlignment="1">
      <alignment horizontal="center" vertical="center" wrapText="1"/>
    </xf>
    <xf numFmtId="0" fontId="21" fillId="0" borderId="11" xfId="0" applyFont="1" applyBorder="1" applyAlignment="1">
      <alignment horizontal="center" vertical="center"/>
    </xf>
    <xf numFmtId="0" fontId="6" fillId="0" borderId="4" xfId="0" applyFont="1" applyBorder="1" applyAlignment="1">
      <alignment horizontal="center" vertical="center" wrapText="1"/>
    </xf>
    <xf numFmtId="0" fontId="26" fillId="0" borderId="7" xfId="0" applyFont="1" applyBorder="1" applyAlignment="1">
      <alignment horizontal="center" vertical="center"/>
    </xf>
    <xf numFmtId="0" fontId="28" fillId="0" borderId="0" xfId="0" applyFont="1" applyAlignment="1">
      <alignment horizontal="center"/>
    </xf>
    <xf numFmtId="0" fontId="28" fillId="0" borderId="0" xfId="0" applyFont="1" applyAlignment="1">
      <alignment horizontal="left"/>
    </xf>
    <xf numFmtId="0" fontId="0" fillId="0" borderId="0" xfId="0" applyFont="1" applyAlignment="1">
      <alignment horizontal="left"/>
    </xf>
    <xf numFmtId="0" fontId="31" fillId="0" borderId="18" xfId="0" applyFont="1" applyBorder="1" applyAlignment="1">
      <alignment horizontal="right" vertical="center"/>
    </xf>
    <xf numFmtId="0" fontId="31" fillId="0" borderId="0" xfId="0" applyFont="1" applyAlignment="1">
      <alignment horizontal="center" vertical="center"/>
    </xf>
    <xf numFmtId="0" fontId="31" fillId="0" borderId="7" xfId="0" applyFont="1" applyBorder="1" applyAlignment="1">
      <alignment horizontal="right" vertical="center"/>
    </xf>
    <xf numFmtId="0" fontId="33" fillId="0" borderId="4" xfId="0" applyFont="1" applyBorder="1" applyAlignment="1">
      <alignment horizontal="center" vertical="center"/>
    </xf>
    <xf numFmtId="0" fontId="33" fillId="0" borderId="7" xfId="0" applyFont="1" applyBorder="1" applyAlignment="1">
      <alignment horizontal="center" vertical="center"/>
    </xf>
    <xf numFmtId="0" fontId="33" fillId="0" borderId="4" xfId="0" applyFont="1" applyBorder="1" applyAlignment="1">
      <alignment horizontal="center" vertical="center" wrapText="1"/>
    </xf>
    <xf numFmtId="0" fontId="23" fillId="0" borderId="0" xfId="0" applyFont="1" applyAlignment="1">
      <alignment horizontal="center" vertical="center"/>
    </xf>
    <xf numFmtId="0" fontId="32" fillId="0" borderId="0" xfId="0" applyFont="1" applyAlignment="1">
      <alignment horizontal="center" vertical="center"/>
    </xf>
    <xf numFmtId="0" fontId="13" fillId="0" borderId="0" xfId="0" applyFont="1" applyAlignment="1">
      <alignment horizontal="center" vertical="center"/>
    </xf>
    <xf numFmtId="0" fontId="23" fillId="0" borderId="2" xfId="0" applyFont="1" applyBorder="1" applyAlignment="1">
      <alignment horizontal="center" vertical="center"/>
    </xf>
    <xf numFmtId="0" fontId="35" fillId="0" borderId="7" xfId="0" applyFont="1" applyBorder="1" applyAlignment="1">
      <alignment horizontal="left"/>
    </xf>
    <xf numFmtId="0" fontId="7" fillId="11" borderId="36" xfId="0" applyFont="1" applyFill="1" applyBorder="1" applyAlignment="1">
      <alignment vertical="center" wrapText="1"/>
    </xf>
    <xf numFmtId="0" fontId="10" fillId="0" borderId="37" xfId="0" applyFont="1" applyBorder="1"/>
    <xf numFmtId="0" fontId="10" fillId="0" borderId="38" xfId="0" applyFont="1" applyBorder="1"/>
    <xf numFmtId="0" fontId="17" fillId="11" borderId="36" xfId="0" applyFont="1" applyFill="1" applyBorder="1" applyAlignment="1">
      <alignment horizontal="center" vertical="center" wrapText="1"/>
    </xf>
    <xf numFmtId="0" fontId="16" fillId="11" borderId="39" xfId="0" applyFont="1" applyFill="1" applyBorder="1" applyAlignment="1">
      <alignment vertical="center" wrapText="1"/>
    </xf>
    <xf numFmtId="0" fontId="10" fillId="0" borderId="40" xfId="0" applyFont="1" applyBorder="1"/>
    <xf numFmtId="0" fontId="10" fillId="0" borderId="41" xfId="0" applyFont="1" applyBorder="1"/>
    <xf numFmtId="0" fontId="34" fillId="0" borderId="7" xfId="0" applyFont="1" applyBorder="1" applyAlignment="1">
      <alignment horizontal="center"/>
    </xf>
    <xf numFmtId="0" fontId="35" fillId="0" borderId="7" xfId="0" applyFont="1" applyBorder="1" applyAlignment="1">
      <alignment horizontal="center"/>
    </xf>
    <xf numFmtId="0" fontId="35" fillId="0" borderId="7" xfId="0" applyFont="1" applyBorder="1" applyAlignment="1">
      <alignment horizontal="center" vertical="center"/>
    </xf>
    <xf numFmtId="0" fontId="35" fillId="0" borderId="7" xfId="0" applyFont="1" applyBorder="1" applyAlignment="1">
      <alignment horizontal="right" vertical="center"/>
    </xf>
    <xf numFmtId="0" fontId="7" fillId="11" borderId="35" xfId="0" applyFont="1" applyFill="1" applyBorder="1" applyAlignment="1">
      <alignment vertical="center" wrapText="1"/>
    </xf>
    <xf numFmtId="0" fontId="10" fillId="0" borderId="30" xfId="0" applyFont="1" applyBorder="1"/>
    <xf numFmtId="0" fontId="10" fillId="0" borderId="26" xfId="0" applyFont="1" applyBorder="1"/>
    <xf numFmtId="0" fontId="16" fillId="11" borderId="36" xfId="0" applyFont="1" applyFill="1" applyBorder="1" applyAlignment="1">
      <alignment vertical="center" wrapText="1"/>
    </xf>
    <xf numFmtId="0" fontId="17" fillId="0" borderId="42" xfId="0" applyFont="1" applyBorder="1" applyAlignment="1">
      <alignment horizontal="center" vertical="center" wrapText="1"/>
    </xf>
    <xf numFmtId="0" fontId="10" fillId="0" borderId="44" xfId="0" applyFont="1" applyBorder="1"/>
    <xf numFmtId="0" fontId="10" fillId="0" borderId="43" xfId="0" applyFont="1" applyBorder="1"/>
    <xf numFmtId="0" fontId="10" fillId="0" borderId="48" xfId="0" applyFont="1" applyBorder="1"/>
    <xf numFmtId="0" fontId="10" fillId="0" borderId="49" xfId="0" applyFont="1" applyBorder="1"/>
    <xf numFmtId="0" fontId="10" fillId="0" borderId="50" xfId="0" applyFont="1" applyBorder="1"/>
    <xf numFmtId="0" fontId="21" fillId="0" borderId="0" xfId="0" applyFont="1" applyAlignment="1">
      <alignment horizontal="center" vertical="center" wrapText="1"/>
    </xf>
    <xf numFmtId="0" fontId="17" fillId="0" borderId="42" xfId="0" applyFont="1" applyBorder="1" applyAlignment="1">
      <alignment vertical="center" wrapText="1"/>
    </xf>
    <xf numFmtId="0" fontId="21" fillId="0" borderId="45" xfId="0" applyFont="1" applyBorder="1" applyAlignment="1">
      <alignment horizontal="center" vertical="center" wrapText="1"/>
    </xf>
    <xf numFmtId="0" fontId="17" fillId="0" borderId="46" xfId="0" applyFont="1" applyBorder="1" applyAlignment="1">
      <alignment vertical="center" wrapText="1"/>
    </xf>
    <xf numFmtId="0" fontId="10" fillId="0" borderId="47" xfId="0" applyFont="1" applyBorder="1"/>
    <xf numFmtId="0" fontId="0" fillId="0" borderId="48" xfId="0" applyFont="1" applyBorder="1" applyAlignment="1">
      <alignment vertical="top" wrapText="1"/>
    </xf>
    <xf numFmtId="0" fontId="17" fillId="0" borderId="51" xfId="0" applyFont="1" applyBorder="1" applyAlignment="1">
      <alignment vertical="center" wrapText="1"/>
    </xf>
    <xf numFmtId="0" fontId="10" fillId="0" borderId="52" xfId="0" applyFont="1" applyBorder="1"/>
    <xf numFmtId="0" fontId="17" fillId="0" borderId="51" xfId="0" applyFont="1" applyBorder="1" applyAlignment="1">
      <alignment horizontal="right" vertical="center" wrapText="1"/>
    </xf>
  </cellXfs>
  <cellStyles count="1">
    <cellStyle name="Normal" xfId="0" builtinId="0"/>
  </cellStyles>
  <dxfs count="8">
    <dxf>
      <font>
        <color rgb="FF800080"/>
      </font>
      <fill>
        <patternFill patternType="solid">
          <fgColor rgb="FFFF99CC"/>
          <bgColor rgb="FFFF99CC"/>
        </patternFill>
      </fill>
    </dxf>
    <dxf>
      <font>
        <color rgb="FF800080"/>
      </font>
      <fill>
        <patternFill patternType="solid">
          <fgColor rgb="FFFF99CC"/>
          <bgColor rgb="FFFF99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333333"/>
                </a:solidFill>
                <a:latin typeface="+mn-lt"/>
              </a:defRPr>
            </a:pPr>
            <a:r>
              <a:t>CO ATTAINMENT -INDUSTRIAL DRIVES AND APPLICATIONS (15EE82)</a:t>
            </a:r>
          </a:p>
        </c:rich>
      </c:tx>
      <c:overlay val="0"/>
    </c:title>
    <c:autoTitleDeleted val="0"/>
    <c:plotArea>
      <c:layout/>
      <c:barChart>
        <c:barDir val="col"/>
        <c:grouping val="clustered"/>
        <c:varyColors val="1"/>
        <c:ser>
          <c:idx val="0"/>
          <c:order val="0"/>
          <c:spPr>
            <a:solidFill>
              <a:srgbClr val="33CCCC"/>
            </a:solidFill>
          </c:spPr>
          <c:invertIfNegative val="1"/>
          <c:cat>
            <c:strRef>
              <c:f>'15EE82-IDA'!$D$113:$K$113</c:f>
              <c:strCache>
                <c:ptCount val="6"/>
                <c:pt idx="0">
                  <c:v>CO1</c:v>
                </c:pt>
                <c:pt idx="1">
                  <c:v>CO2</c:v>
                </c:pt>
                <c:pt idx="2">
                  <c:v>CO3</c:v>
                </c:pt>
                <c:pt idx="3">
                  <c:v>CO4</c:v>
                </c:pt>
                <c:pt idx="4">
                  <c:v>CO5</c:v>
                </c:pt>
                <c:pt idx="5">
                  <c:v>CO6</c:v>
                </c:pt>
              </c:strCache>
            </c:strRef>
          </c:cat>
          <c:val>
            <c:numRef>
              <c:f>'15EE82-IDA'!$D$114:$K$114</c:f>
              <c:numCache>
                <c:formatCode>0</c:formatCode>
                <c:ptCount val="8"/>
                <c:pt idx="0">
                  <c:v>73.584905660377359</c:v>
                </c:pt>
                <c:pt idx="1">
                  <c:v>64.15094339622641</c:v>
                </c:pt>
                <c:pt idx="2">
                  <c:v>77.528089887640448</c:v>
                </c:pt>
                <c:pt idx="3">
                  <c:v>69.387755102040813</c:v>
                </c:pt>
                <c:pt idx="4">
                  <c:v>38.571428571428577</c:v>
                </c:pt>
                <c:pt idx="5">
                  <c:v>91.044776119402982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108-4A02-8383-5B7A58E9C79F}"/>
            </c:ext>
          </c:extLst>
        </c:ser>
        <c:dLbls>
          <c:showLegendKey val="0"/>
          <c:showVal val="0"/>
          <c:showCatName val="0"/>
          <c:showSerName val="0"/>
          <c:showPercent val="0"/>
          <c:showBubbleSize val="0"/>
        </c:dLbls>
        <c:gapWidth val="150"/>
        <c:axId val="1335312154"/>
        <c:axId val="634737782"/>
      </c:barChart>
      <c:catAx>
        <c:axId val="1335312154"/>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634737782"/>
        <c:crosses val="autoZero"/>
        <c:auto val="1"/>
        <c:lblAlgn val="ctr"/>
        <c:lblOffset val="100"/>
        <c:noMultiLvlLbl val="1"/>
      </c:catAx>
      <c:valAx>
        <c:axId val="63473778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335312154"/>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333333"/>
                </a:solidFill>
                <a:latin typeface="+mn-lt"/>
              </a:defRPr>
            </a:pPr>
            <a:r>
              <a:t>INDUSTRIAL DRIVES AND APPLICATIONS :15EE82 2018-19 EVEN</a:t>
            </a:r>
          </a:p>
        </c:rich>
      </c:tx>
      <c:overlay val="0"/>
    </c:title>
    <c:autoTitleDeleted val="0"/>
    <c:plotArea>
      <c:layout/>
      <c:barChart>
        <c:barDir val="col"/>
        <c:grouping val="clustered"/>
        <c:varyColors val="1"/>
        <c:ser>
          <c:idx val="0"/>
          <c:order val="0"/>
          <c:spPr>
            <a:solidFill>
              <a:srgbClr val="33CCCC"/>
            </a:solidFill>
          </c:spPr>
          <c:invertIfNegative val="1"/>
          <c:cat>
            <c:strRef>
              <c:f>EXTERNAL!$D$109:$I$109</c:f>
              <c:strCache>
                <c:ptCount val="6"/>
                <c:pt idx="0">
                  <c:v>CO1</c:v>
                </c:pt>
                <c:pt idx="1">
                  <c:v>CO2</c:v>
                </c:pt>
                <c:pt idx="2">
                  <c:v>CO3</c:v>
                </c:pt>
                <c:pt idx="3">
                  <c:v>CO4</c:v>
                </c:pt>
                <c:pt idx="4">
                  <c:v>CO5</c:v>
                </c:pt>
                <c:pt idx="5">
                  <c:v>CO6</c:v>
                </c:pt>
              </c:strCache>
            </c:strRef>
          </c:cat>
          <c:val>
            <c:numRef>
              <c:f>EXTERNAL!$D$110:$I$110</c:f>
              <c:numCache>
                <c:formatCode>0</c:formatCode>
                <c:ptCount val="6"/>
                <c:pt idx="0">
                  <c:v>96.907216494845358</c:v>
                </c:pt>
                <c:pt idx="1">
                  <c:v>96.907216494845358</c:v>
                </c:pt>
                <c:pt idx="2">
                  <c:v>96.907216494845358</c:v>
                </c:pt>
                <c:pt idx="3">
                  <c:v>96.907216494845358</c:v>
                </c:pt>
                <c:pt idx="4">
                  <c:v>96.907216494845358</c:v>
                </c:pt>
                <c:pt idx="5">
                  <c:v>96.907216494845358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4AFB-45BC-8BA4-BC8967770D90}"/>
            </c:ext>
          </c:extLst>
        </c:ser>
        <c:dLbls>
          <c:showLegendKey val="0"/>
          <c:showVal val="0"/>
          <c:showCatName val="0"/>
          <c:showSerName val="0"/>
          <c:showPercent val="0"/>
          <c:showBubbleSize val="0"/>
        </c:dLbls>
        <c:gapWidth val="150"/>
        <c:axId val="1510030819"/>
        <c:axId val="431732388"/>
      </c:barChart>
      <c:catAx>
        <c:axId val="1510030819"/>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431732388"/>
        <c:crosses val="autoZero"/>
        <c:auto val="1"/>
        <c:lblAlgn val="ctr"/>
        <c:lblOffset val="100"/>
        <c:noMultiLvlLbl val="1"/>
      </c:catAx>
      <c:valAx>
        <c:axId val="43173238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510030819"/>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000" b="0" i="0">
                <a:solidFill>
                  <a:srgbClr val="000000"/>
                </a:solidFill>
                <a:latin typeface="+mn-lt"/>
              </a:defRPr>
            </a:pPr>
            <a:r>
              <a:t>CO ATTAINMENT  15EE82
ASSIGNMENT MARKS  2018-19 EVEN</a:t>
            </a:r>
          </a:p>
        </c:rich>
      </c:tx>
      <c:overlay val="0"/>
    </c:title>
    <c:autoTitleDeleted val="0"/>
    <c:plotArea>
      <c:layout/>
      <c:barChart>
        <c:barDir val="col"/>
        <c:grouping val="clustered"/>
        <c:varyColors val="1"/>
        <c:ser>
          <c:idx val="0"/>
          <c:order val="0"/>
          <c:spPr>
            <a:solidFill>
              <a:srgbClr val="33CCCC"/>
            </a:solidFill>
          </c:spPr>
          <c:invertIfNegative val="1"/>
          <c:cat>
            <c:strRef>
              <c:f>'ASSIGNMENT CO '!$D$112:$I$112</c:f>
              <c:strCache>
                <c:ptCount val="6"/>
                <c:pt idx="0">
                  <c:v>CO1</c:v>
                </c:pt>
                <c:pt idx="1">
                  <c:v>CO2</c:v>
                </c:pt>
                <c:pt idx="2">
                  <c:v>CO3</c:v>
                </c:pt>
                <c:pt idx="3">
                  <c:v>CO4</c:v>
                </c:pt>
                <c:pt idx="4">
                  <c:v>CO5</c:v>
                </c:pt>
                <c:pt idx="5">
                  <c:v>CO6</c:v>
                </c:pt>
              </c:strCache>
            </c:strRef>
          </c:cat>
          <c:val>
            <c:numRef>
              <c:f>'ASSIGNMENT CO '!$D$113:$I$113</c:f>
              <c:numCache>
                <c:formatCode>0</c:formatCode>
                <c:ptCount val="6"/>
                <c:pt idx="0">
                  <c:v>92.857142857142861</c:v>
                </c:pt>
                <c:pt idx="1">
                  <c:v>92.857142857142861</c:v>
                </c:pt>
                <c:pt idx="2">
                  <c:v>92.857142857142861</c:v>
                </c:pt>
                <c:pt idx="3">
                  <c:v>92.857142857142861</c:v>
                </c:pt>
                <c:pt idx="4">
                  <c:v>93</c:v>
                </c:pt>
                <c:pt idx="5">
                  <c:v>92.857142857142861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111-44A3-A2C4-9D053504004D}"/>
            </c:ext>
          </c:extLst>
        </c:ser>
        <c:dLbls>
          <c:showLegendKey val="0"/>
          <c:showVal val="0"/>
          <c:showCatName val="0"/>
          <c:showSerName val="0"/>
          <c:showPercent val="0"/>
          <c:showBubbleSize val="0"/>
        </c:dLbls>
        <c:gapWidth val="150"/>
        <c:axId val="581970797"/>
        <c:axId val="170042408"/>
      </c:barChart>
      <c:catAx>
        <c:axId val="581970797"/>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70042408"/>
        <c:crosses val="autoZero"/>
        <c:auto val="1"/>
        <c:lblAlgn val="ctr"/>
        <c:lblOffset val="100"/>
        <c:noMultiLvlLbl val="1"/>
      </c:catAx>
      <c:valAx>
        <c:axId val="17004240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581970797"/>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33399"/>
                </a:solidFill>
                <a:latin typeface="+mn-lt"/>
              </a:defRPr>
            </a:pPr>
            <a:r>
              <a:t>DIRECT METHOD - ATTAINMENT of COs - 15EE82- (EVEN 2018-19)</a:t>
            </a:r>
          </a:p>
        </c:rich>
      </c:tx>
      <c:overlay val="0"/>
    </c:title>
    <c:autoTitleDeleted val="0"/>
    <c:plotArea>
      <c:layout/>
      <c:barChart>
        <c:barDir val="col"/>
        <c:grouping val="clustered"/>
        <c:varyColors val="1"/>
        <c:ser>
          <c:idx val="0"/>
          <c:order val="0"/>
          <c:spPr>
            <a:solidFill>
              <a:srgbClr val="0000FF"/>
            </a:solidFill>
          </c:spPr>
          <c:invertIfNegative val="1"/>
          <c:cat>
            <c:strRef>
              <c:f>'DIRECT CO'!$C$15:$G$15</c:f>
              <c:strCache>
                <c:ptCount val="5"/>
                <c:pt idx="0">
                  <c:v>CO1</c:v>
                </c:pt>
                <c:pt idx="1">
                  <c:v>CO2</c:v>
                </c:pt>
                <c:pt idx="2">
                  <c:v>CO3</c:v>
                </c:pt>
                <c:pt idx="3">
                  <c:v>CO4</c:v>
                </c:pt>
                <c:pt idx="4">
                  <c:v>CO5</c:v>
                </c:pt>
              </c:strCache>
            </c:strRef>
          </c:cat>
          <c:val>
            <c:numRef>
              <c:f>'DIRECT CO'!$C$16:$G$16</c:f>
              <c:numCache>
                <c:formatCode>0</c:formatCode>
                <c:ptCount val="5"/>
                <c:pt idx="0">
                  <c:v>88</c:v>
                </c:pt>
                <c:pt idx="1">
                  <c:v>84.666666666666671</c:v>
                </c:pt>
                <c:pt idx="2">
                  <c:v>89.333333333333329</c:v>
                </c:pt>
                <c:pt idx="3">
                  <c:v>86.333333333333329</c:v>
                </c:pt>
                <c:pt idx="4">
                  <c:v>76.333333333333329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2C7E-4BAB-9D79-BEC1535DC49B}"/>
            </c:ext>
          </c:extLst>
        </c:ser>
        <c:dLbls>
          <c:showLegendKey val="0"/>
          <c:showVal val="0"/>
          <c:showCatName val="0"/>
          <c:showSerName val="0"/>
          <c:showPercent val="0"/>
          <c:showBubbleSize val="0"/>
        </c:dLbls>
        <c:gapWidth val="150"/>
        <c:axId val="1023581561"/>
        <c:axId val="1587282473"/>
      </c:barChart>
      <c:catAx>
        <c:axId val="1023581561"/>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587282473"/>
        <c:crosses val="autoZero"/>
        <c:auto val="1"/>
        <c:lblAlgn val="ctr"/>
        <c:lblOffset val="100"/>
        <c:noMultiLvlLbl val="1"/>
      </c:catAx>
      <c:valAx>
        <c:axId val="1587282473"/>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023581561"/>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t> FINAL CO ATTAINMENT  (Even Sem. 2018-19) 15EE82</a:t>
            </a:r>
          </a:p>
        </c:rich>
      </c:tx>
      <c:overlay val="0"/>
    </c:title>
    <c:autoTitleDeleted val="0"/>
    <c:plotArea>
      <c:layout/>
      <c:barChart>
        <c:barDir val="col"/>
        <c:grouping val="clustered"/>
        <c:varyColors val="1"/>
        <c:ser>
          <c:idx val="0"/>
          <c:order val="0"/>
          <c:spPr>
            <a:solidFill>
              <a:srgbClr val="33CCCC"/>
            </a:solidFill>
          </c:spPr>
          <c:invertIfNegative val="1"/>
          <c:val>
            <c:numRef>
              <c:f>'INDIRECT ASSESMENT'!$D$30:$H$30</c:f>
              <c:numCache>
                <c:formatCode>0</c:formatCode>
                <c:ptCount val="5"/>
                <c:pt idx="0">
                  <c:v>87.800000000000011</c:v>
                </c:pt>
                <c:pt idx="1">
                  <c:v>84.898876404494388</c:v>
                </c:pt>
                <c:pt idx="2">
                  <c:v>88.683146067415734</c:v>
                </c:pt>
                <c:pt idx="3">
                  <c:v>85.788764044943818</c:v>
                </c:pt>
                <c:pt idx="4">
                  <c:v>77.743820224719101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025F-4A1D-A161-FE38B64BA881}"/>
            </c:ext>
          </c:extLst>
        </c:ser>
        <c:dLbls>
          <c:showLegendKey val="0"/>
          <c:showVal val="0"/>
          <c:showCatName val="0"/>
          <c:showSerName val="0"/>
          <c:showPercent val="0"/>
          <c:showBubbleSize val="0"/>
        </c:dLbls>
        <c:gapWidth val="150"/>
        <c:axId val="250624169"/>
        <c:axId val="1714044755"/>
      </c:barChart>
      <c:catAx>
        <c:axId val="250624169"/>
        <c:scaling>
          <c:orientation val="minMax"/>
        </c:scaling>
        <c:delete val="0"/>
        <c:axPos val="b"/>
        <c:title>
          <c:tx>
            <c:rich>
              <a:bodyPr/>
              <a:lstStyle/>
              <a:p>
                <a:pPr lvl="0">
                  <a:defRPr sz="1000" b="1" i="0">
                    <a:solidFill>
                      <a:srgbClr val="000000"/>
                    </a:solidFill>
                    <a:latin typeface="+mn-lt"/>
                  </a:defRPr>
                </a:pPr>
                <a:r>
                  <a:t>CO's</a:t>
                </a:r>
              </a:p>
            </c:rich>
          </c:tx>
          <c:overlay val="0"/>
        </c:title>
        <c:majorTickMark val="cross"/>
        <c:minorTickMark val="cross"/>
        <c:tickLblPos val="nextTo"/>
        <c:txPr>
          <a:bodyPr/>
          <a:lstStyle/>
          <a:p>
            <a:pPr lvl="0">
              <a:defRPr b="0">
                <a:solidFill>
                  <a:srgbClr val="000000"/>
                </a:solidFill>
                <a:latin typeface="+mn-lt"/>
              </a:defRPr>
            </a:pPr>
            <a:endParaRPr lang="en-US"/>
          </a:p>
        </c:txPr>
        <c:crossAx val="1714044755"/>
        <c:crosses val="autoZero"/>
        <c:auto val="1"/>
        <c:lblAlgn val="ctr"/>
        <c:lblOffset val="100"/>
        <c:noMultiLvlLbl val="1"/>
      </c:catAx>
      <c:valAx>
        <c:axId val="1714044755"/>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250624169"/>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oneCellAnchor>
    <xdr:from>
      <xdr:col>2</xdr:col>
      <xdr:colOff>2114550</xdr:colOff>
      <xdr:row>115</xdr:row>
      <xdr:rowOff>190500</xdr:rowOff>
    </xdr:from>
    <xdr:ext cx="4114800" cy="2266950"/>
    <xdr:graphicFrame macro="">
      <xdr:nvGraphicFramePr>
        <xdr:cNvPr id="125602592"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561975</xdr:colOff>
      <xdr:row>116</xdr:row>
      <xdr:rowOff>104775</xdr:rowOff>
    </xdr:from>
    <xdr:ext cx="4343400" cy="2752725"/>
    <xdr:graphicFrame macro="">
      <xdr:nvGraphicFramePr>
        <xdr:cNvPr id="918118001" name="Chart 2"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0</xdr:colOff>
      <xdr:row>115</xdr:row>
      <xdr:rowOff>0</xdr:rowOff>
    </xdr:from>
    <xdr:ext cx="4076700" cy="2743200"/>
    <xdr:graphicFrame macro="">
      <xdr:nvGraphicFramePr>
        <xdr:cNvPr id="1846879649" name="Chart 3"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533900" cy="2762250"/>
    <xdr:graphicFrame macro="">
      <xdr:nvGraphicFramePr>
        <xdr:cNvPr id="756783821" name="Chart 4"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oneCellAnchor>
    <xdr:from>
      <xdr:col>2</xdr:col>
      <xdr:colOff>514350</xdr:colOff>
      <xdr:row>31</xdr:row>
      <xdr:rowOff>133350</xdr:rowOff>
    </xdr:from>
    <xdr:ext cx="3219450" cy="2724150"/>
    <xdr:graphicFrame macro="">
      <xdr:nvGraphicFramePr>
        <xdr:cNvPr id="1080439120" name="Chart 5"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4:E16"/>
  <sheetViews>
    <sheetView workbookViewId="0"/>
  </sheetViews>
  <sheetFormatPr defaultColWidth="14.42578125" defaultRowHeight="15" customHeight="1" x14ac:dyDescent="0.2"/>
  <cols>
    <col min="4" max="4" width="53.140625" customWidth="1"/>
  </cols>
  <sheetData>
    <row r="4" spans="2:5" x14ac:dyDescent="0.25">
      <c r="B4" s="1"/>
      <c r="C4" s="1"/>
      <c r="D4" s="1"/>
      <c r="E4" s="1"/>
    </row>
    <row r="5" spans="2:5" x14ac:dyDescent="0.25">
      <c r="B5" s="4" t="s">
        <v>1</v>
      </c>
      <c r="C5" s="1"/>
      <c r="D5" s="1"/>
      <c r="E5" s="1"/>
    </row>
    <row r="6" spans="2:5" x14ac:dyDescent="0.25">
      <c r="B6" s="6" t="s">
        <v>3</v>
      </c>
      <c r="C6" s="8"/>
      <c r="D6" s="1"/>
      <c r="E6" s="1"/>
    </row>
    <row r="7" spans="2:5" x14ac:dyDescent="0.25">
      <c r="B7" s="1" t="s">
        <v>6</v>
      </c>
      <c r="C7" s="4" t="s">
        <v>7</v>
      </c>
      <c r="D7" s="1"/>
      <c r="E7" s="1" t="s">
        <v>8</v>
      </c>
    </row>
    <row r="8" spans="2:5" x14ac:dyDescent="0.25">
      <c r="B8" s="1" t="s">
        <v>10</v>
      </c>
      <c r="C8" s="1" t="s">
        <v>11</v>
      </c>
      <c r="D8" s="10" t="s">
        <v>12</v>
      </c>
      <c r="E8" s="188" t="s">
        <v>13</v>
      </c>
    </row>
    <row r="9" spans="2:5" x14ac:dyDescent="0.25">
      <c r="B9" s="1"/>
      <c r="C9" s="1" t="s">
        <v>13</v>
      </c>
      <c r="D9" s="10" t="s">
        <v>14</v>
      </c>
      <c r="E9" s="189"/>
    </row>
    <row r="10" spans="2:5" x14ac:dyDescent="0.25">
      <c r="B10" s="1"/>
      <c r="C10" s="1" t="s">
        <v>15</v>
      </c>
      <c r="D10" s="10" t="s">
        <v>16</v>
      </c>
      <c r="E10" s="189"/>
    </row>
    <row r="11" spans="2:5" x14ac:dyDescent="0.25">
      <c r="B11" s="1"/>
      <c r="C11" s="1"/>
      <c r="D11" s="1"/>
      <c r="E11" s="11"/>
    </row>
    <row r="12" spans="2:5" x14ac:dyDescent="0.25">
      <c r="B12" s="1"/>
      <c r="C12" s="1"/>
      <c r="D12" s="1"/>
      <c r="E12" s="11"/>
    </row>
    <row r="13" spans="2:5" x14ac:dyDescent="0.25">
      <c r="B13" s="1" t="s">
        <v>6</v>
      </c>
      <c r="C13" s="12" t="s">
        <v>7</v>
      </c>
      <c r="D13" s="1"/>
      <c r="E13" s="11" t="s">
        <v>8</v>
      </c>
    </row>
    <row r="14" spans="2:5" x14ac:dyDescent="0.25">
      <c r="B14" s="1" t="s">
        <v>17</v>
      </c>
      <c r="C14" s="1" t="s">
        <v>11</v>
      </c>
      <c r="D14" s="10" t="s">
        <v>18</v>
      </c>
      <c r="E14" s="190" t="s">
        <v>15</v>
      </c>
    </row>
    <row r="15" spans="2:5" x14ac:dyDescent="0.25">
      <c r="B15" s="1"/>
      <c r="C15" s="1" t="s">
        <v>13</v>
      </c>
      <c r="D15" s="10" t="s">
        <v>20</v>
      </c>
      <c r="E15" s="189"/>
    </row>
    <row r="16" spans="2:5" x14ac:dyDescent="0.25">
      <c r="B16" s="1"/>
      <c r="C16" s="1" t="s">
        <v>15</v>
      </c>
      <c r="D16" s="10" t="s">
        <v>21</v>
      </c>
      <c r="E16" s="189"/>
    </row>
  </sheetData>
  <mergeCells count="2">
    <mergeCell ref="E8:E10"/>
    <mergeCell ref="E14:E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00"/>
  <sheetViews>
    <sheetView workbookViewId="0"/>
  </sheetViews>
  <sheetFormatPr defaultColWidth="14.42578125" defaultRowHeight="15" customHeight="1" x14ac:dyDescent="0.2"/>
  <cols>
    <col min="1" max="1" width="5" customWidth="1"/>
    <col min="2" max="2" width="14.42578125" customWidth="1"/>
    <col min="3" max="3" width="32" customWidth="1"/>
    <col min="4" max="7" width="9.7109375" customWidth="1"/>
    <col min="8" max="8" width="10.5703125" customWidth="1"/>
    <col min="9" max="10" width="11" customWidth="1"/>
    <col min="11" max="14" width="11.7109375" customWidth="1"/>
    <col min="15" max="15" width="10.140625" customWidth="1"/>
    <col min="16" max="16" width="7.5703125" customWidth="1"/>
    <col min="17" max="17" width="5.7109375" customWidth="1"/>
    <col min="18" max="18" width="7.85546875" customWidth="1"/>
    <col min="19" max="19" width="9.42578125" customWidth="1"/>
    <col min="20" max="20" width="6.7109375" customWidth="1"/>
    <col min="21" max="21" width="8.85546875" customWidth="1"/>
    <col min="22" max="22" width="6.7109375" customWidth="1"/>
    <col min="23" max="23" width="6.140625" customWidth="1"/>
    <col min="24" max="24" width="8.42578125" customWidth="1"/>
    <col min="25" max="25" width="7.7109375" customWidth="1"/>
    <col min="26" max="26" width="6.28515625" customWidth="1"/>
    <col min="27" max="30" width="8.140625" customWidth="1"/>
    <col min="31" max="31" width="6.140625" customWidth="1"/>
    <col min="32" max="32" width="6.5703125" customWidth="1"/>
    <col min="33" max="33" width="7.85546875" customWidth="1"/>
    <col min="34" max="36" width="14.42578125" customWidth="1"/>
  </cols>
  <sheetData>
    <row r="1" spans="1:36" ht="24" customHeight="1" x14ac:dyDescent="0.2">
      <c r="A1" s="2"/>
      <c r="B1" s="3"/>
      <c r="C1" s="214" t="s">
        <v>0</v>
      </c>
      <c r="D1" s="189"/>
      <c r="E1" s="189"/>
      <c r="F1" s="189"/>
      <c r="G1" s="189"/>
      <c r="H1" s="189"/>
      <c r="I1" s="189"/>
      <c r="J1" s="189"/>
      <c r="K1" s="189"/>
      <c r="L1" s="189"/>
      <c r="M1" s="189"/>
      <c r="N1" s="189"/>
      <c r="O1" s="189"/>
      <c r="P1" s="189"/>
      <c r="Q1" s="189"/>
      <c r="R1" s="189"/>
      <c r="S1" s="189"/>
      <c r="T1" s="189"/>
      <c r="U1" s="189"/>
      <c r="V1" s="189"/>
      <c r="W1" s="189"/>
      <c r="X1" s="189"/>
      <c r="Y1" s="189"/>
      <c r="Z1" s="189"/>
      <c r="AA1" s="189"/>
      <c r="AB1" s="3"/>
      <c r="AC1" s="3"/>
      <c r="AD1" s="3"/>
      <c r="AE1" s="14"/>
      <c r="AF1" s="14"/>
      <c r="AG1" s="14"/>
      <c r="AH1" s="14"/>
      <c r="AI1" s="14"/>
      <c r="AJ1" s="14"/>
    </row>
    <row r="2" spans="1:36" ht="15.75" customHeight="1" x14ac:dyDescent="0.2">
      <c r="A2" s="5"/>
      <c r="B2" s="3"/>
      <c r="C2" s="205" t="s">
        <v>2</v>
      </c>
      <c r="D2" s="189"/>
      <c r="E2" s="189"/>
      <c r="F2" s="189"/>
      <c r="G2" s="189"/>
      <c r="H2" s="189"/>
      <c r="I2" s="189"/>
      <c r="J2" s="189"/>
      <c r="K2" s="189"/>
      <c r="L2" s="189"/>
      <c r="M2" s="189"/>
      <c r="N2" s="189"/>
      <c r="O2" s="189"/>
      <c r="P2" s="189"/>
      <c r="Q2" s="189"/>
      <c r="R2" s="189"/>
      <c r="S2" s="189"/>
      <c r="T2" s="189"/>
      <c r="U2" s="189"/>
      <c r="V2" s="189"/>
      <c r="W2" s="189"/>
      <c r="X2" s="189"/>
      <c r="Y2" s="189"/>
      <c r="Z2" s="189"/>
      <c r="AA2" s="189"/>
      <c r="AB2" s="3"/>
      <c r="AC2" s="3"/>
      <c r="AD2" s="3"/>
      <c r="AE2" s="14"/>
      <c r="AF2" s="14"/>
      <c r="AG2" s="14"/>
      <c r="AH2" s="14"/>
      <c r="AI2" s="14"/>
      <c r="AJ2" s="14"/>
    </row>
    <row r="3" spans="1:36" ht="15.75" customHeight="1" x14ac:dyDescent="0.2">
      <c r="A3" s="7"/>
      <c r="B3" s="3"/>
      <c r="C3" s="215" t="s">
        <v>30</v>
      </c>
      <c r="D3" s="189"/>
      <c r="E3" s="189"/>
      <c r="F3" s="189"/>
      <c r="G3" s="189"/>
      <c r="H3" s="189"/>
      <c r="I3" s="189"/>
      <c r="J3" s="189"/>
      <c r="K3" s="189"/>
      <c r="L3" s="189"/>
      <c r="M3" s="189"/>
      <c r="N3" s="189"/>
      <c r="O3" s="189"/>
      <c r="P3" s="189"/>
      <c r="Q3" s="189"/>
      <c r="R3" s="189"/>
      <c r="S3" s="189"/>
      <c r="T3" s="189"/>
      <c r="U3" s="189"/>
      <c r="V3" s="189"/>
      <c r="W3" s="189"/>
      <c r="X3" s="189"/>
      <c r="Y3" s="189"/>
      <c r="Z3" s="189"/>
      <c r="AA3" s="189"/>
      <c r="AB3" s="3"/>
      <c r="AC3" s="3"/>
      <c r="AD3" s="3"/>
      <c r="AE3" s="14"/>
      <c r="AF3" s="14"/>
      <c r="AG3" s="14"/>
      <c r="AH3" s="14"/>
      <c r="AI3" s="14"/>
      <c r="AJ3" s="14"/>
    </row>
    <row r="4" spans="1:36" ht="15.75" customHeight="1" x14ac:dyDescent="0.2">
      <c r="A4" s="7"/>
      <c r="B4" s="3"/>
      <c r="C4" s="215" t="s">
        <v>5</v>
      </c>
      <c r="D4" s="189"/>
      <c r="E4" s="189"/>
      <c r="F4" s="189"/>
      <c r="G4" s="189"/>
      <c r="H4" s="189"/>
      <c r="I4" s="189"/>
      <c r="J4" s="189"/>
      <c r="K4" s="189"/>
      <c r="L4" s="189"/>
      <c r="M4" s="189"/>
      <c r="N4" s="189"/>
      <c r="O4" s="189"/>
      <c r="P4" s="189"/>
      <c r="Q4" s="189"/>
      <c r="R4" s="189"/>
      <c r="S4" s="189"/>
      <c r="T4" s="189"/>
      <c r="U4" s="189"/>
      <c r="V4" s="189"/>
      <c r="W4" s="189"/>
      <c r="X4" s="189"/>
      <c r="Y4" s="189"/>
      <c r="Z4" s="189"/>
      <c r="AA4" s="189"/>
      <c r="AB4" s="3"/>
      <c r="AC4" s="3"/>
      <c r="AD4" s="3"/>
      <c r="AE4" s="14"/>
      <c r="AF4" s="14"/>
      <c r="AG4" s="14"/>
      <c r="AH4" s="14"/>
      <c r="AI4" s="14"/>
      <c r="AJ4" s="14"/>
    </row>
    <row r="5" spans="1:36" ht="15.75" customHeight="1" x14ac:dyDescent="0.2">
      <c r="A5" s="9"/>
      <c r="B5" s="3"/>
      <c r="C5" s="216" t="s">
        <v>33</v>
      </c>
      <c r="D5" s="189"/>
      <c r="E5" s="189"/>
      <c r="F5" s="189"/>
      <c r="G5" s="189"/>
      <c r="H5" s="189"/>
      <c r="I5" s="189"/>
      <c r="J5" s="189"/>
      <c r="K5" s="189"/>
      <c r="L5" s="189"/>
      <c r="M5" s="189"/>
      <c r="N5" s="189"/>
      <c r="O5" s="189"/>
      <c r="P5" s="189"/>
      <c r="Q5" s="189"/>
      <c r="R5" s="189"/>
      <c r="S5" s="189"/>
      <c r="T5" s="189"/>
      <c r="U5" s="189"/>
      <c r="V5" s="189"/>
      <c r="W5" s="189"/>
      <c r="X5" s="189"/>
      <c r="Y5" s="189"/>
      <c r="Z5" s="189"/>
      <c r="AA5" s="189"/>
      <c r="AB5" s="3"/>
      <c r="AC5" s="3"/>
      <c r="AD5" s="3"/>
      <c r="AE5" s="14"/>
      <c r="AF5" s="14"/>
      <c r="AG5" s="14"/>
      <c r="AH5" s="14"/>
      <c r="AI5" s="14"/>
      <c r="AJ5" s="14"/>
    </row>
    <row r="6" spans="1:36" ht="15.75" customHeight="1" x14ac:dyDescent="0.25">
      <c r="A6" s="191" t="s">
        <v>19</v>
      </c>
      <c r="B6" s="217" t="s">
        <v>22</v>
      </c>
      <c r="C6" s="191" t="s">
        <v>23</v>
      </c>
      <c r="D6" s="194" t="s">
        <v>24</v>
      </c>
      <c r="E6" s="195"/>
      <c r="F6" s="195"/>
      <c r="G6" s="195"/>
      <c r="H6" s="196"/>
      <c r="I6" s="206" t="s">
        <v>25</v>
      </c>
      <c r="J6" s="196"/>
      <c r="K6" s="206" t="s">
        <v>26</v>
      </c>
      <c r="L6" s="195"/>
      <c r="M6" s="195"/>
      <c r="N6" s="195"/>
      <c r="O6" s="196"/>
      <c r="P6" s="207" t="s">
        <v>39</v>
      </c>
      <c r="Q6" s="208"/>
      <c r="R6" s="208"/>
      <c r="S6" s="208"/>
      <c r="T6" s="208"/>
      <c r="U6" s="208"/>
      <c r="V6" s="208"/>
      <c r="W6" s="208"/>
      <c r="X6" s="208"/>
      <c r="Y6" s="208"/>
      <c r="Z6" s="208"/>
      <c r="AA6" s="208"/>
      <c r="AB6" s="208"/>
      <c r="AC6" s="208"/>
      <c r="AD6" s="208"/>
      <c r="AE6" s="208"/>
      <c r="AF6" s="208"/>
      <c r="AG6" s="198"/>
      <c r="AH6" s="14"/>
      <c r="AI6" s="14"/>
      <c r="AJ6" s="14"/>
    </row>
    <row r="7" spans="1:36" ht="15.75" customHeight="1" x14ac:dyDescent="0.2">
      <c r="A7" s="192"/>
      <c r="B7" s="192"/>
      <c r="C7" s="192"/>
      <c r="D7" s="13" t="s">
        <v>27</v>
      </c>
      <c r="E7" s="15" t="s">
        <v>28</v>
      </c>
      <c r="F7" s="197" t="s">
        <v>29</v>
      </c>
      <c r="G7" s="198"/>
      <c r="H7" s="13" t="s">
        <v>31</v>
      </c>
      <c r="I7" s="16" t="s">
        <v>32</v>
      </c>
      <c r="J7" s="24" t="s">
        <v>34</v>
      </c>
      <c r="K7" s="15" t="s">
        <v>35</v>
      </c>
      <c r="L7" s="210" t="s">
        <v>36</v>
      </c>
      <c r="M7" s="198"/>
      <c r="N7" s="18" t="s">
        <v>37</v>
      </c>
      <c r="O7" s="25" t="s">
        <v>38</v>
      </c>
      <c r="P7" s="199"/>
      <c r="Q7" s="209"/>
      <c r="R7" s="209"/>
      <c r="S7" s="209"/>
      <c r="T7" s="209"/>
      <c r="U7" s="209"/>
      <c r="V7" s="209"/>
      <c r="W7" s="209"/>
      <c r="X7" s="209"/>
      <c r="Y7" s="209"/>
      <c r="Z7" s="209"/>
      <c r="AA7" s="209"/>
      <c r="AB7" s="209"/>
      <c r="AC7" s="209"/>
      <c r="AD7" s="209"/>
      <c r="AE7" s="209"/>
      <c r="AF7" s="209"/>
      <c r="AG7" s="200"/>
      <c r="AH7" s="14"/>
      <c r="AI7" s="14"/>
      <c r="AJ7" s="14"/>
    </row>
    <row r="8" spans="1:36" ht="15.75" customHeight="1" x14ac:dyDescent="0.2">
      <c r="A8" s="192"/>
      <c r="B8" s="192"/>
      <c r="C8" s="192"/>
      <c r="D8" s="21" t="s">
        <v>40</v>
      </c>
      <c r="E8" s="22" t="s">
        <v>29</v>
      </c>
      <c r="F8" s="199"/>
      <c r="G8" s="200"/>
      <c r="H8" s="21" t="s">
        <v>41</v>
      </c>
      <c r="I8" s="22" t="s">
        <v>42</v>
      </c>
      <c r="J8" s="23" t="s">
        <v>36</v>
      </c>
      <c r="K8" s="22" t="s">
        <v>36</v>
      </c>
      <c r="L8" s="199"/>
      <c r="M8" s="200"/>
      <c r="N8" s="18" t="s">
        <v>43</v>
      </c>
      <c r="O8" s="30" t="s">
        <v>44</v>
      </c>
      <c r="P8" s="211" t="s">
        <v>29</v>
      </c>
      <c r="Q8" s="209"/>
      <c r="R8" s="200"/>
      <c r="S8" s="211" t="s">
        <v>41</v>
      </c>
      <c r="T8" s="209"/>
      <c r="U8" s="200"/>
      <c r="V8" s="211" t="s">
        <v>42</v>
      </c>
      <c r="W8" s="209"/>
      <c r="X8" s="200"/>
      <c r="Y8" s="211" t="s">
        <v>36</v>
      </c>
      <c r="Z8" s="209"/>
      <c r="AA8" s="200"/>
      <c r="AB8" s="211" t="s">
        <v>43</v>
      </c>
      <c r="AC8" s="209"/>
      <c r="AD8" s="200"/>
      <c r="AE8" s="211" t="s">
        <v>44</v>
      </c>
      <c r="AF8" s="209"/>
      <c r="AG8" s="200"/>
      <c r="AH8" s="14"/>
      <c r="AI8" s="14"/>
      <c r="AJ8" s="14"/>
    </row>
    <row r="9" spans="1:36" ht="15.75" customHeight="1" x14ac:dyDescent="0.25">
      <c r="A9" s="202"/>
      <c r="B9" s="202"/>
      <c r="C9" s="193"/>
      <c r="D9" s="26">
        <v>15</v>
      </c>
      <c r="E9" s="27">
        <v>15</v>
      </c>
      <c r="F9" s="28" t="s">
        <v>45</v>
      </c>
      <c r="G9" s="28" t="s">
        <v>46</v>
      </c>
      <c r="H9" s="26">
        <v>15</v>
      </c>
      <c r="I9" s="29">
        <v>15</v>
      </c>
      <c r="J9" s="31">
        <v>15</v>
      </c>
      <c r="K9" s="20">
        <v>15</v>
      </c>
      <c r="L9" s="38" t="s">
        <v>47</v>
      </c>
      <c r="M9" s="38" t="s">
        <v>46</v>
      </c>
      <c r="N9" s="38">
        <v>24</v>
      </c>
      <c r="O9" s="40">
        <v>6</v>
      </c>
      <c r="P9" s="38" t="s">
        <v>50</v>
      </c>
      <c r="Q9" s="38"/>
      <c r="R9" s="38" t="s">
        <v>51</v>
      </c>
      <c r="S9" s="38" t="s">
        <v>50</v>
      </c>
      <c r="T9" s="38"/>
      <c r="U9" s="38" t="s">
        <v>51</v>
      </c>
      <c r="V9" s="38" t="s">
        <v>50</v>
      </c>
      <c r="W9" s="38"/>
      <c r="X9" s="38" t="s">
        <v>51</v>
      </c>
      <c r="Y9" s="38" t="s">
        <v>50</v>
      </c>
      <c r="Z9" s="3"/>
      <c r="AA9" s="38" t="s">
        <v>51</v>
      </c>
      <c r="AB9" s="38" t="s">
        <v>50</v>
      </c>
      <c r="AC9" s="3"/>
      <c r="AD9" s="38" t="s">
        <v>51</v>
      </c>
      <c r="AE9" s="38" t="s">
        <v>50</v>
      </c>
      <c r="AF9" s="3"/>
      <c r="AG9" s="38" t="s">
        <v>51</v>
      </c>
      <c r="AH9" s="14"/>
      <c r="AI9" s="14"/>
      <c r="AJ9" s="14"/>
    </row>
    <row r="10" spans="1:36" ht="16.5" customHeight="1" x14ac:dyDescent="0.25">
      <c r="A10" s="35">
        <v>1</v>
      </c>
      <c r="B10" s="36" t="s">
        <v>48</v>
      </c>
      <c r="C10" s="37" t="s">
        <v>49</v>
      </c>
      <c r="D10" s="39">
        <v>11</v>
      </c>
      <c r="E10" s="39">
        <v>0</v>
      </c>
      <c r="F10" s="39">
        <v>30</v>
      </c>
      <c r="G10" s="39">
        <f t="shared" ref="G10:G12" si="0">(D10+E10)</f>
        <v>11</v>
      </c>
      <c r="H10" s="41">
        <v>8</v>
      </c>
      <c r="I10" s="42">
        <v>8</v>
      </c>
      <c r="J10" s="44">
        <v>13</v>
      </c>
      <c r="K10" s="45" t="s">
        <v>56</v>
      </c>
      <c r="L10" s="45">
        <v>30</v>
      </c>
      <c r="M10" s="45">
        <v>13</v>
      </c>
      <c r="N10" s="45" t="s">
        <v>56</v>
      </c>
      <c r="O10" s="45" t="s">
        <v>56</v>
      </c>
      <c r="P10" s="47">
        <f t="shared" ref="P10:P107" si="1">IF(G10="A",0,G10/30*100)</f>
        <v>36.666666666666664</v>
      </c>
      <c r="Q10" s="48" t="str">
        <f t="shared" ref="Q10:Q107" si="2">IF(P10&lt;35,"N","Y")</f>
        <v>Y</v>
      </c>
      <c r="R10" s="48" t="str">
        <f t="shared" ref="R10:R107" si="3">IF(P10&gt;=75,"3",IF(P10&gt;=60,"2",IF(P10&gt;=35,"1",IF(P10&lt;35,"0"))))</f>
        <v>1</v>
      </c>
      <c r="S10" s="52">
        <f t="shared" ref="S10:S107" si="4">IF(H10="A",0,H10/15*100)</f>
        <v>53.333333333333336</v>
      </c>
      <c r="T10" s="54" t="str">
        <f t="shared" ref="T10:T107" si="5">IF(S10&lt;35,"N","Y")</f>
        <v>Y</v>
      </c>
      <c r="U10" s="54" t="str">
        <f t="shared" ref="U10:U107" si="6">IF(S10&gt;=75,"3",IF(S10&gt;=60,"2",IF(S10&gt;=35,"1",IF(S10&lt;35,"0"))))</f>
        <v>1</v>
      </c>
      <c r="V10" s="52">
        <f t="shared" ref="V10:V107" si="7">IF(I10="A",0,I10/15*100)</f>
        <v>53.333333333333336</v>
      </c>
      <c r="W10" s="54" t="str">
        <f t="shared" ref="W10:W107" si="8">IF(V10&lt;35,"N","Y")</f>
        <v>Y</v>
      </c>
      <c r="X10" s="54" t="str">
        <f t="shared" ref="X10:X107" si="9">IF(V10&gt;=75,"3",IF(V10&gt;=60,"2",IF(V10&gt;=35,"1",IF(V10&lt;35,"0"))))</f>
        <v>1</v>
      </c>
      <c r="Y10" s="52">
        <f t="shared" ref="Y10:Y107" si="10">IF(M10="A",0,M10/30*100)</f>
        <v>43.333333333333336</v>
      </c>
      <c r="Z10" s="54" t="str">
        <f t="shared" ref="Z10:Z107" si="11">IF(Y10&lt;35,"N","Y")</f>
        <v>Y</v>
      </c>
      <c r="AA10" s="57" t="str">
        <f t="shared" ref="AA10:AA107" si="12">IF(Y10&gt;=75,"3",IF(Y10&gt;=60,"2",IF(Y10&gt;=35,"1",IF(Y10&lt;35,"0"))))</f>
        <v>1</v>
      </c>
      <c r="AB10" s="52">
        <f t="shared" ref="AB10:AB107" si="13">IF(N10="A",0,N10/24*100)</f>
        <v>0</v>
      </c>
      <c r="AC10" s="54" t="str">
        <f t="shared" ref="AC10:AC107" si="14">IF(AB10&lt;35,"N","Y")</f>
        <v>N</v>
      </c>
      <c r="AD10" s="57" t="str">
        <f t="shared" ref="AD10:AD107" si="15">IF(AB10&gt;=75,"3",IF(AB10&gt;=60,"2",IF(AB10&gt;=35,"1",IF(AB10&lt;35,"0"))))</f>
        <v>0</v>
      </c>
      <c r="AE10" s="52">
        <f t="shared" ref="AE10:AE107" si="16">IF(O10="A",0,O10/6*100)</f>
        <v>0</v>
      </c>
      <c r="AF10" s="54" t="str">
        <f t="shared" ref="AF10:AF107" si="17">IF(AE10&lt;35,"N","Y")</f>
        <v>N</v>
      </c>
      <c r="AG10" s="57" t="str">
        <f t="shared" ref="AG10:AG107" si="18">IF(AE10&gt;=75,"3",IF(AE10&gt;=60,"2",IF(AE10&gt;=35,"1",IF(AE10&lt;35,"0"))))</f>
        <v>0</v>
      </c>
      <c r="AH10" s="14"/>
      <c r="AI10" s="14"/>
      <c r="AJ10" s="14"/>
    </row>
    <row r="11" spans="1:36" ht="29.25" customHeight="1" x14ac:dyDescent="0.25">
      <c r="A11" s="46">
        <v>2</v>
      </c>
      <c r="B11" s="49" t="s">
        <v>58</v>
      </c>
      <c r="C11" s="50" t="s">
        <v>60</v>
      </c>
      <c r="D11" s="39">
        <v>4</v>
      </c>
      <c r="E11" s="39">
        <v>0</v>
      </c>
      <c r="F11" s="39">
        <v>30</v>
      </c>
      <c r="G11" s="39">
        <f t="shared" si="0"/>
        <v>4</v>
      </c>
      <c r="H11" s="41">
        <v>0</v>
      </c>
      <c r="I11" s="42" t="s">
        <v>56</v>
      </c>
      <c r="J11" s="44" t="s">
        <v>56</v>
      </c>
      <c r="K11" s="53">
        <v>13</v>
      </c>
      <c r="L11" s="45">
        <v>30</v>
      </c>
      <c r="M11" s="45">
        <v>13</v>
      </c>
      <c r="N11" s="53">
        <v>6</v>
      </c>
      <c r="O11" s="53">
        <v>6</v>
      </c>
      <c r="P11" s="47">
        <f t="shared" si="1"/>
        <v>13.333333333333334</v>
      </c>
      <c r="Q11" s="48" t="str">
        <f t="shared" si="2"/>
        <v>N</v>
      </c>
      <c r="R11" s="48" t="str">
        <f t="shared" si="3"/>
        <v>0</v>
      </c>
      <c r="S11" s="52">
        <f t="shared" si="4"/>
        <v>0</v>
      </c>
      <c r="T11" s="54" t="str">
        <f t="shared" si="5"/>
        <v>N</v>
      </c>
      <c r="U11" s="54" t="str">
        <f t="shared" si="6"/>
        <v>0</v>
      </c>
      <c r="V11" s="52">
        <f t="shared" si="7"/>
        <v>0</v>
      </c>
      <c r="W11" s="54" t="str">
        <f t="shared" si="8"/>
        <v>N</v>
      </c>
      <c r="X11" s="54" t="str">
        <f t="shared" si="9"/>
        <v>0</v>
      </c>
      <c r="Y11" s="52">
        <f t="shared" si="10"/>
        <v>43.333333333333336</v>
      </c>
      <c r="Z11" s="54" t="str">
        <f t="shared" si="11"/>
        <v>Y</v>
      </c>
      <c r="AA11" s="57" t="str">
        <f t="shared" si="12"/>
        <v>1</v>
      </c>
      <c r="AB11" s="52">
        <f t="shared" si="13"/>
        <v>25</v>
      </c>
      <c r="AC11" s="54" t="str">
        <f t="shared" si="14"/>
        <v>N</v>
      </c>
      <c r="AD11" s="57" t="str">
        <f t="shared" si="15"/>
        <v>0</v>
      </c>
      <c r="AE11" s="52">
        <f t="shared" si="16"/>
        <v>100</v>
      </c>
      <c r="AF11" s="54" t="str">
        <f t="shared" si="17"/>
        <v>Y</v>
      </c>
      <c r="AG11" s="57" t="str">
        <f t="shared" si="18"/>
        <v>3</v>
      </c>
      <c r="AH11" s="14"/>
      <c r="AI11" s="14"/>
      <c r="AJ11" s="14"/>
    </row>
    <row r="12" spans="1:36" ht="16.5" customHeight="1" x14ac:dyDescent="0.25">
      <c r="A12" s="35">
        <v>3</v>
      </c>
      <c r="B12" s="49" t="s">
        <v>61</v>
      </c>
      <c r="C12" s="50" t="s">
        <v>62</v>
      </c>
      <c r="D12" s="39">
        <v>14</v>
      </c>
      <c r="E12" s="39">
        <v>3</v>
      </c>
      <c r="F12" s="39">
        <v>30</v>
      </c>
      <c r="G12" s="39">
        <f t="shared" si="0"/>
        <v>17</v>
      </c>
      <c r="H12" s="41">
        <v>0</v>
      </c>
      <c r="I12" s="42">
        <v>12</v>
      </c>
      <c r="J12" s="44">
        <v>10</v>
      </c>
      <c r="K12" s="45">
        <v>8</v>
      </c>
      <c r="L12" s="45">
        <v>30</v>
      </c>
      <c r="M12" s="45">
        <f t="shared" ref="M12:M13" si="19">(J12+K12)</f>
        <v>18</v>
      </c>
      <c r="N12" s="45">
        <v>13</v>
      </c>
      <c r="O12" s="45">
        <v>0</v>
      </c>
      <c r="P12" s="47">
        <f t="shared" si="1"/>
        <v>56.666666666666664</v>
      </c>
      <c r="Q12" s="48" t="str">
        <f t="shared" si="2"/>
        <v>Y</v>
      </c>
      <c r="R12" s="48" t="str">
        <f t="shared" si="3"/>
        <v>1</v>
      </c>
      <c r="S12" s="52">
        <f t="shared" si="4"/>
        <v>0</v>
      </c>
      <c r="T12" s="54" t="str">
        <f t="shared" si="5"/>
        <v>N</v>
      </c>
      <c r="U12" s="54" t="str">
        <f t="shared" si="6"/>
        <v>0</v>
      </c>
      <c r="V12" s="52">
        <f t="shared" si="7"/>
        <v>80</v>
      </c>
      <c r="W12" s="54" t="str">
        <f t="shared" si="8"/>
        <v>Y</v>
      </c>
      <c r="X12" s="54" t="str">
        <f t="shared" si="9"/>
        <v>3</v>
      </c>
      <c r="Y12" s="52">
        <f t="shared" si="10"/>
        <v>60</v>
      </c>
      <c r="Z12" s="54" t="str">
        <f t="shared" si="11"/>
        <v>Y</v>
      </c>
      <c r="AA12" s="57" t="str">
        <f t="shared" si="12"/>
        <v>2</v>
      </c>
      <c r="AB12" s="52">
        <f t="shared" si="13"/>
        <v>54.166666666666664</v>
      </c>
      <c r="AC12" s="54" t="str">
        <f t="shared" si="14"/>
        <v>Y</v>
      </c>
      <c r="AD12" s="57" t="str">
        <f t="shared" si="15"/>
        <v>1</v>
      </c>
      <c r="AE12" s="52">
        <f t="shared" si="16"/>
        <v>0</v>
      </c>
      <c r="AF12" s="54" t="str">
        <f t="shared" si="17"/>
        <v>N</v>
      </c>
      <c r="AG12" s="57" t="str">
        <f t="shared" si="18"/>
        <v>0</v>
      </c>
      <c r="AH12" s="14"/>
      <c r="AI12" s="14"/>
      <c r="AJ12" s="14"/>
    </row>
    <row r="13" spans="1:36" ht="18.75" customHeight="1" x14ac:dyDescent="0.25">
      <c r="A13" s="46">
        <v>4</v>
      </c>
      <c r="B13" s="49" t="s">
        <v>65</v>
      </c>
      <c r="C13" s="50" t="s">
        <v>66</v>
      </c>
      <c r="D13" s="39" t="s">
        <v>56</v>
      </c>
      <c r="E13" s="39" t="s">
        <v>56</v>
      </c>
      <c r="F13" s="39">
        <v>30</v>
      </c>
      <c r="G13" s="39" t="s">
        <v>56</v>
      </c>
      <c r="H13" s="41" t="s">
        <v>56</v>
      </c>
      <c r="I13" s="42">
        <v>11</v>
      </c>
      <c r="J13" s="44">
        <v>10</v>
      </c>
      <c r="K13" s="55">
        <v>12</v>
      </c>
      <c r="L13" s="45">
        <v>30</v>
      </c>
      <c r="M13" s="45">
        <f t="shared" si="19"/>
        <v>22</v>
      </c>
      <c r="N13" s="55">
        <v>8</v>
      </c>
      <c r="O13" s="55">
        <v>6</v>
      </c>
      <c r="P13" s="47">
        <f t="shared" si="1"/>
        <v>0</v>
      </c>
      <c r="Q13" s="48" t="str">
        <f t="shared" si="2"/>
        <v>N</v>
      </c>
      <c r="R13" s="48" t="str">
        <f t="shared" si="3"/>
        <v>0</v>
      </c>
      <c r="S13" s="52">
        <f t="shared" si="4"/>
        <v>0</v>
      </c>
      <c r="T13" s="54" t="str">
        <f t="shared" si="5"/>
        <v>N</v>
      </c>
      <c r="U13" s="54" t="str">
        <f t="shared" si="6"/>
        <v>0</v>
      </c>
      <c r="V13" s="52">
        <f t="shared" si="7"/>
        <v>73.333333333333329</v>
      </c>
      <c r="W13" s="54" t="str">
        <f t="shared" si="8"/>
        <v>Y</v>
      </c>
      <c r="X13" s="54" t="str">
        <f t="shared" si="9"/>
        <v>2</v>
      </c>
      <c r="Y13" s="52">
        <f t="shared" si="10"/>
        <v>73.333333333333329</v>
      </c>
      <c r="Z13" s="54" t="str">
        <f t="shared" si="11"/>
        <v>Y</v>
      </c>
      <c r="AA13" s="57" t="str">
        <f t="shared" si="12"/>
        <v>2</v>
      </c>
      <c r="AB13" s="52">
        <f t="shared" si="13"/>
        <v>33.333333333333329</v>
      </c>
      <c r="AC13" s="54" t="str">
        <f t="shared" si="14"/>
        <v>N</v>
      </c>
      <c r="AD13" s="57" t="str">
        <f t="shared" si="15"/>
        <v>0</v>
      </c>
      <c r="AE13" s="52">
        <f t="shared" si="16"/>
        <v>100</v>
      </c>
      <c r="AF13" s="54" t="str">
        <f t="shared" si="17"/>
        <v>Y</v>
      </c>
      <c r="AG13" s="57" t="str">
        <f t="shared" si="18"/>
        <v>3</v>
      </c>
      <c r="AH13" s="14"/>
      <c r="AI13" s="14"/>
      <c r="AJ13" s="14"/>
    </row>
    <row r="14" spans="1:36" ht="16.5" customHeight="1" x14ac:dyDescent="0.25">
      <c r="A14" s="35">
        <v>5</v>
      </c>
      <c r="B14" s="49" t="s">
        <v>67</v>
      </c>
      <c r="C14" s="50" t="s">
        <v>68</v>
      </c>
      <c r="D14" s="39">
        <v>15</v>
      </c>
      <c r="E14" s="39">
        <v>15</v>
      </c>
      <c r="F14" s="39">
        <v>30</v>
      </c>
      <c r="G14" s="39">
        <f>(D14+E14)</f>
        <v>30</v>
      </c>
      <c r="H14" s="41">
        <v>0</v>
      </c>
      <c r="I14" s="42">
        <v>15</v>
      </c>
      <c r="J14" s="44">
        <v>9</v>
      </c>
      <c r="K14" s="45" t="s">
        <v>56</v>
      </c>
      <c r="L14" s="45">
        <v>30</v>
      </c>
      <c r="M14" s="45">
        <v>9</v>
      </c>
      <c r="N14" s="45" t="s">
        <v>56</v>
      </c>
      <c r="O14" s="45" t="s">
        <v>56</v>
      </c>
      <c r="P14" s="47">
        <f t="shared" si="1"/>
        <v>100</v>
      </c>
      <c r="Q14" s="48" t="str">
        <f t="shared" si="2"/>
        <v>Y</v>
      </c>
      <c r="R14" s="48" t="str">
        <f t="shared" si="3"/>
        <v>3</v>
      </c>
      <c r="S14" s="52">
        <f t="shared" si="4"/>
        <v>0</v>
      </c>
      <c r="T14" s="54" t="str">
        <f t="shared" si="5"/>
        <v>N</v>
      </c>
      <c r="U14" s="54" t="str">
        <f t="shared" si="6"/>
        <v>0</v>
      </c>
      <c r="V14" s="52">
        <f t="shared" si="7"/>
        <v>100</v>
      </c>
      <c r="W14" s="54" t="str">
        <f t="shared" si="8"/>
        <v>Y</v>
      </c>
      <c r="X14" s="54" t="str">
        <f t="shared" si="9"/>
        <v>3</v>
      </c>
      <c r="Y14" s="52">
        <f t="shared" si="10"/>
        <v>30</v>
      </c>
      <c r="Z14" s="54" t="str">
        <f t="shared" si="11"/>
        <v>N</v>
      </c>
      <c r="AA14" s="57" t="str">
        <f t="shared" si="12"/>
        <v>0</v>
      </c>
      <c r="AB14" s="52">
        <f t="shared" si="13"/>
        <v>0</v>
      </c>
      <c r="AC14" s="54" t="str">
        <f t="shared" si="14"/>
        <v>N</v>
      </c>
      <c r="AD14" s="57" t="str">
        <f t="shared" si="15"/>
        <v>0</v>
      </c>
      <c r="AE14" s="52">
        <f t="shared" si="16"/>
        <v>0</v>
      </c>
      <c r="AF14" s="54" t="str">
        <f t="shared" si="17"/>
        <v>N</v>
      </c>
      <c r="AG14" s="57" t="str">
        <f t="shared" si="18"/>
        <v>0</v>
      </c>
      <c r="AH14" s="14"/>
      <c r="AI14" s="14"/>
      <c r="AJ14" s="14"/>
    </row>
    <row r="15" spans="1:36" ht="15.75" customHeight="1" x14ac:dyDescent="0.25">
      <c r="A15" s="46">
        <v>6</v>
      </c>
      <c r="B15" s="49" t="s">
        <v>69</v>
      </c>
      <c r="C15" s="50" t="s">
        <v>70</v>
      </c>
      <c r="D15" s="39" t="s">
        <v>56</v>
      </c>
      <c r="E15" s="39" t="s">
        <v>56</v>
      </c>
      <c r="F15" s="39">
        <v>30</v>
      </c>
      <c r="G15" s="39" t="s">
        <v>56</v>
      </c>
      <c r="H15" s="41" t="s">
        <v>56</v>
      </c>
      <c r="I15" s="42">
        <v>15</v>
      </c>
      <c r="J15" s="44">
        <v>10</v>
      </c>
      <c r="K15" s="55">
        <v>13</v>
      </c>
      <c r="L15" s="45">
        <v>30</v>
      </c>
      <c r="M15" s="45">
        <f>(J15+K15)</f>
        <v>23</v>
      </c>
      <c r="N15" s="55">
        <v>9</v>
      </c>
      <c r="O15" s="55">
        <v>6</v>
      </c>
      <c r="P15" s="47">
        <f t="shared" si="1"/>
        <v>0</v>
      </c>
      <c r="Q15" s="48" t="str">
        <f t="shared" si="2"/>
        <v>N</v>
      </c>
      <c r="R15" s="48" t="str">
        <f t="shared" si="3"/>
        <v>0</v>
      </c>
      <c r="S15" s="52">
        <f t="shared" si="4"/>
        <v>0</v>
      </c>
      <c r="T15" s="54" t="str">
        <f t="shared" si="5"/>
        <v>N</v>
      </c>
      <c r="U15" s="54" t="str">
        <f t="shared" si="6"/>
        <v>0</v>
      </c>
      <c r="V15" s="52">
        <f t="shared" si="7"/>
        <v>100</v>
      </c>
      <c r="W15" s="54" t="str">
        <f t="shared" si="8"/>
        <v>Y</v>
      </c>
      <c r="X15" s="54" t="str">
        <f t="shared" si="9"/>
        <v>3</v>
      </c>
      <c r="Y15" s="52">
        <f t="shared" si="10"/>
        <v>76.666666666666671</v>
      </c>
      <c r="Z15" s="54" t="str">
        <f t="shared" si="11"/>
        <v>Y</v>
      </c>
      <c r="AA15" s="57" t="str">
        <f t="shared" si="12"/>
        <v>3</v>
      </c>
      <c r="AB15" s="52">
        <f t="shared" si="13"/>
        <v>37.5</v>
      </c>
      <c r="AC15" s="54" t="str">
        <f t="shared" si="14"/>
        <v>Y</v>
      </c>
      <c r="AD15" s="57" t="str">
        <f t="shared" si="15"/>
        <v>1</v>
      </c>
      <c r="AE15" s="52">
        <f t="shared" si="16"/>
        <v>100</v>
      </c>
      <c r="AF15" s="54" t="str">
        <f t="shared" si="17"/>
        <v>Y</v>
      </c>
      <c r="AG15" s="57" t="str">
        <f t="shared" si="18"/>
        <v>3</v>
      </c>
      <c r="AH15" s="14"/>
      <c r="AI15" s="14"/>
      <c r="AJ15" s="14"/>
    </row>
    <row r="16" spans="1:36" ht="16.5" customHeight="1" x14ac:dyDescent="0.25">
      <c r="A16" s="35">
        <v>7</v>
      </c>
      <c r="B16" s="49" t="s">
        <v>71</v>
      </c>
      <c r="C16" s="50" t="s">
        <v>72</v>
      </c>
      <c r="D16" s="39">
        <v>15</v>
      </c>
      <c r="E16" s="39">
        <v>0</v>
      </c>
      <c r="F16" s="39">
        <v>30</v>
      </c>
      <c r="G16" s="39">
        <f>(D16+E16)</f>
        <v>15</v>
      </c>
      <c r="H16" s="41">
        <v>15</v>
      </c>
      <c r="I16" s="42">
        <v>8</v>
      </c>
      <c r="J16" s="44">
        <v>15</v>
      </c>
      <c r="K16" s="55" t="s">
        <v>56</v>
      </c>
      <c r="L16" s="45">
        <v>30</v>
      </c>
      <c r="M16" s="45">
        <v>15</v>
      </c>
      <c r="N16" s="55" t="s">
        <v>56</v>
      </c>
      <c r="O16" s="55" t="s">
        <v>56</v>
      </c>
      <c r="P16" s="47">
        <f t="shared" si="1"/>
        <v>50</v>
      </c>
      <c r="Q16" s="48" t="str">
        <f t="shared" si="2"/>
        <v>Y</v>
      </c>
      <c r="R16" s="48" t="str">
        <f t="shared" si="3"/>
        <v>1</v>
      </c>
      <c r="S16" s="52">
        <f t="shared" si="4"/>
        <v>100</v>
      </c>
      <c r="T16" s="54" t="str">
        <f t="shared" si="5"/>
        <v>Y</v>
      </c>
      <c r="U16" s="54" t="str">
        <f t="shared" si="6"/>
        <v>3</v>
      </c>
      <c r="V16" s="52">
        <f t="shared" si="7"/>
        <v>53.333333333333336</v>
      </c>
      <c r="W16" s="54" t="str">
        <f t="shared" si="8"/>
        <v>Y</v>
      </c>
      <c r="X16" s="54" t="str">
        <f t="shared" si="9"/>
        <v>1</v>
      </c>
      <c r="Y16" s="52">
        <f t="shared" si="10"/>
        <v>50</v>
      </c>
      <c r="Z16" s="54" t="str">
        <f t="shared" si="11"/>
        <v>Y</v>
      </c>
      <c r="AA16" s="57" t="str">
        <f t="shared" si="12"/>
        <v>1</v>
      </c>
      <c r="AB16" s="52">
        <f t="shared" si="13"/>
        <v>0</v>
      </c>
      <c r="AC16" s="54" t="str">
        <f t="shared" si="14"/>
        <v>N</v>
      </c>
      <c r="AD16" s="57" t="str">
        <f t="shared" si="15"/>
        <v>0</v>
      </c>
      <c r="AE16" s="52">
        <f t="shared" si="16"/>
        <v>0</v>
      </c>
      <c r="AF16" s="54" t="str">
        <f t="shared" si="17"/>
        <v>N</v>
      </c>
      <c r="AG16" s="57" t="str">
        <f t="shared" si="18"/>
        <v>0</v>
      </c>
      <c r="AH16" s="14"/>
      <c r="AI16" s="14"/>
      <c r="AJ16" s="14"/>
    </row>
    <row r="17" spans="1:36" ht="16.5" customHeight="1" x14ac:dyDescent="0.25">
      <c r="A17" s="46">
        <v>8</v>
      </c>
      <c r="B17" s="49" t="s">
        <v>73</v>
      </c>
      <c r="C17" s="50" t="s">
        <v>74</v>
      </c>
      <c r="D17" s="39" t="s">
        <v>56</v>
      </c>
      <c r="E17" s="39" t="s">
        <v>56</v>
      </c>
      <c r="F17" s="39">
        <v>30</v>
      </c>
      <c r="G17" s="39" t="s">
        <v>56</v>
      </c>
      <c r="H17" s="41" t="s">
        <v>56</v>
      </c>
      <c r="I17" s="42">
        <v>15</v>
      </c>
      <c r="J17" s="44">
        <v>11</v>
      </c>
      <c r="K17" s="45">
        <v>15</v>
      </c>
      <c r="L17" s="45">
        <v>30</v>
      </c>
      <c r="M17" s="45">
        <f t="shared" ref="M17:M18" si="20">(J17+K17)</f>
        <v>26</v>
      </c>
      <c r="N17" s="45">
        <v>9</v>
      </c>
      <c r="O17" s="45">
        <v>6</v>
      </c>
      <c r="P17" s="47">
        <f t="shared" si="1"/>
        <v>0</v>
      </c>
      <c r="Q17" s="48" t="str">
        <f t="shared" si="2"/>
        <v>N</v>
      </c>
      <c r="R17" s="48" t="str">
        <f t="shared" si="3"/>
        <v>0</v>
      </c>
      <c r="S17" s="52">
        <f t="shared" si="4"/>
        <v>0</v>
      </c>
      <c r="T17" s="54" t="str">
        <f t="shared" si="5"/>
        <v>N</v>
      </c>
      <c r="U17" s="54" t="str">
        <f t="shared" si="6"/>
        <v>0</v>
      </c>
      <c r="V17" s="52">
        <f t="shared" si="7"/>
        <v>100</v>
      </c>
      <c r="W17" s="54" t="str">
        <f t="shared" si="8"/>
        <v>Y</v>
      </c>
      <c r="X17" s="54" t="str">
        <f t="shared" si="9"/>
        <v>3</v>
      </c>
      <c r="Y17" s="52">
        <f t="shared" si="10"/>
        <v>86.666666666666671</v>
      </c>
      <c r="Z17" s="54" t="str">
        <f t="shared" si="11"/>
        <v>Y</v>
      </c>
      <c r="AA17" s="57" t="str">
        <f t="shared" si="12"/>
        <v>3</v>
      </c>
      <c r="AB17" s="52">
        <f t="shared" si="13"/>
        <v>37.5</v>
      </c>
      <c r="AC17" s="54" t="str">
        <f t="shared" si="14"/>
        <v>Y</v>
      </c>
      <c r="AD17" s="57" t="str">
        <f t="shared" si="15"/>
        <v>1</v>
      </c>
      <c r="AE17" s="52">
        <f t="shared" si="16"/>
        <v>100</v>
      </c>
      <c r="AF17" s="54" t="str">
        <f t="shared" si="17"/>
        <v>Y</v>
      </c>
      <c r="AG17" s="57" t="str">
        <f t="shared" si="18"/>
        <v>3</v>
      </c>
      <c r="AH17" s="14"/>
      <c r="AI17" s="14"/>
      <c r="AJ17" s="14"/>
    </row>
    <row r="18" spans="1:36" ht="16.5" customHeight="1" x14ac:dyDescent="0.25">
      <c r="A18" s="35">
        <v>9</v>
      </c>
      <c r="B18" s="49" t="s">
        <v>75</v>
      </c>
      <c r="C18" s="50" t="s">
        <v>76</v>
      </c>
      <c r="D18" s="39" t="s">
        <v>56</v>
      </c>
      <c r="E18" s="39" t="s">
        <v>56</v>
      </c>
      <c r="F18" s="39">
        <v>30</v>
      </c>
      <c r="G18" s="39" t="s">
        <v>56</v>
      </c>
      <c r="H18" s="41" t="s">
        <v>56</v>
      </c>
      <c r="I18" s="42">
        <v>13</v>
      </c>
      <c r="J18" s="44">
        <v>9</v>
      </c>
      <c r="K18" s="55">
        <v>14</v>
      </c>
      <c r="L18" s="45">
        <v>30</v>
      </c>
      <c r="M18" s="45">
        <f t="shared" si="20"/>
        <v>23</v>
      </c>
      <c r="N18" s="55">
        <v>14</v>
      </c>
      <c r="O18" s="55">
        <v>0</v>
      </c>
      <c r="P18" s="47">
        <f t="shared" si="1"/>
        <v>0</v>
      </c>
      <c r="Q18" s="48" t="str">
        <f t="shared" si="2"/>
        <v>N</v>
      </c>
      <c r="R18" s="48" t="str">
        <f t="shared" si="3"/>
        <v>0</v>
      </c>
      <c r="S18" s="52">
        <f t="shared" si="4"/>
        <v>0</v>
      </c>
      <c r="T18" s="54" t="str">
        <f t="shared" si="5"/>
        <v>N</v>
      </c>
      <c r="U18" s="54" t="str">
        <f t="shared" si="6"/>
        <v>0</v>
      </c>
      <c r="V18" s="52">
        <f t="shared" si="7"/>
        <v>86.666666666666671</v>
      </c>
      <c r="W18" s="54" t="str">
        <f t="shared" si="8"/>
        <v>Y</v>
      </c>
      <c r="X18" s="54" t="str">
        <f t="shared" si="9"/>
        <v>3</v>
      </c>
      <c r="Y18" s="52">
        <f t="shared" si="10"/>
        <v>76.666666666666671</v>
      </c>
      <c r="Z18" s="54" t="str">
        <f t="shared" si="11"/>
        <v>Y</v>
      </c>
      <c r="AA18" s="57" t="str">
        <f t="shared" si="12"/>
        <v>3</v>
      </c>
      <c r="AB18" s="52">
        <f t="shared" si="13"/>
        <v>58.333333333333336</v>
      </c>
      <c r="AC18" s="54" t="str">
        <f t="shared" si="14"/>
        <v>Y</v>
      </c>
      <c r="AD18" s="57" t="str">
        <f t="shared" si="15"/>
        <v>1</v>
      </c>
      <c r="AE18" s="52">
        <f t="shared" si="16"/>
        <v>0</v>
      </c>
      <c r="AF18" s="54" t="str">
        <f t="shared" si="17"/>
        <v>N</v>
      </c>
      <c r="AG18" s="57" t="str">
        <f t="shared" si="18"/>
        <v>0</v>
      </c>
      <c r="AH18" s="14"/>
      <c r="AI18" s="14"/>
      <c r="AJ18" s="14"/>
    </row>
    <row r="19" spans="1:36" ht="16.5" customHeight="1" x14ac:dyDescent="0.25">
      <c r="A19" s="46">
        <v>10</v>
      </c>
      <c r="B19" s="49" t="s">
        <v>77</v>
      </c>
      <c r="C19" s="50" t="s">
        <v>78</v>
      </c>
      <c r="D19" s="39">
        <v>13</v>
      </c>
      <c r="E19" s="39">
        <v>0</v>
      </c>
      <c r="F19" s="39">
        <v>30</v>
      </c>
      <c r="G19" s="39">
        <f>(D19+E19)</f>
        <v>13</v>
      </c>
      <c r="H19" s="41">
        <v>8</v>
      </c>
      <c r="I19" s="42">
        <v>15</v>
      </c>
      <c r="J19" s="44">
        <v>7</v>
      </c>
      <c r="K19" s="55" t="s">
        <v>56</v>
      </c>
      <c r="L19" s="45">
        <v>30</v>
      </c>
      <c r="M19" s="45">
        <v>7</v>
      </c>
      <c r="N19" s="55" t="s">
        <v>56</v>
      </c>
      <c r="O19" s="55" t="s">
        <v>56</v>
      </c>
      <c r="P19" s="47">
        <f t="shared" si="1"/>
        <v>43.333333333333336</v>
      </c>
      <c r="Q19" s="48" t="str">
        <f t="shared" si="2"/>
        <v>Y</v>
      </c>
      <c r="R19" s="48" t="str">
        <f t="shared" si="3"/>
        <v>1</v>
      </c>
      <c r="S19" s="52">
        <f t="shared" si="4"/>
        <v>53.333333333333336</v>
      </c>
      <c r="T19" s="54" t="str">
        <f t="shared" si="5"/>
        <v>Y</v>
      </c>
      <c r="U19" s="54" t="str">
        <f t="shared" si="6"/>
        <v>1</v>
      </c>
      <c r="V19" s="52">
        <f t="shared" si="7"/>
        <v>100</v>
      </c>
      <c r="W19" s="54" t="str">
        <f t="shared" si="8"/>
        <v>Y</v>
      </c>
      <c r="X19" s="54" t="str">
        <f t="shared" si="9"/>
        <v>3</v>
      </c>
      <c r="Y19" s="52">
        <f t="shared" si="10"/>
        <v>23.333333333333332</v>
      </c>
      <c r="Z19" s="54" t="str">
        <f t="shared" si="11"/>
        <v>N</v>
      </c>
      <c r="AA19" s="57" t="str">
        <f t="shared" si="12"/>
        <v>0</v>
      </c>
      <c r="AB19" s="52">
        <f t="shared" si="13"/>
        <v>0</v>
      </c>
      <c r="AC19" s="54" t="str">
        <f t="shared" si="14"/>
        <v>N</v>
      </c>
      <c r="AD19" s="57" t="str">
        <f t="shared" si="15"/>
        <v>0</v>
      </c>
      <c r="AE19" s="52">
        <f t="shared" si="16"/>
        <v>0</v>
      </c>
      <c r="AF19" s="54" t="str">
        <f t="shared" si="17"/>
        <v>N</v>
      </c>
      <c r="AG19" s="57" t="str">
        <f t="shared" si="18"/>
        <v>0</v>
      </c>
      <c r="AH19" s="14"/>
      <c r="AI19" s="14"/>
      <c r="AJ19" s="14"/>
    </row>
    <row r="20" spans="1:36" ht="29.25" customHeight="1" x14ac:dyDescent="0.25">
      <c r="A20" s="35">
        <v>11</v>
      </c>
      <c r="B20" s="49" t="s">
        <v>79</v>
      </c>
      <c r="C20" s="50" t="s">
        <v>80</v>
      </c>
      <c r="D20" s="58" t="s">
        <v>56</v>
      </c>
      <c r="E20" s="58" t="s">
        <v>56</v>
      </c>
      <c r="F20" s="39">
        <v>30</v>
      </c>
      <c r="G20" s="39" t="s">
        <v>56</v>
      </c>
      <c r="H20" s="59" t="s">
        <v>56</v>
      </c>
      <c r="I20" s="42">
        <v>5</v>
      </c>
      <c r="J20" s="44">
        <v>6</v>
      </c>
      <c r="K20" s="55">
        <v>10</v>
      </c>
      <c r="L20" s="45">
        <v>30</v>
      </c>
      <c r="M20" s="45">
        <f>(J20+K20)</f>
        <v>16</v>
      </c>
      <c r="N20" s="55">
        <v>11</v>
      </c>
      <c r="O20" s="55">
        <v>0</v>
      </c>
      <c r="P20" s="47">
        <f t="shared" si="1"/>
        <v>0</v>
      </c>
      <c r="Q20" s="48" t="str">
        <f t="shared" si="2"/>
        <v>N</v>
      </c>
      <c r="R20" s="48" t="str">
        <f t="shared" si="3"/>
        <v>0</v>
      </c>
      <c r="S20" s="52">
        <f t="shared" si="4"/>
        <v>0</v>
      </c>
      <c r="T20" s="54" t="str">
        <f t="shared" si="5"/>
        <v>N</v>
      </c>
      <c r="U20" s="54" t="str">
        <f t="shared" si="6"/>
        <v>0</v>
      </c>
      <c r="V20" s="52">
        <f t="shared" si="7"/>
        <v>33.333333333333329</v>
      </c>
      <c r="W20" s="54" t="str">
        <f t="shared" si="8"/>
        <v>N</v>
      </c>
      <c r="X20" s="54" t="str">
        <f t="shared" si="9"/>
        <v>0</v>
      </c>
      <c r="Y20" s="52">
        <f t="shared" si="10"/>
        <v>53.333333333333336</v>
      </c>
      <c r="Z20" s="54" t="str">
        <f t="shared" si="11"/>
        <v>Y</v>
      </c>
      <c r="AA20" s="57" t="str">
        <f t="shared" si="12"/>
        <v>1</v>
      </c>
      <c r="AB20" s="52">
        <f t="shared" si="13"/>
        <v>45.833333333333329</v>
      </c>
      <c r="AC20" s="54" t="str">
        <f t="shared" si="14"/>
        <v>Y</v>
      </c>
      <c r="AD20" s="57" t="str">
        <f t="shared" si="15"/>
        <v>1</v>
      </c>
      <c r="AE20" s="52">
        <f t="shared" si="16"/>
        <v>0</v>
      </c>
      <c r="AF20" s="54" t="str">
        <f t="shared" si="17"/>
        <v>N</v>
      </c>
      <c r="AG20" s="57" t="str">
        <f t="shared" si="18"/>
        <v>0</v>
      </c>
      <c r="AH20" s="14"/>
      <c r="AI20" s="14"/>
      <c r="AJ20" s="14"/>
    </row>
    <row r="21" spans="1:36" ht="16.5" customHeight="1" x14ac:dyDescent="0.25">
      <c r="A21" s="46">
        <v>12</v>
      </c>
      <c r="B21" s="49" t="s">
        <v>81</v>
      </c>
      <c r="C21" s="50" t="s">
        <v>82</v>
      </c>
      <c r="D21" s="58">
        <v>13</v>
      </c>
      <c r="E21" s="58">
        <v>0</v>
      </c>
      <c r="F21" s="39">
        <v>30</v>
      </c>
      <c r="G21" s="60">
        <f>(D21+E21)</f>
        <v>13</v>
      </c>
      <c r="H21" s="59">
        <v>15</v>
      </c>
      <c r="I21" s="42">
        <v>13</v>
      </c>
      <c r="J21" s="44">
        <v>15</v>
      </c>
      <c r="K21" s="55" t="s">
        <v>56</v>
      </c>
      <c r="L21" s="45">
        <v>30</v>
      </c>
      <c r="M21" s="45">
        <v>15</v>
      </c>
      <c r="N21" s="55" t="s">
        <v>56</v>
      </c>
      <c r="O21" s="55" t="s">
        <v>56</v>
      </c>
      <c r="P21" s="47">
        <f t="shared" si="1"/>
        <v>43.333333333333336</v>
      </c>
      <c r="Q21" s="48" t="str">
        <f t="shared" si="2"/>
        <v>Y</v>
      </c>
      <c r="R21" s="48" t="str">
        <f t="shared" si="3"/>
        <v>1</v>
      </c>
      <c r="S21" s="52">
        <f t="shared" si="4"/>
        <v>100</v>
      </c>
      <c r="T21" s="54" t="str">
        <f t="shared" si="5"/>
        <v>Y</v>
      </c>
      <c r="U21" s="54" t="str">
        <f t="shared" si="6"/>
        <v>3</v>
      </c>
      <c r="V21" s="52">
        <f t="shared" si="7"/>
        <v>86.666666666666671</v>
      </c>
      <c r="W21" s="54" t="str">
        <f t="shared" si="8"/>
        <v>Y</v>
      </c>
      <c r="X21" s="54" t="str">
        <f t="shared" si="9"/>
        <v>3</v>
      </c>
      <c r="Y21" s="52">
        <f t="shared" si="10"/>
        <v>50</v>
      </c>
      <c r="Z21" s="54" t="str">
        <f t="shared" si="11"/>
        <v>Y</v>
      </c>
      <c r="AA21" s="57" t="str">
        <f t="shared" si="12"/>
        <v>1</v>
      </c>
      <c r="AB21" s="52">
        <f t="shared" si="13"/>
        <v>0</v>
      </c>
      <c r="AC21" s="54" t="str">
        <f t="shared" si="14"/>
        <v>N</v>
      </c>
      <c r="AD21" s="57" t="str">
        <f t="shared" si="15"/>
        <v>0</v>
      </c>
      <c r="AE21" s="52">
        <f t="shared" si="16"/>
        <v>0</v>
      </c>
      <c r="AF21" s="54" t="str">
        <f t="shared" si="17"/>
        <v>N</v>
      </c>
      <c r="AG21" s="57" t="str">
        <f t="shared" si="18"/>
        <v>0</v>
      </c>
      <c r="AH21" s="14"/>
      <c r="AI21" s="14"/>
      <c r="AJ21" s="14"/>
    </row>
    <row r="22" spans="1:36" ht="16.5" customHeight="1" x14ac:dyDescent="0.25">
      <c r="A22" s="35">
        <v>13</v>
      </c>
      <c r="B22" s="49" t="s">
        <v>83</v>
      </c>
      <c r="C22" s="50" t="s">
        <v>84</v>
      </c>
      <c r="D22" s="58" t="s">
        <v>56</v>
      </c>
      <c r="E22" s="58" t="s">
        <v>56</v>
      </c>
      <c r="F22" s="39">
        <v>30</v>
      </c>
      <c r="G22" s="39" t="s">
        <v>56</v>
      </c>
      <c r="H22" s="59" t="s">
        <v>56</v>
      </c>
      <c r="I22" s="42">
        <v>15</v>
      </c>
      <c r="J22" s="44">
        <v>15</v>
      </c>
      <c r="K22" s="45">
        <v>15</v>
      </c>
      <c r="L22" s="45">
        <v>30</v>
      </c>
      <c r="M22" s="45">
        <f>(J22+K22)</f>
        <v>30</v>
      </c>
      <c r="N22" s="45">
        <v>15</v>
      </c>
      <c r="O22" s="45">
        <v>0</v>
      </c>
      <c r="P22" s="47">
        <f t="shared" si="1"/>
        <v>0</v>
      </c>
      <c r="Q22" s="48" t="str">
        <f t="shared" si="2"/>
        <v>N</v>
      </c>
      <c r="R22" s="48" t="str">
        <f t="shared" si="3"/>
        <v>0</v>
      </c>
      <c r="S22" s="52">
        <f t="shared" si="4"/>
        <v>0</v>
      </c>
      <c r="T22" s="54" t="str">
        <f t="shared" si="5"/>
        <v>N</v>
      </c>
      <c r="U22" s="54" t="str">
        <f t="shared" si="6"/>
        <v>0</v>
      </c>
      <c r="V22" s="52">
        <f t="shared" si="7"/>
        <v>100</v>
      </c>
      <c r="W22" s="54" t="str">
        <f t="shared" si="8"/>
        <v>Y</v>
      </c>
      <c r="X22" s="54" t="str">
        <f t="shared" si="9"/>
        <v>3</v>
      </c>
      <c r="Y22" s="52">
        <f t="shared" si="10"/>
        <v>100</v>
      </c>
      <c r="Z22" s="54" t="str">
        <f t="shared" si="11"/>
        <v>Y</v>
      </c>
      <c r="AA22" s="57" t="str">
        <f t="shared" si="12"/>
        <v>3</v>
      </c>
      <c r="AB22" s="52">
        <f t="shared" si="13"/>
        <v>62.5</v>
      </c>
      <c r="AC22" s="54" t="str">
        <f t="shared" si="14"/>
        <v>Y</v>
      </c>
      <c r="AD22" s="57" t="str">
        <f t="shared" si="15"/>
        <v>2</v>
      </c>
      <c r="AE22" s="52">
        <f t="shared" si="16"/>
        <v>0</v>
      </c>
      <c r="AF22" s="54" t="str">
        <f t="shared" si="17"/>
        <v>N</v>
      </c>
      <c r="AG22" s="57" t="str">
        <f t="shared" si="18"/>
        <v>0</v>
      </c>
      <c r="AH22" s="14"/>
      <c r="AI22" s="14"/>
      <c r="AJ22" s="14"/>
    </row>
    <row r="23" spans="1:36" ht="16.5" customHeight="1" x14ac:dyDescent="0.25">
      <c r="A23" s="46">
        <v>14</v>
      </c>
      <c r="B23" s="49" t="s">
        <v>85</v>
      </c>
      <c r="C23" s="50" t="s">
        <v>86</v>
      </c>
      <c r="D23" s="58">
        <v>10</v>
      </c>
      <c r="E23" s="58">
        <v>0</v>
      </c>
      <c r="F23" s="39">
        <v>30</v>
      </c>
      <c r="G23" s="60">
        <f>(D23+E23)</f>
        <v>10</v>
      </c>
      <c r="H23" s="59">
        <v>0</v>
      </c>
      <c r="I23" s="42" t="s">
        <v>56</v>
      </c>
      <c r="J23" s="44" t="s">
        <v>56</v>
      </c>
      <c r="K23" s="45">
        <v>6</v>
      </c>
      <c r="L23" s="45">
        <v>30</v>
      </c>
      <c r="M23" s="45">
        <v>6</v>
      </c>
      <c r="N23" s="45">
        <v>8</v>
      </c>
      <c r="O23" s="45">
        <v>5</v>
      </c>
      <c r="P23" s="47">
        <f t="shared" si="1"/>
        <v>33.333333333333329</v>
      </c>
      <c r="Q23" s="48" t="str">
        <f t="shared" si="2"/>
        <v>N</v>
      </c>
      <c r="R23" s="48" t="str">
        <f t="shared" si="3"/>
        <v>0</v>
      </c>
      <c r="S23" s="52">
        <f t="shared" si="4"/>
        <v>0</v>
      </c>
      <c r="T23" s="54" t="str">
        <f t="shared" si="5"/>
        <v>N</v>
      </c>
      <c r="U23" s="54" t="str">
        <f t="shared" si="6"/>
        <v>0</v>
      </c>
      <c r="V23" s="52">
        <f t="shared" si="7"/>
        <v>0</v>
      </c>
      <c r="W23" s="54" t="str">
        <f t="shared" si="8"/>
        <v>N</v>
      </c>
      <c r="X23" s="54" t="str">
        <f t="shared" si="9"/>
        <v>0</v>
      </c>
      <c r="Y23" s="52">
        <f t="shared" si="10"/>
        <v>20</v>
      </c>
      <c r="Z23" s="54" t="str">
        <f t="shared" si="11"/>
        <v>N</v>
      </c>
      <c r="AA23" s="57" t="str">
        <f t="shared" si="12"/>
        <v>0</v>
      </c>
      <c r="AB23" s="52">
        <f t="shared" si="13"/>
        <v>33.333333333333329</v>
      </c>
      <c r="AC23" s="54" t="str">
        <f t="shared" si="14"/>
        <v>N</v>
      </c>
      <c r="AD23" s="57" t="str">
        <f t="shared" si="15"/>
        <v>0</v>
      </c>
      <c r="AE23" s="52">
        <f t="shared" si="16"/>
        <v>83.333333333333343</v>
      </c>
      <c r="AF23" s="54" t="str">
        <f t="shared" si="17"/>
        <v>Y</v>
      </c>
      <c r="AG23" s="57" t="str">
        <f t="shared" si="18"/>
        <v>3</v>
      </c>
      <c r="AH23" s="14"/>
      <c r="AI23" s="14"/>
      <c r="AJ23" s="14"/>
    </row>
    <row r="24" spans="1:36" ht="16.5" customHeight="1" x14ac:dyDescent="0.25">
      <c r="A24" s="35">
        <v>15</v>
      </c>
      <c r="B24" s="49" t="s">
        <v>87</v>
      </c>
      <c r="C24" s="50" t="s">
        <v>88</v>
      </c>
      <c r="D24" s="58" t="s">
        <v>56</v>
      </c>
      <c r="E24" s="58" t="s">
        <v>56</v>
      </c>
      <c r="F24" s="39">
        <v>30</v>
      </c>
      <c r="G24" s="39" t="s">
        <v>56</v>
      </c>
      <c r="H24" s="59" t="s">
        <v>56</v>
      </c>
      <c r="I24" s="42">
        <v>8</v>
      </c>
      <c r="J24" s="44">
        <v>6</v>
      </c>
      <c r="K24" s="55">
        <v>9</v>
      </c>
      <c r="L24" s="45">
        <v>30</v>
      </c>
      <c r="M24" s="45">
        <f>(J24+K24)</f>
        <v>15</v>
      </c>
      <c r="N24" s="55">
        <v>6</v>
      </c>
      <c r="O24" s="55">
        <v>6</v>
      </c>
      <c r="P24" s="47">
        <f t="shared" si="1"/>
        <v>0</v>
      </c>
      <c r="Q24" s="48" t="str">
        <f t="shared" si="2"/>
        <v>N</v>
      </c>
      <c r="R24" s="48" t="str">
        <f t="shared" si="3"/>
        <v>0</v>
      </c>
      <c r="S24" s="52">
        <f t="shared" si="4"/>
        <v>0</v>
      </c>
      <c r="T24" s="54" t="str">
        <f t="shared" si="5"/>
        <v>N</v>
      </c>
      <c r="U24" s="54" t="str">
        <f t="shared" si="6"/>
        <v>0</v>
      </c>
      <c r="V24" s="52">
        <f t="shared" si="7"/>
        <v>53.333333333333336</v>
      </c>
      <c r="W24" s="54" t="str">
        <f t="shared" si="8"/>
        <v>Y</v>
      </c>
      <c r="X24" s="54" t="str">
        <f t="shared" si="9"/>
        <v>1</v>
      </c>
      <c r="Y24" s="52">
        <f t="shared" si="10"/>
        <v>50</v>
      </c>
      <c r="Z24" s="54" t="str">
        <f t="shared" si="11"/>
        <v>Y</v>
      </c>
      <c r="AA24" s="57" t="str">
        <f t="shared" si="12"/>
        <v>1</v>
      </c>
      <c r="AB24" s="52">
        <f t="shared" si="13"/>
        <v>25</v>
      </c>
      <c r="AC24" s="54" t="str">
        <f t="shared" si="14"/>
        <v>N</v>
      </c>
      <c r="AD24" s="57" t="str">
        <f t="shared" si="15"/>
        <v>0</v>
      </c>
      <c r="AE24" s="52">
        <f t="shared" si="16"/>
        <v>100</v>
      </c>
      <c r="AF24" s="54" t="str">
        <f t="shared" si="17"/>
        <v>Y</v>
      </c>
      <c r="AG24" s="57" t="str">
        <f t="shared" si="18"/>
        <v>3</v>
      </c>
      <c r="AH24" s="14"/>
      <c r="AI24" s="14"/>
      <c r="AJ24" s="14"/>
    </row>
    <row r="25" spans="1:36" ht="16.5" customHeight="1" x14ac:dyDescent="0.25">
      <c r="A25" s="46">
        <v>16</v>
      </c>
      <c r="B25" s="49" t="s">
        <v>89</v>
      </c>
      <c r="C25" s="50" t="s">
        <v>90</v>
      </c>
      <c r="D25" s="58">
        <v>15</v>
      </c>
      <c r="E25" s="58">
        <v>0</v>
      </c>
      <c r="F25" s="39">
        <v>30</v>
      </c>
      <c r="G25" s="60">
        <f>(D25+E25)</f>
        <v>15</v>
      </c>
      <c r="H25" s="59">
        <v>8</v>
      </c>
      <c r="I25" s="42">
        <v>13</v>
      </c>
      <c r="J25" s="44">
        <v>14</v>
      </c>
      <c r="K25" s="45" t="s">
        <v>56</v>
      </c>
      <c r="L25" s="45">
        <v>30</v>
      </c>
      <c r="M25" s="45">
        <v>14</v>
      </c>
      <c r="N25" s="45" t="s">
        <v>56</v>
      </c>
      <c r="O25" s="45" t="s">
        <v>56</v>
      </c>
      <c r="P25" s="47">
        <f t="shared" si="1"/>
        <v>50</v>
      </c>
      <c r="Q25" s="48" t="str">
        <f t="shared" si="2"/>
        <v>Y</v>
      </c>
      <c r="R25" s="48" t="str">
        <f t="shared" si="3"/>
        <v>1</v>
      </c>
      <c r="S25" s="52">
        <f t="shared" si="4"/>
        <v>53.333333333333336</v>
      </c>
      <c r="T25" s="54" t="str">
        <f t="shared" si="5"/>
        <v>Y</v>
      </c>
      <c r="U25" s="54" t="str">
        <f t="shared" si="6"/>
        <v>1</v>
      </c>
      <c r="V25" s="52">
        <f t="shared" si="7"/>
        <v>86.666666666666671</v>
      </c>
      <c r="W25" s="54" t="str">
        <f t="shared" si="8"/>
        <v>Y</v>
      </c>
      <c r="X25" s="54" t="str">
        <f t="shared" si="9"/>
        <v>3</v>
      </c>
      <c r="Y25" s="52">
        <f t="shared" si="10"/>
        <v>46.666666666666664</v>
      </c>
      <c r="Z25" s="54" t="str">
        <f t="shared" si="11"/>
        <v>Y</v>
      </c>
      <c r="AA25" s="57" t="str">
        <f t="shared" si="12"/>
        <v>1</v>
      </c>
      <c r="AB25" s="52">
        <f t="shared" si="13"/>
        <v>0</v>
      </c>
      <c r="AC25" s="54" t="str">
        <f t="shared" si="14"/>
        <v>N</v>
      </c>
      <c r="AD25" s="57" t="str">
        <f t="shared" si="15"/>
        <v>0</v>
      </c>
      <c r="AE25" s="52">
        <f t="shared" si="16"/>
        <v>0</v>
      </c>
      <c r="AF25" s="54" t="str">
        <f t="shared" si="17"/>
        <v>N</v>
      </c>
      <c r="AG25" s="57" t="str">
        <f t="shared" si="18"/>
        <v>0</v>
      </c>
      <c r="AH25" s="14"/>
      <c r="AI25" s="14"/>
      <c r="AJ25" s="14"/>
    </row>
    <row r="26" spans="1:36" ht="16.5" customHeight="1" x14ac:dyDescent="0.25">
      <c r="A26" s="35">
        <v>17</v>
      </c>
      <c r="B26" s="49" t="s">
        <v>91</v>
      </c>
      <c r="C26" s="50" t="s">
        <v>92</v>
      </c>
      <c r="D26" s="61" t="s">
        <v>56</v>
      </c>
      <c r="E26" s="61" t="s">
        <v>56</v>
      </c>
      <c r="F26" s="39">
        <v>30</v>
      </c>
      <c r="G26" s="39" t="s">
        <v>56</v>
      </c>
      <c r="H26" s="41" t="s">
        <v>56</v>
      </c>
      <c r="I26" s="42">
        <v>13</v>
      </c>
      <c r="J26" s="44">
        <v>8</v>
      </c>
      <c r="K26" s="55">
        <v>3</v>
      </c>
      <c r="L26" s="45">
        <v>30</v>
      </c>
      <c r="M26" s="45">
        <f t="shared" ref="M26:M27" si="21">(J26+K26)</f>
        <v>11</v>
      </c>
      <c r="N26" s="55">
        <v>9</v>
      </c>
      <c r="O26" s="55">
        <v>6</v>
      </c>
      <c r="P26" s="47">
        <f t="shared" si="1"/>
        <v>0</v>
      </c>
      <c r="Q26" s="48" t="str">
        <f t="shared" si="2"/>
        <v>N</v>
      </c>
      <c r="R26" s="48" t="str">
        <f t="shared" si="3"/>
        <v>0</v>
      </c>
      <c r="S26" s="52">
        <f t="shared" si="4"/>
        <v>0</v>
      </c>
      <c r="T26" s="54" t="str">
        <f t="shared" si="5"/>
        <v>N</v>
      </c>
      <c r="U26" s="54" t="str">
        <f t="shared" si="6"/>
        <v>0</v>
      </c>
      <c r="V26" s="52">
        <f t="shared" si="7"/>
        <v>86.666666666666671</v>
      </c>
      <c r="W26" s="54" t="str">
        <f t="shared" si="8"/>
        <v>Y</v>
      </c>
      <c r="X26" s="54" t="str">
        <f t="shared" si="9"/>
        <v>3</v>
      </c>
      <c r="Y26" s="52">
        <f t="shared" si="10"/>
        <v>36.666666666666664</v>
      </c>
      <c r="Z26" s="54" t="str">
        <f t="shared" si="11"/>
        <v>Y</v>
      </c>
      <c r="AA26" s="57" t="str">
        <f t="shared" si="12"/>
        <v>1</v>
      </c>
      <c r="AB26" s="52">
        <f t="shared" si="13"/>
        <v>37.5</v>
      </c>
      <c r="AC26" s="54" t="str">
        <f t="shared" si="14"/>
        <v>Y</v>
      </c>
      <c r="AD26" s="57" t="str">
        <f t="shared" si="15"/>
        <v>1</v>
      </c>
      <c r="AE26" s="52">
        <f t="shared" si="16"/>
        <v>100</v>
      </c>
      <c r="AF26" s="54" t="str">
        <f t="shared" si="17"/>
        <v>Y</v>
      </c>
      <c r="AG26" s="57" t="str">
        <f t="shared" si="18"/>
        <v>3</v>
      </c>
      <c r="AH26" s="14"/>
      <c r="AI26" s="14"/>
      <c r="AJ26" s="14"/>
    </row>
    <row r="27" spans="1:36" ht="16.5" customHeight="1" x14ac:dyDescent="0.25">
      <c r="A27" s="46">
        <v>18</v>
      </c>
      <c r="B27" s="49" t="s">
        <v>93</v>
      </c>
      <c r="C27" s="50" t="s">
        <v>94</v>
      </c>
      <c r="D27" s="61" t="s">
        <v>56</v>
      </c>
      <c r="E27" s="61" t="s">
        <v>56</v>
      </c>
      <c r="F27" s="39">
        <v>30</v>
      </c>
      <c r="G27" s="39" t="s">
        <v>56</v>
      </c>
      <c r="H27" s="41" t="s">
        <v>56</v>
      </c>
      <c r="I27" s="42">
        <v>15</v>
      </c>
      <c r="J27" s="44">
        <v>8</v>
      </c>
      <c r="K27" s="55">
        <v>15</v>
      </c>
      <c r="L27" s="45">
        <v>30</v>
      </c>
      <c r="M27" s="45">
        <f t="shared" si="21"/>
        <v>23</v>
      </c>
      <c r="N27" s="55">
        <v>9</v>
      </c>
      <c r="O27" s="55">
        <v>6</v>
      </c>
      <c r="P27" s="47">
        <f t="shared" si="1"/>
        <v>0</v>
      </c>
      <c r="Q27" s="48" t="str">
        <f t="shared" si="2"/>
        <v>N</v>
      </c>
      <c r="R27" s="48" t="str">
        <f t="shared" si="3"/>
        <v>0</v>
      </c>
      <c r="S27" s="52">
        <f t="shared" si="4"/>
        <v>0</v>
      </c>
      <c r="T27" s="54" t="str">
        <f t="shared" si="5"/>
        <v>N</v>
      </c>
      <c r="U27" s="54" t="str">
        <f t="shared" si="6"/>
        <v>0</v>
      </c>
      <c r="V27" s="52">
        <f t="shared" si="7"/>
        <v>100</v>
      </c>
      <c r="W27" s="54" t="str">
        <f t="shared" si="8"/>
        <v>Y</v>
      </c>
      <c r="X27" s="54" t="str">
        <f t="shared" si="9"/>
        <v>3</v>
      </c>
      <c r="Y27" s="52">
        <f t="shared" si="10"/>
        <v>76.666666666666671</v>
      </c>
      <c r="Z27" s="54" t="str">
        <f t="shared" si="11"/>
        <v>Y</v>
      </c>
      <c r="AA27" s="57" t="str">
        <f t="shared" si="12"/>
        <v>3</v>
      </c>
      <c r="AB27" s="52">
        <f t="shared" si="13"/>
        <v>37.5</v>
      </c>
      <c r="AC27" s="54" t="str">
        <f t="shared" si="14"/>
        <v>Y</v>
      </c>
      <c r="AD27" s="57" t="str">
        <f t="shared" si="15"/>
        <v>1</v>
      </c>
      <c r="AE27" s="52">
        <f t="shared" si="16"/>
        <v>100</v>
      </c>
      <c r="AF27" s="54" t="str">
        <f t="shared" si="17"/>
        <v>Y</v>
      </c>
      <c r="AG27" s="57" t="str">
        <f t="shared" si="18"/>
        <v>3</v>
      </c>
      <c r="AH27" s="14"/>
      <c r="AI27" s="14"/>
      <c r="AJ27" s="14"/>
    </row>
    <row r="28" spans="1:36" ht="16.5" customHeight="1" x14ac:dyDescent="0.25">
      <c r="A28" s="35">
        <v>19</v>
      </c>
      <c r="B28" s="49" t="s">
        <v>95</v>
      </c>
      <c r="C28" s="50" t="s">
        <v>96</v>
      </c>
      <c r="D28" s="61">
        <v>15</v>
      </c>
      <c r="E28" s="61">
        <v>15</v>
      </c>
      <c r="F28" s="39">
        <v>30</v>
      </c>
      <c r="G28" s="39">
        <f t="shared" ref="G28:G29" si="22">(D28+E28)</f>
        <v>30</v>
      </c>
      <c r="H28" s="41">
        <v>0</v>
      </c>
      <c r="I28" s="42">
        <v>15</v>
      </c>
      <c r="J28" s="44">
        <v>10</v>
      </c>
      <c r="K28" s="55" t="s">
        <v>56</v>
      </c>
      <c r="L28" s="45">
        <v>30</v>
      </c>
      <c r="M28" s="45">
        <v>10</v>
      </c>
      <c r="N28" s="55" t="s">
        <v>56</v>
      </c>
      <c r="O28" s="55" t="s">
        <v>56</v>
      </c>
      <c r="P28" s="47">
        <f t="shared" si="1"/>
        <v>100</v>
      </c>
      <c r="Q28" s="48" t="str">
        <f t="shared" si="2"/>
        <v>Y</v>
      </c>
      <c r="R28" s="48" t="str">
        <f t="shared" si="3"/>
        <v>3</v>
      </c>
      <c r="S28" s="52">
        <f t="shared" si="4"/>
        <v>0</v>
      </c>
      <c r="T28" s="54" t="str">
        <f t="shared" si="5"/>
        <v>N</v>
      </c>
      <c r="U28" s="54" t="str">
        <f t="shared" si="6"/>
        <v>0</v>
      </c>
      <c r="V28" s="52">
        <f t="shared" si="7"/>
        <v>100</v>
      </c>
      <c r="W28" s="54" t="str">
        <f t="shared" si="8"/>
        <v>Y</v>
      </c>
      <c r="X28" s="54" t="str">
        <f t="shared" si="9"/>
        <v>3</v>
      </c>
      <c r="Y28" s="52">
        <f t="shared" si="10"/>
        <v>33.333333333333329</v>
      </c>
      <c r="Z28" s="54" t="str">
        <f t="shared" si="11"/>
        <v>N</v>
      </c>
      <c r="AA28" s="57" t="str">
        <f t="shared" si="12"/>
        <v>0</v>
      </c>
      <c r="AB28" s="52">
        <f t="shared" si="13"/>
        <v>0</v>
      </c>
      <c r="AC28" s="54" t="str">
        <f t="shared" si="14"/>
        <v>N</v>
      </c>
      <c r="AD28" s="57" t="str">
        <f t="shared" si="15"/>
        <v>0</v>
      </c>
      <c r="AE28" s="52">
        <f t="shared" si="16"/>
        <v>0</v>
      </c>
      <c r="AF28" s="54" t="str">
        <f t="shared" si="17"/>
        <v>N</v>
      </c>
      <c r="AG28" s="57" t="str">
        <f t="shared" si="18"/>
        <v>0</v>
      </c>
      <c r="AH28" s="14"/>
      <c r="AI28" s="14"/>
      <c r="AJ28" s="14"/>
    </row>
    <row r="29" spans="1:36" ht="16.5" customHeight="1" x14ac:dyDescent="0.25">
      <c r="A29" s="46">
        <v>20</v>
      </c>
      <c r="B29" s="49" t="s">
        <v>97</v>
      </c>
      <c r="C29" s="50" t="s">
        <v>98</v>
      </c>
      <c r="D29" s="62">
        <v>15</v>
      </c>
      <c r="E29" s="62">
        <v>0</v>
      </c>
      <c r="F29" s="39">
        <v>30</v>
      </c>
      <c r="G29" s="60">
        <f t="shared" si="22"/>
        <v>15</v>
      </c>
      <c r="H29" s="41">
        <v>4</v>
      </c>
      <c r="I29" s="42">
        <v>8</v>
      </c>
      <c r="J29" s="44">
        <v>9</v>
      </c>
      <c r="K29" s="45">
        <v>13</v>
      </c>
      <c r="L29" s="45">
        <v>30</v>
      </c>
      <c r="M29" s="45">
        <f t="shared" ref="M29:M30" si="23">(J29+K29)</f>
        <v>22</v>
      </c>
      <c r="N29" s="45">
        <v>5</v>
      </c>
      <c r="O29" s="45">
        <v>6</v>
      </c>
      <c r="P29" s="47">
        <f t="shared" si="1"/>
        <v>50</v>
      </c>
      <c r="Q29" s="48" t="str">
        <f t="shared" si="2"/>
        <v>Y</v>
      </c>
      <c r="R29" s="48" t="str">
        <f t="shared" si="3"/>
        <v>1</v>
      </c>
      <c r="S29" s="52">
        <f t="shared" si="4"/>
        <v>26.666666666666668</v>
      </c>
      <c r="T29" s="54" t="str">
        <f t="shared" si="5"/>
        <v>N</v>
      </c>
      <c r="U29" s="54" t="str">
        <f t="shared" si="6"/>
        <v>0</v>
      </c>
      <c r="V29" s="52">
        <f t="shared" si="7"/>
        <v>53.333333333333336</v>
      </c>
      <c r="W29" s="54" t="str">
        <f t="shared" si="8"/>
        <v>Y</v>
      </c>
      <c r="X29" s="54" t="str">
        <f t="shared" si="9"/>
        <v>1</v>
      </c>
      <c r="Y29" s="52">
        <f t="shared" si="10"/>
        <v>73.333333333333329</v>
      </c>
      <c r="Z29" s="54" t="str">
        <f t="shared" si="11"/>
        <v>Y</v>
      </c>
      <c r="AA29" s="57" t="str">
        <f t="shared" si="12"/>
        <v>2</v>
      </c>
      <c r="AB29" s="52">
        <f t="shared" si="13"/>
        <v>20.833333333333336</v>
      </c>
      <c r="AC29" s="54" t="str">
        <f t="shared" si="14"/>
        <v>N</v>
      </c>
      <c r="AD29" s="57" t="str">
        <f t="shared" si="15"/>
        <v>0</v>
      </c>
      <c r="AE29" s="52">
        <f t="shared" si="16"/>
        <v>100</v>
      </c>
      <c r="AF29" s="54" t="str">
        <f t="shared" si="17"/>
        <v>Y</v>
      </c>
      <c r="AG29" s="57" t="str">
        <f t="shared" si="18"/>
        <v>3</v>
      </c>
      <c r="AH29" s="14"/>
      <c r="AI29" s="14"/>
      <c r="AJ29" s="14"/>
    </row>
    <row r="30" spans="1:36" ht="16.5" customHeight="1" x14ac:dyDescent="0.25">
      <c r="A30" s="35">
        <v>21</v>
      </c>
      <c r="B30" s="49" t="s">
        <v>99</v>
      </c>
      <c r="C30" s="50" t="s">
        <v>100</v>
      </c>
      <c r="D30" s="62" t="s">
        <v>56</v>
      </c>
      <c r="E30" s="62" t="s">
        <v>56</v>
      </c>
      <c r="F30" s="39">
        <v>30</v>
      </c>
      <c r="G30" s="39" t="s">
        <v>56</v>
      </c>
      <c r="H30" s="41" t="s">
        <v>56</v>
      </c>
      <c r="I30" s="42">
        <v>6</v>
      </c>
      <c r="J30" s="44">
        <v>5</v>
      </c>
      <c r="K30" s="45">
        <v>6</v>
      </c>
      <c r="L30" s="45">
        <v>30</v>
      </c>
      <c r="M30" s="45">
        <f t="shared" si="23"/>
        <v>11</v>
      </c>
      <c r="N30" s="45">
        <v>5</v>
      </c>
      <c r="O30" s="45">
        <v>6</v>
      </c>
      <c r="P30" s="47">
        <f t="shared" si="1"/>
        <v>0</v>
      </c>
      <c r="Q30" s="48" t="str">
        <f t="shared" si="2"/>
        <v>N</v>
      </c>
      <c r="R30" s="48" t="str">
        <f t="shared" si="3"/>
        <v>0</v>
      </c>
      <c r="S30" s="52">
        <f t="shared" si="4"/>
        <v>0</v>
      </c>
      <c r="T30" s="54" t="str">
        <f t="shared" si="5"/>
        <v>N</v>
      </c>
      <c r="U30" s="54" t="str">
        <f t="shared" si="6"/>
        <v>0</v>
      </c>
      <c r="V30" s="52">
        <f t="shared" si="7"/>
        <v>40</v>
      </c>
      <c r="W30" s="54" t="str">
        <f t="shared" si="8"/>
        <v>Y</v>
      </c>
      <c r="X30" s="54" t="str">
        <f t="shared" si="9"/>
        <v>1</v>
      </c>
      <c r="Y30" s="52">
        <f t="shared" si="10"/>
        <v>36.666666666666664</v>
      </c>
      <c r="Z30" s="54" t="str">
        <f t="shared" si="11"/>
        <v>Y</v>
      </c>
      <c r="AA30" s="57" t="str">
        <f t="shared" si="12"/>
        <v>1</v>
      </c>
      <c r="AB30" s="52">
        <f t="shared" si="13"/>
        <v>20.833333333333336</v>
      </c>
      <c r="AC30" s="54" t="str">
        <f t="shared" si="14"/>
        <v>N</v>
      </c>
      <c r="AD30" s="57" t="str">
        <f t="shared" si="15"/>
        <v>0</v>
      </c>
      <c r="AE30" s="52">
        <f t="shared" si="16"/>
        <v>100</v>
      </c>
      <c r="AF30" s="54" t="str">
        <f t="shared" si="17"/>
        <v>Y</v>
      </c>
      <c r="AG30" s="57" t="str">
        <f t="shared" si="18"/>
        <v>3</v>
      </c>
      <c r="AH30" s="14"/>
      <c r="AI30" s="14"/>
      <c r="AJ30" s="14"/>
    </row>
    <row r="31" spans="1:36" ht="16.5" customHeight="1" x14ac:dyDescent="0.25">
      <c r="A31" s="46">
        <v>22</v>
      </c>
      <c r="B31" s="49" t="s">
        <v>101</v>
      </c>
      <c r="C31" s="50" t="s">
        <v>102</v>
      </c>
      <c r="D31" s="62">
        <v>15</v>
      </c>
      <c r="E31" s="62">
        <v>0</v>
      </c>
      <c r="F31" s="39">
        <v>30</v>
      </c>
      <c r="G31" s="60">
        <f t="shared" ref="G31:G32" si="24">(D31+E31)</f>
        <v>15</v>
      </c>
      <c r="H31" s="41">
        <v>9</v>
      </c>
      <c r="I31" s="42" t="s">
        <v>56</v>
      </c>
      <c r="J31" s="44" t="s">
        <v>56</v>
      </c>
      <c r="K31" s="55">
        <v>9</v>
      </c>
      <c r="L31" s="45">
        <v>30</v>
      </c>
      <c r="M31" s="45">
        <v>9</v>
      </c>
      <c r="N31" s="55">
        <v>9</v>
      </c>
      <c r="O31" s="55">
        <v>6</v>
      </c>
      <c r="P31" s="47">
        <f t="shared" si="1"/>
        <v>50</v>
      </c>
      <c r="Q31" s="48" t="str">
        <f t="shared" si="2"/>
        <v>Y</v>
      </c>
      <c r="R31" s="48" t="str">
        <f t="shared" si="3"/>
        <v>1</v>
      </c>
      <c r="S31" s="52">
        <f t="shared" si="4"/>
        <v>60</v>
      </c>
      <c r="T31" s="54" t="str">
        <f t="shared" si="5"/>
        <v>Y</v>
      </c>
      <c r="U31" s="54" t="str">
        <f t="shared" si="6"/>
        <v>2</v>
      </c>
      <c r="V31" s="52">
        <f t="shared" si="7"/>
        <v>0</v>
      </c>
      <c r="W31" s="54" t="str">
        <f t="shared" si="8"/>
        <v>N</v>
      </c>
      <c r="X31" s="54" t="str">
        <f t="shared" si="9"/>
        <v>0</v>
      </c>
      <c r="Y31" s="52">
        <f t="shared" si="10"/>
        <v>30</v>
      </c>
      <c r="Z31" s="54" t="str">
        <f t="shared" si="11"/>
        <v>N</v>
      </c>
      <c r="AA31" s="57" t="str">
        <f t="shared" si="12"/>
        <v>0</v>
      </c>
      <c r="AB31" s="52">
        <f t="shared" si="13"/>
        <v>37.5</v>
      </c>
      <c r="AC31" s="54" t="str">
        <f t="shared" si="14"/>
        <v>Y</v>
      </c>
      <c r="AD31" s="57" t="str">
        <f t="shared" si="15"/>
        <v>1</v>
      </c>
      <c r="AE31" s="52">
        <f t="shared" si="16"/>
        <v>100</v>
      </c>
      <c r="AF31" s="54" t="str">
        <f t="shared" si="17"/>
        <v>Y</v>
      </c>
      <c r="AG31" s="57" t="str">
        <f t="shared" si="18"/>
        <v>3</v>
      </c>
      <c r="AH31" s="14"/>
      <c r="AI31" s="14"/>
      <c r="AJ31" s="14"/>
    </row>
    <row r="32" spans="1:36" ht="16.5" customHeight="1" x14ac:dyDescent="0.25">
      <c r="A32" s="35">
        <v>23</v>
      </c>
      <c r="B32" s="49" t="s">
        <v>103</v>
      </c>
      <c r="C32" s="50" t="s">
        <v>104</v>
      </c>
      <c r="D32" s="62">
        <v>15</v>
      </c>
      <c r="E32" s="62">
        <v>13</v>
      </c>
      <c r="F32" s="39">
        <v>30</v>
      </c>
      <c r="G32" s="60">
        <f t="shared" si="24"/>
        <v>28</v>
      </c>
      <c r="H32" s="41">
        <v>0</v>
      </c>
      <c r="I32" s="42">
        <v>14</v>
      </c>
      <c r="J32" s="44">
        <v>6</v>
      </c>
      <c r="K32" s="45" t="s">
        <v>56</v>
      </c>
      <c r="L32" s="45">
        <v>30</v>
      </c>
      <c r="M32" s="45">
        <v>6</v>
      </c>
      <c r="N32" s="45" t="s">
        <v>56</v>
      </c>
      <c r="O32" s="45" t="s">
        <v>56</v>
      </c>
      <c r="P32" s="47">
        <f t="shared" si="1"/>
        <v>93.333333333333329</v>
      </c>
      <c r="Q32" s="48" t="str">
        <f t="shared" si="2"/>
        <v>Y</v>
      </c>
      <c r="R32" s="48" t="str">
        <f t="shared" si="3"/>
        <v>3</v>
      </c>
      <c r="S32" s="52">
        <f t="shared" si="4"/>
        <v>0</v>
      </c>
      <c r="T32" s="54" t="str">
        <f t="shared" si="5"/>
        <v>N</v>
      </c>
      <c r="U32" s="54" t="str">
        <f t="shared" si="6"/>
        <v>0</v>
      </c>
      <c r="V32" s="52">
        <f t="shared" si="7"/>
        <v>93.333333333333329</v>
      </c>
      <c r="W32" s="54" t="str">
        <f t="shared" si="8"/>
        <v>Y</v>
      </c>
      <c r="X32" s="54" t="str">
        <f t="shared" si="9"/>
        <v>3</v>
      </c>
      <c r="Y32" s="52">
        <f t="shared" si="10"/>
        <v>20</v>
      </c>
      <c r="Z32" s="54" t="str">
        <f t="shared" si="11"/>
        <v>N</v>
      </c>
      <c r="AA32" s="57" t="str">
        <f t="shared" si="12"/>
        <v>0</v>
      </c>
      <c r="AB32" s="52">
        <f t="shared" si="13"/>
        <v>0</v>
      </c>
      <c r="AC32" s="54" t="str">
        <f t="shared" si="14"/>
        <v>N</v>
      </c>
      <c r="AD32" s="57" t="str">
        <f t="shared" si="15"/>
        <v>0</v>
      </c>
      <c r="AE32" s="52">
        <f t="shared" si="16"/>
        <v>0</v>
      </c>
      <c r="AF32" s="54" t="str">
        <f t="shared" si="17"/>
        <v>N</v>
      </c>
      <c r="AG32" s="57" t="str">
        <f t="shared" si="18"/>
        <v>0</v>
      </c>
      <c r="AH32" s="14"/>
      <c r="AI32" s="14"/>
      <c r="AJ32" s="14"/>
    </row>
    <row r="33" spans="1:36" ht="16.5" customHeight="1" x14ac:dyDescent="0.25">
      <c r="A33" s="46">
        <v>24</v>
      </c>
      <c r="B33" s="49" t="s">
        <v>105</v>
      </c>
      <c r="C33" s="50" t="s">
        <v>106</v>
      </c>
      <c r="D33" s="62" t="s">
        <v>56</v>
      </c>
      <c r="E33" s="62" t="s">
        <v>56</v>
      </c>
      <c r="F33" s="39">
        <v>30</v>
      </c>
      <c r="G33" s="39" t="s">
        <v>56</v>
      </c>
      <c r="H33" s="41" t="s">
        <v>56</v>
      </c>
      <c r="I33" s="42">
        <v>8</v>
      </c>
      <c r="J33" s="44">
        <v>5</v>
      </c>
      <c r="K33" s="45">
        <v>13</v>
      </c>
      <c r="L33" s="45">
        <v>30</v>
      </c>
      <c r="M33" s="45">
        <f t="shared" ref="M33:M34" si="25">(J33+K33)</f>
        <v>18</v>
      </c>
      <c r="N33" s="45">
        <v>7</v>
      </c>
      <c r="O33" s="45">
        <v>6</v>
      </c>
      <c r="P33" s="47">
        <f t="shared" si="1"/>
        <v>0</v>
      </c>
      <c r="Q33" s="48" t="str">
        <f t="shared" si="2"/>
        <v>N</v>
      </c>
      <c r="R33" s="48" t="str">
        <f t="shared" si="3"/>
        <v>0</v>
      </c>
      <c r="S33" s="52">
        <f t="shared" si="4"/>
        <v>0</v>
      </c>
      <c r="T33" s="54" t="str">
        <f t="shared" si="5"/>
        <v>N</v>
      </c>
      <c r="U33" s="54" t="str">
        <f t="shared" si="6"/>
        <v>0</v>
      </c>
      <c r="V33" s="52">
        <f t="shared" si="7"/>
        <v>53.333333333333336</v>
      </c>
      <c r="W33" s="54" t="str">
        <f t="shared" si="8"/>
        <v>Y</v>
      </c>
      <c r="X33" s="54" t="str">
        <f t="shared" si="9"/>
        <v>1</v>
      </c>
      <c r="Y33" s="52">
        <f t="shared" si="10"/>
        <v>60</v>
      </c>
      <c r="Z33" s="54" t="str">
        <f t="shared" si="11"/>
        <v>Y</v>
      </c>
      <c r="AA33" s="57" t="str">
        <f t="shared" si="12"/>
        <v>2</v>
      </c>
      <c r="AB33" s="52">
        <f t="shared" si="13"/>
        <v>29.166666666666668</v>
      </c>
      <c r="AC33" s="54" t="str">
        <f t="shared" si="14"/>
        <v>N</v>
      </c>
      <c r="AD33" s="57" t="str">
        <f t="shared" si="15"/>
        <v>0</v>
      </c>
      <c r="AE33" s="52">
        <f t="shared" si="16"/>
        <v>100</v>
      </c>
      <c r="AF33" s="54" t="str">
        <f t="shared" si="17"/>
        <v>Y</v>
      </c>
      <c r="AG33" s="57" t="str">
        <f t="shared" si="18"/>
        <v>3</v>
      </c>
      <c r="AH33" s="14"/>
      <c r="AI33" s="14"/>
      <c r="AJ33" s="14"/>
    </row>
    <row r="34" spans="1:36" ht="16.5" customHeight="1" x14ac:dyDescent="0.25">
      <c r="A34" s="35">
        <v>25</v>
      </c>
      <c r="B34" s="49" t="s">
        <v>107</v>
      </c>
      <c r="C34" s="50" t="s">
        <v>108</v>
      </c>
      <c r="D34" s="61" t="s">
        <v>56</v>
      </c>
      <c r="E34" s="61" t="s">
        <v>56</v>
      </c>
      <c r="F34" s="39">
        <v>30</v>
      </c>
      <c r="G34" s="39" t="s">
        <v>56</v>
      </c>
      <c r="H34" s="41" t="s">
        <v>56</v>
      </c>
      <c r="I34" s="42">
        <v>8</v>
      </c>
      <c r="J34" s="44">
        <v>8</v>
      </c>
      <c r="K34" s="55">
        <v>10</v>
      </c>
      <c r="L34" s="45">
        <v>30</v>
      </c>
      <c r="M34" s="45">
        <f t="shared" si="25"/>
        <v>18</v>
      </c>
      <c r="N34" s="55">
        <v>7</v>
      </c>
      <c r="O34" s="55">
        <v>6</v>
      </c>
      <c r="P34" s="47">
        <f t="shared" si="1"/>
        <v>0</v>
      </c>
      <c r="Q34" s="48" t="str">
        <f t="shared" si="2"/>
        <v>N</v>
      </c>
      <c r="R34" s="48" t="str">
        <f t="shared" si="3"/>
        <v>0</v>
      </c>
      <c r="S34" s="52">
        <f t="shared" si="4"/>
        <v>0</v>
      </c>
      <c r="T34" s="54" t="str">
        <f t="shared" si="5"/>
        <v>N</v>
      </c>
      <c r="U34" s="54" t="str">
        <f t="shared" si="6"/>
        <v>0</v>
      </c>
      <c r="V34" s="52">
        <f t="shared" si="7"/>
        <v>53.333333333333336</v>
      </c>
      <c r="W34" s="54" t="str">
        <f t="shared" si="8"/>
        <v>Y</v>
      </c>
      <c r="X34" s="54" t="str">
        <f t="shared" si="9"/>
        <v>1</v>
      </c>
      <c r="Y34" s="52">
        <f t="shared" si="10"/>
        <v>60</v>
      </c>
      <c r="Z34" s="54" t="str">
        <f t="shared" si="11"/>
        <v>Y</v>
      </c>
      <c r="AA34" s="57" t="str">
        <f t="shared" si="12"/>
        <v>2</v>
      </c>
      <c r="AB34" s="52">
        <f t="shared" si="13"/>
        <v>29.166666666666668</v>
      </c>
      <c r="AC34" s="54" t="str">
        <f t="shared" si="14"/>
        <v>N</v>
      </c>
      <c r="AD34" s="57" t="str">
        <f t="shared" si="15"/>
        <v>0</v>
      </c>
      <c r="AE34" s="52">
        <f t="shared" si="16"/>
        <v>100</v>
      </c>
      <c r="AF34" s="54" t="str">
        <f t="shared" si="17"/>
        <v>Y</v>
      </c>
      <c r="AG34" s="57" t="str">
        <f t="shared" si="18"/>
        <v>3</v>
      </c>
      <c r="AH34" s="14"/>
      <c r="AI34" s="14"/>
      <c r="AJ34" s="14"/>
    </row>
    <row r="35" spans="1:36" ht="16.5" customHeight="1" x14ac:dyDescent="0.25">
      <c r="A35" s="46">
        <v>26</v>
      </c>
      <c r="B35" s="49" t="s">
        <v>109</v>
      </c>
      <c r="C35" s="50" t="s">
        <v>110</v>
      </c>
      <c r="D35" s="61">
        <v>2</v>
      </c>
      <c r="E35" s="61">
        <v>0</v>
      </c>
      <c r="F35" s="39">
        <v>30</v>
      </c>
      <c r="G35" s="39">
        <f t="shared" ref="G35:G38" si="26">(D35+E35)</f>
        <v>2</v>
      </c>
      <c r="H35" s="41">
        <v>5</v>
      </c>
      <c r="I35" s="42" t="s">
        <v>56</v>
      </c>
      <c r="J35" s="44" t="s">
        <v>56</v>
      </c>
      <c r="K35" s="45">
        <v>11</v>
      </c>
      <c r="L35" s="45">
        <v>30</v>
      </c>
      <c r="M35" s="45">
        <v>11</v>
      </c>
      <c r="N35" s="45">
        <v>6</v>
      </c>
      <c r="O35" s="45">
        <v>5</v>
      </c>
      <c r="P35" s="47">
        <f t="shared" si="1"/>
        <v>6.666666666666667</v>
      </c>
      <c r="Q35" s="48" t="str">
        <f t="shared" si="2"/>
        <v>N</v>
      </c>
      <c r="R35" s="48" t="str">
        <f t="shared" si="3"/>
        <v>0</v>
      </c>
      <c r="S35" s="52">
        <f t="shared" si="4"/>
        <v>33.333333333333329</v>
      </c>
      <c r="T35" s="54" t="str">
        <f t="shared" si="5"/>
        <v>N</v>
      </c>
      <c r="U35" s="54" t="str">
        <f t="shared" si="6"/>
        <v>0</v>
      </c>
      <c r="V35" s="52">
        <f t="shared" si="7"/>
        <v>0</v>
      </c>
      <c r="W35" s="54" t="str">
        <f t="shared" si="8"/>
        <v>N</v>
      </c>
      <c r="X35" s="54" t="str">
        <f t="shared" si="9"/>
        <v>0</v>
      </c>
      <c r="Y35" s="52">
        <f t="shared" si="10"/>
        <v>36.666666666666664</v>
      </c>
      <c r="Z35" s="54" t="str">
        <f t="shared" si="11"/>
        <v>Y</v>
      </c>
      <c r="AA35" s="57" t="str">
        <f t="shared" si="12"/>
        <v>1</v>
      </c>
      <c r="AB35" s="52">
        <f t="shared" si="13"/>
        <v>25</v>
      </c>
      <c r="AC35" s="54" t="str">
        <f t="shared" si="14"/>
        <v>N</v>
      </c>
      <c r="AD35" s="57" t="str">
        <f t="shared" si="15"/>
        <v>0</v>
      </c>
      <c r="AE35" s="52">
        <f t="shared" si="16"/>
        <v>83.333333333333343</v>
      </c>
      <c r="AF35" s="54" t="str">
        <f t="shared" si="17"/>
        <v>Y</v>
      </c>
      <c r="AG35" s="57" t="str">
        <f t="shared" si="18"/>
        <v>3</v>
      </c>
      <c r="AH35" s="14"/>
      <c r="AI35" s="14"/>
      <c r="AJ35" s="14"/>
    </row>
    <row r="36" spans="1:36" ht="16.5" customHeight="1" x14ac:dyDescent="0.25">
      <c r="A36" s="35">
        <v>27</v>
      </c>
      <c r="B36" s="49" t="s">
        <v>111</v>
      </c>
      <c r="C36" s="50" t="s">
        <v>112</v>
      </c>
      <c r="D36" s="61">
        <v>15</v>
      </c>
      <c r="E36" s="61">
        <v>8</v>
      </c>
      <c r="F36" s="39">
        <v>30</v>
      </c>
      <c r="G36" s="39">
        <f t="shared" si="26"/>
        <v>23</v>
      </c>
      <c r="H36" s="41">
        <v>0</v>
      </c>
      <c r="I36" s="42">
        <v>15</v>
      </c>
      <c r="J36" s="44">
        <v>7</v>
      </c>
      <c r="K36" s="45" t="s">
        <v>56</v>
      </c>
      <c r="L36" s="45">
        <v>30</v>
      </c>
      <c r="M36" s="45">
        <v>7</v>
      </c>
      <c r="N36" s="45" t="s">
        <v>56</v>
      </c>
      <c r="O36" s="45" t="s">
        <v>56</v>
      </c>
      <c r="P36" s="47">
        <f t="shared" si="1"/>
        <v>76.666666666666671</v>
      </c>
      <c r="Q36" s="48" t="str">
        <f t="shared" si="2"/>
        <v>Y</v>
      </c>
      <c r="R36" s="48" t="str">
        <f t="shared" si="3"/>
        <v>3</v>
      </c>
      <c r="S36" s="52">
        <f t="shared" si="4"/>
        <v>0</v>
      </c>
      <c r="T36" s="54" t="str">
        <f t="shared" si="5"/>
        <v>N</v>
      </c>
      <c r="U36" s="54" t="str">
        <f t="shared" si="6"/>
        <v>0</v>
      </c>
      <c r="V36" s="52">
        <f t="shared" si="7"/>
        <v>100</v>
      </c>
      <c r="W36" s="54" t="str">
        <f t="shared" si="8"/>
        <v>Y</v>
      </c>
      <c r="X36" s="54" t="str">
        <f t="shared" si="9"/>
        <v>3</v>
      </c>
      <c r="Y36" s="52">
        <f t="shared" si="10"/>
        <v>23.333333333333332</v>
      </c>
      <c r="Z36" s="54" t="str">
        <f t="shared" si="11"/>
        <v>N</v>
      </c>
      <c r="AA36" s="57" t="str">
        <f t="shared" si="12"/>
        <v>0</v>
      </c>
      <c r="AB36" s="52">
        <f t="shared" si="13"/>
        <v>0</v>
      </c>
      <c r="AC36" s="54" t="str">
        <f t="shared" si="14"/>
        <v>N</v>
      </c>
      <c r="AD36" s="57" t="str">
        <f t="shared" si="15"/>
        <v>0</v>
      </c>
      <c r="AE36" s="52">
        <f t="shared" si="16"/>
        <v>0</v>
      </c>
      <c r="AF36" s="54" t="str">
        <f t="shared" si="17"/>
        <v>N</v>
      </c>
      <c r="AG36" s="57" t="str">
        <f t="shared" si="18"/>
        <v>0</v>
      </c>
      <c r="AH36" s="14"/>
      <c r="AI36" s="14"/>
      <c r="AJ36" s="14"/>
    </row>
    <row r="37" spans="1:36" ht="16.5" customHeight="1" x14ac:dyDescent="0.25">
      <c r="A37" s="46">
        <v>28</v>
      </c>
      <c r="B37" s="49" t="s">
        <v>113</v>
      </c>
      <c r="C37" s="50" t="s">
        <v>114</v>
      </c>
      <c r="D37" s="61">
        <v>15</v>
      </c>
      <c r="E37" s="61">
        <v>0</v>
      </c>
      <c r="F37" s="39">
        <v>30</v>
      </c>
      <c r="G37" s="39">
        <f t="shared" si="26"/>
        <v>15</v>
      </c>
      <c r="H37" s="41">
        <v>15</v>
      </c>
      <c r="I37" s="42">
        <v>15</v>
      </c>
      <c r="J37" s="44">
        <v>15</v>
      </c>
      <c r="K37" s="45" t="s">
        <v>56</v>
      </c>
      <c r="L37" s="45">
        <v>30</v>
      </c>
      <c r="M37" s="45">
        <v>15</v>
      </c>
      <c r="N37" s="45" t="s">
        <v>56</v>
      </c>
      <c r="O37" s="45" t="s">
        <v>56</v>
      </c>
      <c r="P37" s="47">
        <f t="shared" si="1"/>
        <v>50</v>
      </c>
      <c r="Q37" s="48" t="str">
        <f t="shared" si="2"/>
        <v>Y</v>
      </c>
      <c r="R37" s="48" t="str">
        <f t="shared" si="3"/>
        <v>1</v>
      </c>
      <c r="S37" s="52">
        <f t="shared" si="4"/>
        <v>100</v>
      </c>
      <c r="T37" s="54" t="str">
        <f t="shared" si="5"/>
        <v>Y</v>
      </c>
      <c r="U37" s="54" t="str">
        <f t="shared" si="6"/>
        <v>3</v>
      </c>
      <c r="V37" s="52">
        <f t="shared" si="7"/>
        <v>100</v>
      </c>
      <c r="W37" s="54" t="str">
        <f t="shared" si="8"/>
        <v>Y</v>
      </c>
      <c r="X37" s="54" t="str">
        <f t="shared" si="9"/>
        <v>3</v>
      </c>
      <c r="Y37" s="52">
        <f t="shared" si="10"/>
        <v>50</v>
      </c>
      <c r="Z37" s="54" t="str">
        <f t="shared" si="11"/>
        <v>Y</v>
      </c>
      <c r="AA37" s="57" t="str">
        <f t="shared" si="12"/>
        <v>1</v>
      </c>
      <c r="AB37" s="52">
        <f t="shared" si="13"/>
        <v>0</v>
      </c>
      <c r="AC37" s="54" t="str">
        <f t="shared" si="14"/>
        <v>N</v>
      </c>
      <c r="AD37" s="57" t="str">
        <f t="shared" si="15"/>
        <v>0</v>
      </c>
      <c r="AE37" s="52">
        <f t="shared" si="16"/>
        <v>0</v>
      </c>
      <c r="AF37" s="54" t="str">
        <f t="shared" si="17"/>
        <v>N</v>
      </c>
      <c r="AG37" s="57" t="str">
        <f t="shared" si="18"/>
        <v>0</v>
      </c>
      <c r="AH37" s="14"/>
      <c r="AI37" s="14"/>
      <c r="AJ37" s="14"/>
    </row>
    <row r="38" spans="1:36" ht="16.5" customHeight="1" x14ac:dyDescent="0.25">
      <c r="A38" s="35">
        <v>29</v>
      </c>
      <c r="B38" s="49" t="s">
        <v>115</v>
      </c>
      <c r="C38" s="50" t="s">
        <v>116</v>
      </c>
      <c r="D38" s="61">
        <v>15</v>
      </c>
      <c r="E38" s="61">
        <v>0</v>
      </c>
      <c r="F38" s="39">
        <v>30</v>
      </c>
      <c r="G38" s="39">
        <f t="shared" si="26"/>
        <v>15</v>
      </c>
      <c r="H38" s="41">
        <v>15</v>
      </c>
      <c r="I38" s="42">
        <v>15</v>
      </c>
      <c r="J38" s="44">
        <v>15</v>
      </c>
      <c r="K38" s="55" t="s">
        <v>56</v>
      </c>
      <c r="L38" s="45">
        <v>30</v>
      </c>
      <c r="M38" s="45">
        <v>15</v>
      </c>
      <c r="N38" s="55" t="s">
        <v>56</v>
      </c>
      <c r="O38" s="55" t="s">
        <v>56</v>
      </c>
      <c r="P38" s="47">
        <f t="shared" si="1"/>
        <v>50</v>
      </c>
      <c r="Q38" s="48" t="str">
        <f t="shared" si="2"/>
        <v>Y</v>
      </c>
      <c r="R38" s="48" t="str">
        <f t="shared" si="3"/>
        <v>1</v>
      </c>
      <c r="S38" s="52">
        <f t="shared" si="4"/>
        <v>100</v>
      </c>
      <c r="T38" s="54" t="str">
        <f t="shared" si="5"/>
        <v>Y</v>
      </c>
      <c r="U38" s="54" t="str">
        <f t="shared" si="6"/>
        <v>3</v>
      </c>
      <c r="V38" s="52">
        <f t="shared" si="7"/>
        <v>100</v>
      </c>
      <c r="W38" s="54" t="str">
        <f t="shared" si="8"/>
        <v>Y</v>
      </c>
      <c r="X38" s="54" t="str">
        <f t="shared" si="9"/>
        <v>3</v>
      </c>
      <c r="Y38" s="52">
        <f t="shared" si="10"/>
        <v>50</v>
      </c>
      <c r="Z38" s="54" t="str">
        <f t="shared" si="11"/>
        <v>Y</v>
      </c>
      <c r="AA38" s="57" t="str">
        <f t="shared" si="12"/>
        <v>1</v>
      </c>
      <c r="AB38" s="52">
        <f t="shared" si="13"/>
        <v>0</v>
      </c>
      <c r="AC38" s="54" t="str">
        <f t="shared" si="14"/>
        <v>N</v>
      </c>
      <c r="AD38" s="57" t="str">
        <f t="shared" si="15"/>
        <v>0</v>
      </c>
      <c r="AE38" s="52">
        <f t="shared" si="16"/>
        <v>0</v>
      </c>
      <c r="AF38" s="54" t="str">
        <f t="shared" si="17"/>
        <v>N</v>
      </c>
      <c r="AG38" s="57" t="str">
        <f t="shared" si="18"/>
        <v>0</v>
      </c>
      <c r="AH38" s="14"/>
      <c r="AI38" s="14"/>
      <c r="AJ38" s="14"/>
    </row>
    <row r="39" spans="1:36" ht="16.5" customHeight="1" x14ac:dyDescent="0.25">
      <c r="A39" s="46">
        <v>30</v>
      </c>
      <c r="B39" s="49" t="s">
        <v>117</v>
      </c>
      <c r="C39" s="50" t="s">
        <v>118</v>
      </c>
      <c r="D39" s="61" t="s">
        <v>56</v>
      </c>
      <c r="E39" s="61" t="s">
        <v>56</v>
      </c>
      <c r="F39" s="39">
        <v>30</v>
      </c>
      <c r="G39" s="39" t="s">
        <v>56</v>
      </c>
      <c r="H39" s="41" t="s">
        <v>56</v>
      </c>
      <c r="I39" s="42">
        <v>15</v>
      </c>
      <c r="J39" s="44">
        <v>15</v>
      </c>
      <c r="K39" s="55">
        <v>14</v>
      </c>
      <c r="L39" s="45">
        <v>30</v>
      </c>
      <c r="M39" s="45">
        <f t="shared" ref="M39:M42" si="27">(J39+K39)</f>
        <v>29</v>
      </c>
      <c r="N39" s="55">
        <v>11</v>
      </c>
      <c r="O39" s="55">
        <v>0</v>
      </c>
      <c r="P39" s="47">
        <f t="shared" si="1"/>
        <v>0</v>
      </c>
      <c r="Q39" s="48" t="str">
        <f t="shared" si="2"/>
        <v>N</v>
      </c>
      <c r="R39" s="48" t="str">
        <f t="shared" si="3"/>
        <v>0</v>
      </c>
      <c r="S39" s="52">
        <f t="shared" si="4"/>
        <v>0</v>
      </c>
      <c r="T39" s="54" t="str">
        <f t="shared" si="5"/>
        <v>N</v>
      </c>
      <c r="U39" s="54" t="str">
        <f t="shared" si="6"/>
        <v>0</v>
      </c>
      <c r="V39" s="52">
        <f t="shared" si="7"/>
        <v>100</v>
      </c>
      <c r="W39" s="54" t="str">
        <f t="shared" si="8"/>
        <v>Y</v>
      </c>
      <c r="X39" s="54" t="str">
        <f t="shared" si="9"/>
        <v>3</v>
      </c>
      <c r="Y39" s="52">
        <f t="shared" si="10"/>
        <v>96.666666666666671</v>
      </c>
      <c r="Z39" s="54" t="str">
        <f t="shared" si="11"/>
        <v>Y</v>
      </c>
      <c r="AA39" s="57" t="str">
        <f t="shared" si="12"/>
        <v>3</v>
      </c>
      <c r="AB39" s="52">
        <f t="shared" si="13"/>
        <v>45.833333333333329</v>
      </c>
      <c r="AC39" s="54" t="str">
        <f t="shared" si="14"/>
        <v>Y</v>
      </c>
      <c r="AD39" s="57" t="str">
        <f t="shared" si="15"/>
        <v>1</v>
      </c>
      <c r="AE39" s="52">
        <f t="shared" si="16"/>
        <v>0</v>
      </c>
      <c r="AF39" s="54" t="str">
        <f t="shared" si="17"/>
        <v>N</v>
      </c>
      <c r="AG39" s="57" t="str">
        <f t="shared" si="18"/>
        <v>0</v>
      </c>
      <c r="AH39" s="14"/>
      <c r="AI39" s="14"/>
      <c r="AJ39" s="14"/>
    </row>
    <row r="40" spans="1:36" ht="16.5" customHeight="1" x14ac:dyDescent="0.25">
      <c r="A40" s="35">
        <v>31</v>
      </c>
      <c r="B40" s="49" t="s">
        <v>119</v>
      </c>
      <c r="C40" s="50" t="s">
        <v>120</v>
      </c>
      <c r="D40" s="61" t="s">
        <v>56</v>
      </c>
      <c r="E40" s="61" t="s">
        <v>56</v>
      </c>
      <c r="F40" s="39">
        <v>30</v>
      </c>
      <c r="G40" s="39" t="s">
        <v>56</v>
      </c>
      <c r="H40" s="41" t="s">
        <v>56</v>
      </c>
      <c r="I40" s="42">
        <v>3</v>
      </c>
      <c r="J40" s="44">
        <v>3</v>
      </c>
      <c r="K40" s="45">
        <v>12</v>
      </c>
      <c r="L40" s="45">
        <v>30</v>
      </c>
      <c r="M40" s="45">
        <f t="shared" si="27"/>
        <v>15</v>
      </c>
      <c r="N40" s="45">
        <v>7</v>
      </c>
      <c r="O40" s="45">
        <v>6</v>
      </c>
      <c r="P40" s="47">
        <f t="shared" si="1"/>
        <v>0</v>
      </c>
      <c r="Q40" s="48" t="str">
        <f t="shared" si="2"/>
        <v>N</v>
      </c>
      <c r="R40" s="48" t="str">
        <f t="shared" si="3"/>
        <v>0</v>
      </c>
      <c r="S40" s="52">
        <f t="shared" si="4"/>
        <v>0</v>
      </c>
      <c r="T40" s="54" t="str">
        <f t="shared" si="5"/>
        <v>N</v>
      </c>
      <c r="U40" s="54" t="str">
        <f t="shared" si="6"/>
        <v>0</v>
      </c>
      <c r="V40" s="52">
        <f t="shared" si="7"/>
        <v>20</v>
      </c>
      <c r="W40" s="54" t="str">
        <f t="shared" si="8"/>
        <v>N</v>
      </c>
      <c r="X40" s="54" t="str">
        <f t="shared" si="9"/>
        <v>0</v>
      </c>
      <c r="Y40" s="52">
        <f t="shared" si="10"/>
        <v>50</v>
      </c>
      <c r="Z40" s="54" t="str">
        <f t="shared" si="11"/>
        <v>Y</v>
      </c>
      <c r="AA40" s="57" t="str">
        <f t="shared" si="12"/>
        <v>1</v>
      </c>
      <c r="AB40" s="52">
        <f t="shared" si="13"/>
        <v>29.166666666666668</v>
      </c>
      <c r="AC40" s="54" t="str">
        <f t="shared" si="14"/>
        <v>N</v>
      </c>
      <c r="AD40" s="57" t="str">
        <f t="shared" si="15"/>
        <v>0</v>
      </c>
      <c r="AE40" s="52">
        <f t="shared" si="16"/>
        <v>100</v>
      </c>
      <c r="AF40" s="54" t="str">
        <f t="shared" si="17"/>
        <v>Y</v>
      </c>
      <c r="AG40" s="57" t="str">
        <f t="shared" si="18"/>
        <v>3</v>
      </c>
      <c r="AH40" s="14"/>
      <c r="AI40" s="14"/>
      <c r="AJ40" s="14"/>
    </row>
    <row r="41" spans="1:36" ht="16.5" customHeight="1" x14ac:dyDescent="0.25">
      <c r="A41" s="46">
        <v>32</v>
      </c>
      <c r="B41" s="49" t="s">
        <v>121</v>
      </c>
      <c r="C41" s="50" t="s">
        <v>122</v>
      </c>
      <c r="D41" s="61" t="s">
        <v>56</v>
      </c>
      <c r="E41" s="61" t="s">
        <v>56</v>
      </c>
      <c r="F41" s="39">
        <v>30</v>
      </c>
      <c r="G41" s="39" t="s">
        <v>56</v>
      </c>
      <c r="H41" s="41" t="s">
        <v>56</v>
      </c>
      <c r="I41" s="42">
        <v>14</v>
      </c>
      <c r="J41" s="44">
        <v>12</v>
      </c>
      <c r="K41" s="55">
        <v>13</v>
      </c>
      <c r="L41" s="45">
        <v>30</v>
      </c>
      <c r="M41" s="45">
        <f t="shared" si="27"/>
        <v>25</v>
      </c>
      <c r="N41" s="55">
        <v>12</v>
      </c>
      <c r="O41" s="55">
        <v>0</v>
      </c>
      <c r="P41" s="47">
        <f t="shared" si="1"/>
        <v>0</v>
      </c>
      <c r="Q41" s="48" t="str">
        <f t="shared" si="2"/>
        <v>N</v>
      </c>
      <c r="R41" s="48" t="str">
        <f t="shared" si="3"/>
        <v>0</v>
      </c>
      <c r="S41" s="52">
        <f t="shared" si="4"/>
        <v>0</v>
      </c>
      <c r="T41" s="54" t="str">
        <f t="shared" si="5"/>
        <v>N</v>
      </c>
      <c r="U41" s="54" t="str">
        <f t="shared" si="6"/>
        <v>0</v>
      </c>
      <c r="V41" s="52">
        <f t="shared" si="7"/>
        <v>93.333333333333329</v>
      </c>
      <c r="W41" s="54" t="str">
        <f t="shared" si="8"/>
        <v>Y</v>
      </c>
      <c r="X41" s="54" t="str">
        <f t="shared" si="9"/>
        <v>3</v>
      </c>
      <c r="Y41" s="52">
        <f t="shared" si="10"/>
        <v>83.333333333333343</v>
      </c>
      <c r="Z41" s="54" t="str">
        <f t="shared" si="11"/>
        <v>Y</v>
      </c>
      <c r="AA41" s="57" t="str">
        <f t="shared" si="12"/>
        <v>3</v>
      </c>
      <c r="AB41" s="52">
        <f t="shared" si="13"/>
        <v>50</v>
      </c>
      <c r="AC41" s="54" t="str">
        <f t="shared" si="14"/>
        <v>Y</v>
      </c>
      <c r="AD41" s="57" t="str">
        <f t="shared" si="15"/>
        <v>1</v>
      </c>
      <c r="AE41" s="52">
        <f t="shared" si="16"/>
        <v>0</v>
      </c>
      <c r="AF41" s="54" t="str">
        <f t="shared" si="17"/>
        <v>N</v>
      </c>
      <c r="AG41" s="57" t="str">
        <f t="shared" si="18"/>
        <v>0</v>
      </c>
      <c r="AH41" s="14"/>
      <c r="AI41" s="14"/>
      <c r="AJ41" s="14"/>
    </row>
    <row r="42" spans="1:36" ht="16.5" customHeight="1" x14ac:dyDescent="0.25">
      <c r="A42" s="35">
        <v>33</v>
      </c>
      <c r="B42" s="49" t="s">
        <v>123</v>
      </c>
      <c r="C42" s="50" t="s">
        <v>124</v>
      </c>
      <c r="D42" s="61" t="s">
        <v>56</v>
      </c>
      <c r="E42" s="61" t="s">
        <v>56</v>
      </c>
      <c r="F42" s="39">
        <v>30</v>
      </c>
      <c r="G42" s="39" t="s">
        <v>56</v>
      </c>
      <c r="H42" s="41" t="s">
        <v>56</v>
      </c>
      <c r="I42" s="42">
        <v>6</v>
      </c>
      <c r="J42" s="44">
        <v>6</v>
      </c>
      <c r="K42" s="45">
        <v>4</v>
      </c>
      <c r="L42" s="45">
        <v>30</v>
      </c>
      <c r="M42" s="45">
        <f t="shared" si="27"/>
        <v>10</v>
      </c>
      <c r="N42" s="45">
        <v>8</v>
      </c>
      <c r="O42" s="45">
        <v>6</v>
      </c>
      <c r="P42" s="47">
        <f t="shared" si="1"/>
        <v>0</v>
      </c>
      <c r="Q42" s="48" t="str">
        <f t="shared" si="2"/>
        <v>N</v>
      </c>
      <c r="R42" s="48" t="str">
        <f t="shared" si="3"/>
        <v>0</v>
      </c>
      <c r="S42" s="52">
        <f t="shared" si="4"/>
        <v>0</v>
      </c>
      <c r="T42" s="54" t="str">
        <f t="shared" si="5"/>
        <v>N</v>
      </c>
      <c r="U42" s="54" t="str">
        <f t="shared" si="6"/>
        <v>0</v>
      </c>
      <c r="V42" s="52">
        <f t="shared" si="7"/>
        <v>40</v>
      </c>
      <c r="W42" s="54" t="str">
        <f t="shared" si="8"/>
        <v>Y</v>
      </c>
      <c r="X42" s="54" t="str">
        <f t="shared" si="9"/>
        <v>1</v>
      </c>
      <c r="Y42" s="52">
        <f t="shared" si="10"/>
        <v>33.333333333333329</v>
      </c>
      <c r="Z42" s="54" t="str">
        <f t="shared" si="11"/>
        <v>N</v>
      </c>
      <c r="AA42" s="57" t="str">
        <f t="shared" si="12"/>
        <v>0</v>
      </c>
      <c r="AB42" s="52">
        <f t="shared" si="13"/>
        <v>33.333333333333329</v>
      </c>
      <c r="AC42" s="54" t="str">
        <f t="shared" si="14"/>
        <v>N</v>
      </c>
      <c r="AD42" s="57" t="str">
        <f t="shared" si="15"/>
        <v>0</v>
      </c>
      <c r="AE42" s="52">
        <f t="shared" si="16"/>
        <v>100</v>
      </c>
      <c r="AF42" s="54" t="str">
        <f t="shared" si="17"/>
        <v>Y</v>
      </c>
      <c r="AG42" s="57" t="str">
        <f t="shared" si="18"/>
        <v>3</v>
      </c>
      <c r="AH42" s="14"/>
      <c r="AI42" s="14"/>
      <c r="AJ42" s="14"/>
    </row>
    <row r="43" spans="1:36" ht="16.5" customHeight="1" x14ac:dyDescent="0.25">
      <c r="A43" s="46">
        <v>34</v>
      </c>
      <c r="B43" s="49" t="s">
        <v>125</v>
      </c>
      <c r="C43" s="50" t="s">
        <v>126</v>
      </c>
      <c r="D43" s="61">
        <v>10</v>
      </c>
      <c r="E43" s="61">
        <v>0</v>
      </c>
      <c r="F43" s="39">
        <v>30</v>
      </c>
      <c r="G43" s="39">
        <f t="shared" ref="G43:G44" si="28">(D43+E43)</f>
        <v>10</v>
      </c>
      <c r="H43" s="41">
        <v>8</v>
      </c>
      <c r="I43" s="42">
        <v>13</v>
      </c>
      <c r="J43" s="44">
        <v>9</v>
      </c>
      <c r="K43" s="45" t="s">
        <v>56</v>
      </c>
      <c r="L43" s="45">
        <v>30</v>
      </c>
      <c r="M43" s="45">
        <v>9</v>
      </c>
      <c r="N43" s="45" t="s">
        <v>56</v>
      </c>
      <c r="O43" s="45" t="s">
        <v>56</v>
      </c>
      <c r="P43" s="47">
        <f t="shared" si="1"/>
        <v>33.333333333333329</v>
      </c>
      <c r="Q43" s="48" t="str">
        <f t="shared" si="2"/>
        <v>N</v>
      </c>
      <c r="R43" s="48" t="str">
        <f t="shared" si="3"/>
        <v>0</v>
      </c>
      <c r="S43" s="52">
        <f t="shared" si="4"/>
        <v>53.333333333333336</v>
      </c>
      <c r="T43" s="54" t="str">
        <f t="shared" si="5"/>
        <v>Y</v>
      </c>
      <c r="U43" s="54" t="str">
        <f t="shared" si="6"/>
        <v>1</v>
      </c>
      <c r="V43" s="52">
        <f t="shared" si="7"/>
        <v>86.666666666666671</v>
      </c>
      <c r="W43" s="54" t="str">
        <f t="shared" si="8"/>
        <v>Y</v>
      </c>
      <c r="X43" s="54" t="str">
        <f t="shared" si="9"/>
        <v>3</v>
      </c>
      <c r="Y43" s="52">
        <f t="shared" si="10"/>
        <v>30</v>
      </c>
      <c r="Z43" s="54" t="str">
        <f t="shared" si="11"/>
        <v>N</v>
      </c>
      <c r="AA43" s="57" t="str">
        <f t="shared" si="12"/>
        <v>0</v>
      </c>
      <c r="AB43" s="52">
        <f t="shared" si="13"/>
        <v>0</v>
      </c>
      <c r="AC43" s="54" t="str">
        <f t="shared" si="14"/>
        <v>N</v>
      </c>
      <c r="AD43" s="57" t="str">
        <f t="shared" si="15"/>
        <v>0</v>
      </c>
      <c r="AE43" s="52">
        <f t="shared" si="16"/>
        <v>0</v>
      </c>
      <c r="AF43" s="54" t="str">
        <f t="shared" si="17"/>
        <v>N</v>
      </c>
      <c r="AG43" s="57" t="str">
        <f t="shared" si="18"/>
        <v>0</v>
      </c>
      <c r="AH43" s="14"/>
      <c r="AI43" s="14"/>
      <c r="AJ43" s="14"/>
    </row>
    <row r="44" spans="1:36" ht="29.25" customHeight="1" x14ac:dyDescent="0.25">
      <c r="A44" s="35">
        <v>35</v>
      </c>
      <c r="B44" s="49" t="s">
        <v>127</v>
      </c>
      <c r="C44" s="50" t="s">
        <v>128</v>
      </c>
      <c r="D44" s="61">
        <v>15</v>
      </c>
      <c r="E44" s="61">
        <v>0</v>
      </c>
      <c r="F44" s="39">
        <v>30</v>
      </c>
      <c r="G44" s="39">
        <f t="shared" si="28"/>
        <v>15</v>
      </c>
      <c r="H44" s="41">
        <v>9</v>
      </c>
      <c r="I44" s="42">
        <v>15</v>
      </c>
      <c r="J44" s="44">
        <v>9</v>
      </c>
      <c r="K44" s="55" t="s">
        <v>56</v>
      </c>
      <c r="L44" s="45">
        <v>30</v>
      </c>
      <c r="M44" s="45">
        <v>9</v>
      </c>
      <c r="N44" s="55" t="s">
        <v>56</v>
      </c>
      <c r="O44" s="55" t="s">
        <v>56</v>
      </c>
      <c r="P44" s="47">
        <f t="shared" si="1"/>
        <v>50</v>
      </c>
      <c r="Q44" s="48" t="str">
        <f t="shared" si="2"/>
        <v>Y</v>
      </c>
      <c r="R44" s="48" t="str">
        <f t="shared" si="3"/>
        <v>1</v>
      </c>
      <c r="S44" s="52">
        <f t="shared" si="4"/>
        <v>60</v>
      </c>
      <c r="T44" s="54" t="str">
        <f t="shared" si="5"/>
        <v>Y</v>
      </c>
      <c r="U44" s="54" t="str">
        <f t="shared" si="6"/>
        <v>2</v>
      </c>
      <c r="V44" s="52">
        <f t="shared" si="7"/>
        <v>100</v>
      </c>
      <c r="W44" s="54" t="str">
        <f t="shared" si="8"/>
        <v>Y</v>
      </c>
      <c r="X44" s="54" t="str">
        <f t="shared" si="9"/>
        <v>3</v>
      </c>
      <c r="Y44" s="52">
        <f t="shared" si="10"/>
        <v>30</v>
      </c>
      <c r="Z44" s="54" t="str">
        <f t="shared" si="11"/>
        <v>N</v>
      </c>
      <c r="AA44" s="57" t="str">
        <f t="shared" si="12"/>
        <v>0</v>
      </c>
      <c r="AB44" s="52">
        <f t="shared" si="13"/>
        <v>0</v>
      </c>
      <c r="AC44" s="54" t="str">
        <f t="shared" si="14"/>
        <v>N</v>
      </c>
      <c r="AD44" s="57" t="str">
        <f t="shared" si="15"/>
        <v>0</v>
      </c>
      <c r="AE44" s="52">
        <f t="shared" si="16"/>
        <v>0</v>
      </c>
      <c r="AF44" s="54" t="str">
        <f t="shared" si="17"/>
        <v>N</v>
      </c>
      <c r="AG44" s="57" t="str">
        <f t="shared" si="18"/>
        <v>0</v>
      </c>
      <c r="AH44" s="14"/>
      <c r="AI44" s="14"/>
      <c r="AJ44" s="14"/>
    </row>
    <row r="45" spans="1:36" ht="16.5" customHeight="1" x14ac:dyDescent="0.25">
      <c r="A45" s="46">
        <v>36</v>
      </c>
      <c r="B45" s="49" t="s">
        <v>129</v>
      </c>
      <c r="C45" s="50" t="s">
        <v>130</v>
      </c>
      <c r="D45" s="61" t="s">
        <v>56</v>
      </c>
      <c r="E45" s="61" t="s">
        <v>56</v>
      </c>
      <c r="F45" s="39">
        <v>30</v>
      </c>
      <c r="G45" s="39" t="s">
        <v>56</v>
      </c>
      <c r="H45" s="41" t="s">
        <v>56</v>
      </c>
      <c r="I45" s="42">
        <v>6</v>
      </c>
      <c r="J45" s="44">
        <v>15</v>
      </c>
      <c r="K45" s="55">
        <v>15</v>
      </c>
      <c r="L45" s="45">
        <v>30</v>
      </c>
      <c r="M45" s="45">
        <f t="shared" ref="M45:M47" si="29">(J45+K45)</f>
        <v>30</v>
      </c>
      <c r="N45" s="55">
        <v>15</v>
      </c>
      <c r="O45" s="55" t="s">
        <v>56</v>
      </c>
      <c r="P45" s="47">
        <f t="shared" si="1"/>
        <v>0</v>
      </c>
      <c r="Q45" s="48" t="str">
        <f t="shared" si="2"/>
        <v>N</v>
      </c>
      <c r="R45" s="48" t="str">
        <f t="shared" si="3"/>
        <v>0</v>
      </c>
      <c r="S45" s="52">
        <f t="shared" si="4"/>
        <v>0</v>
      </c>
      <c r="T45" s="54" t="str">
        <f t="shared" si="5"/>
        <v>N</v>
      </c>
      <c r="U45" s="54" t="str">
        <f t="shared" si="6"/>
        <v>0</v>
      </c>
      <c r="V45" s="52">
        <f t="shared" si="7"/>
        <v>40</v>
      </c>
      <c r="W45" s="54" t="str">
        <f t="shared" si="8"/>
        <v>Y</v>
      </c>
      <c r="X45" s="54" t="str">
        <f t="shared" si="9"/>
        <v>1</v>
      </c>
      <c r="Y45" s="52">
        <f t="shared" si="10"/>
        <v>100</v>
      </c>
      <c r="Z45" s="54" t="str">
        <f t="shared" si="11"/>
        <v>Y</v>
      </c>
      <c r="AA45" s="57" t="str">
        <f t="shared" si="12"/>
        <v>3</v>
      </c>
      <c r="AB45" s="52">
        <f t="shared" si="13"/>
        <v>62.5</v>
      </c>
      <c r="AC45" s="54" t="str">
        <f t="shared" si="14"/>
        <v>Y</v>
      </c>
      <c r="AD45" s="57" t="str">
        <f t="shared" si="15"/>
        <v>2</v>
      </c>
      <c r="AE45" s="52">
        <f t="shared" si="16"/>
        <v>0</v>
      </c>
      <c r="AF45" s="54" t="str">
        <f t="shared" si="17"/>
        <v>N</v>
      </c>
      <c r="AG45" s="57" t="str">
        <f t="shared" si="18"/>
        <v>0</v>
      </c>
      <c r="AH45" s="14"/>
      <c r="AI45" s="14"/>
      <c r="AJ45" s="14"/>
    </row>
    <row r="46" spans="1:36" ht="16.5" customHeight="1" x14ac:dyDescent="0.25">
      <c r="A46" s="35">
        <v>37</v>
      </c>
      <c r="B46" s="49" t="s">
        <v>131</v>
      </c>
      <c r="C46" s="50" t="s">
        <v>132</v>
      </c>
      <c r="D46" s="63" t="s">
        <v>56</v>
      </c>
      <c r="E46" s="63" t="s">
        <v>56</v>
      </c>
      <c r="F46" s="39">
        <v>30</v>
      </c>
      <c r="G46" s="39" t="s">
        <v>56</v>
      </c>
      <c r="H46" s="42" t="s">
        <v>56</v>
      </c>
      <c r="I46" s="42">
        <v>8</v>
      </c>
      <c r="J46" s="44">
        <v>5</v>
      </c>
      <c r="K46" s="45">
        <v>5</v>
      </c>
      <c r="L46" s="45">
        <v>30</v>
      </c>
      <c r="M46" s="45">
        <f t="shared" si="29"/>
        <v>10</v>
      </c>
      <c r="N46" s="45">
        <v>8</v>
      </c>
      <c r="O46" s="45">
        <v>6</v>
      </c>
      <c r="P46" s="47">
        <f t="shared" si="1"/>
        <v>0</v>
      </c>
      <c r="Q46" s="48" t="str">
        <f t="shared" si="2"/>
        <v>N</v>
      </c>
      <c r="R46" s="48" t="str">
        <f t="shared" si="3"/>
        <v>0</v>
      </c>
      <c r="S46" s="52">
        <f t="shared" si="4"/>
        <v>0</v>
      </c>
      <c r="T46" s="54" t="str">
        <f t="shared" si="5"/>
        <v>N</v>
      </c>
      <c r="U46" s="54" t="str">
        <f t="shared" si="6"/>
        <v>0</v>
      </c>
      <c r="V46" s="52">
        <f t="shared" si="7"/>
        <v>53.333333333333336</v>
      </c>
      <c r="W46" s="54" t="str">
        <f t="shared" si="8"/>
        <v>Y</v>
      </c>
      <c r="X46" s="54" t="str">
        <f t="shared" si="9"/>
        <v>1</v>
      </c>
      <c r="Y46" s="52">
        <f t="shared" si="10"/>
        <v>33.333333333333329</v>
      </c>
      <c r="Z46" s="54" t="str">
        <f t="shared" si="11"/>
        <v>N</v>
      </c>
      <c r="AA46" s="57" t="str">
        <f t="shared" si="12"/>
        <v>0</v>
      </c>
      <c r="AB46" s="52">
        <f t="shared" si="13"/>
        <v>33.333333333333329</v>
      </c>
      <c r="AC46" s="54" t="str">
        <f t="shared" si="14"/>
        <v>N</v>
      </c>
      <c r="AD46" s="57" t="str">
        <f t="shared" si="15"/>
        <v>0</v>
      </c>
      <c r="AE46" s="52">
        <f t="shared" si="16"/>
        <v>100</v>
      </c>
      <c r="AF46" s="54" t="str">
        <f t="shared" si="17"/>
        <v>Y</v>
      </c>
      <c r="AG46" s="57" t="str">
        <f t="shared" si="18"/>
        <v>3</v>
      </c>
      <c r="AH46" s="14"/>
      <c r="AI46" s="14"/>
      <c r="AJ46" s="14"/>
    </row>
    <row r="47" spans="1:36" ht="16.5" customHeight="1" x14ac:dyDescent="0.25">
      <c r="A47" s="46">
        <v>38</v>
      </c>
      <c r="B47" s="49" t="s">
        <v>133</v>
      </c>
      <c r="C47" s="50" t="s">
        <v>134</v>
      </c>
      <c r="D47" s="61" t="s">
        <v>56</v>
      </c>
      <c r="E47" s="61" t="s">
        <v>56</v>
      </c>
      <c r="F47" s="39">
        <v>30</v>
      </c>
      <c r="G47" s="39" t="s">
        <v>56</v>
      </c>
      <c r="H47" s="41" t="s">
        <v>56</v>
      </c>
      <c r="I47" s="42">
        <v>3</v>
      </c>
      <c r="J47" s="44">
        <v>15</v>
      </c>
      <c r="K47" s="45">
        <v>14</v>
      </c>
      <c r="L47" s="45">
        <v>30</v>
      </c>
      <c r="M47" s="45">
        <f t="shared" si="29"/>
        <v>29</v>
      </c>
      <c r="N47" s="45">
        <v>6</v>
      </c>
      <c r="O47" s="45" t="s">
        <v>56</v>
      </c>
      <c r="P47" s="47">
        <f t="shared" si="1"/>
        <v>0</v>
      </c>
      <c r="Q47" s="48" t="str">
        <f t="shared" si="2"/>
        <v>N</v>
      </c>
      <c r="R47" s="48" t="str">
        <f t="shared" si="3"/>
        <v>0</v>
      </c>
      <c r="S47" s="52">
        <f t="shared" si="4"/>
        <v>0</v>
      </c>
      <c r="T47" s="54" t="str">
        <f t="shared" si="5"/>
        <v>N</v>
      </c>
      <c r="U47" s="54" t="str">
        <f t="shared" si="6"/>
        <v>0</v>
      </c>
      <c r="V47" s="52">
        <f t="shared" si="7"/>
        <v>20</v>
      </c>
      <c r="W47" s="54" t="str">
        <f t="shared" si="8"/>
        <v>N</v>
      </c>
      <c r="X47" s="54" t="str">
        <f t="shared" si="9"/>
        <v>0</v>
      </c>
      <c r="Y47" s="52">
        <f t="shared" si="10"/>
        <v>96.666666666666671</v>
      </c>
      <c r="Z47" s="54" t="str">
        <f t="shared" si="11"/>
        <v>Y</v>
      </c>
      <c r="AA47" s="57" t="str">
        <f t="shared" si="12"/>
        <v>3</v>
      </c>
      <c r="AB47" s="52">
        <f t="shared" si="13"/>
        <v>25</v>
      </c>
      <c r="AC47" s="54" t="str">
        <f t="shared" si="14"/>
        <v>N</v>
      </c>
      <c r="AD47" s="57" t="str">
        <f t="shared" si="15"/>
        <v>0</v>
      </c>
      <c r="AE47" s="52">
        <f t="shared" si="16"/>
        <v>0</v>
      </c>
      <c r="AF47" s="54" t="str">
        <f t="shared" si="17"/>
        <v>N</v>
      </c>
      <c r="AG47" s="57" t="str">
        <f t="shared" si="18"/>
        <v>0</v>
      </c>
      <c r="AH47" s="14"/>
      <c r="AI47" s="14"/>
      <c r="AJ47" s="14"/>
    </row>
    <row r="48" spans="1:36" ht="18" customHeight="1" x14ac:dyDescent="0.25">
      <c r="A48" s="35">
        <v>39</v>
      </c>
      <c r="B48" s="49" t="s">
        <v>135</v>
      </c>
      <c r="C48" s="50" t="s">
        <v>136</v>
      </c>
      <c r="D48" s="61">
        <v>15</v>
      </c>
      <c r="E48" s="61">
        <v>0</v>
      </c>
      <c r="F48" s="39">
        <v>30</v>
      </c>
      <c r="G48" s="39">
        <f>(D48+E48)</f>
        <v>15</v>
      </c>
      <c r="H48" s="41">
        <v>12</v>
      </c>
      <c r="I48" s="42">
        <v>12</v>
      </c>
      <c r="J48" s="44">
        <v>14</v>
      </c>
      <c r="K48" s="55" t="s">
        <v>56</v>
      </c>
      <c r="L48" s="45">
        <v>30</v>
      </c>
      <c r="M48" s="45">
        <v>14</v>
      </c>
      <c r="N48" s="55" t="s">
        <v>56</v>
      </c>
      <c r="O48" s="55" t="s">
        <v>56</v>
      </c>
      <c r="P48" s="47">
        <f t="shared" si="1"/>
        <v>50</v>
      </c>
      <c r="Q48" s="48" t="str">
        <f t="shared" si="2"/>
        <v>Y</v>
      </c>
      <c r="R48" s="48" t="str">
        <f t="shared" si="3"/>
        <v>1</v>
      </c>
      <c r="S48" s="52">
        <f t="shared" si="4"/>
        <v>80</v>
      </c>
      <c r="T48" s="54" t="str">
        <f t="shared" si="5"/>
        <v>Y</v>
      </c>
      <c r="U48" s="54" t="str">
        <f t="shared" si="6"/>
        <v>3</v>
      </c>
      <c r="V48" s="52">
        <f t="shared" si="7"/>
        <v>80</v>
      </c>
      <c r="W48" s="54" t="str">
        <f t="shared" si="8"/>
        <v>Y</v>
      </c>
      <c r="X48" s="54" t="str">
        <f t="shared" si="9"/>
        <v>3</v>
      </c>
      <c r="Y48" s="52">
        <f t="shared" si="10"/>
        <v>46.666666666666664</v>
      </c>
      <c r="Z48" s="54" t="str">
        <f t="shared" si="11"/>
        <v>Y</v>
      </c>
      <c r="AA48" s="57" t="str">
        <f t="shared" si="12"/>
        <v>1</v>
      </c>
      <c r="AB48" s="52">
        <f t="shared" si="13"/>
        <v>0</v>
      </c>
      <c r="AC48" s="54" t="str">
        <f t="shared" si="14"/>
        <v>N</v>
      </c>
      <c r="AD48" s="57" t="str">
        <f t="shared" si="15"/>
        <v>0</v>
      </c>
      <c r="AE48" s="52">
        <f t="shared" si="16"/>
        <v>0</v>
      </c>
      <c r="AF48" s="54" t="str">
        <f t="shared" si="17"/>
        <v>N</v>
      </c>
      <c r="AG48" s="57" t="str">
        <f t="shared" si="18"/>
        <v>0</v>
      </c>
      <c r="AH48" s="14"/>
      <c r="AI48" s="14"/>
      <c r="AJ48" s="14"/>
    </row>
    <row r="49" spans="1:36" ht="16.5" customHeight="1" x14ac:dyDescent="0.25">
      <c r="A49" s="46">
        <v>40</v>
      </c>
      <c r="B49" s="49" t="s">
        <v>137</v>
      </c>
      <c r="C49" s="50" t="s">
        <v>138</v>
      </c>
      <c r="D49" s="61" t="s">
        <v>56</v>
      </c>
      <c r="E49" s="61" t="s">
        <v>56</v>
      </c>
      <c r="F49" s="39">
        <v>30</v>
      </c>
      <c r="G49" s="39" t="s">
        <v>56</v>
      </c>
      <c r="H49" s="41" t="s">
        <v>56</v>
      </c>
      <c r="I49" s="42">
        <v>12</v>
      </c>
      <c r="J49" s="44">
        <v>14</v>
      </c>
      <c r="K49" s="55">
        <v>6</v>
      </c>
      <c r="L49" s="45">
        <v>30</v>
      </c>
      <c r="M49" s="45">
        <f>(J49+K49)</f>
        <v>20</v>
      </c>
      <c r="N49" s="55">
        <v>8</v>
      </c>
      <c r="O49" s="55">
        <v>5</v>
      </c>
      <c r="P49" s="47">
        <f t="shared" si="1"/>
        <v>0</v>
      </c>
      <c r="Q49" s="48" t="str">
        <f t="shared" si="2"/>
        <v>N</v>
      </c>
      <c r="R49" s="48" t="str">
        <f t="shared" si="3"/>
        <v>0</v>
      </c>
      <c r="S49" s="52">
        <f t="shared" si="4"/>
        <v>0</v>
      </c>
      <c r="T49" s="54" t="str">
        <f t="shared" si="5"/>
        <v>N</v>
      </c>
      <c r="U49" s="54" t="str">
        <f t="shared" si="6"/>
        <v>0</v>
      </c>
      <c r="V49" s="52">
        <f t="shared" si="7"/>
        <v>80</v>
      </c>
      <c r="W49" s="54" t="str">
        <f t="shared" si="8"/>
        <v>Y</v>
      </c>
      <c r="X49" s="54" t="str">
        <f t="shared" si="9"/>
        <v>3</v>
      </c>
      <c r="Y49" s="52">
        <f t="shared" si="10"/>
        <v>66.666666666666657</v>
      </c>
      <c r="Z49" s="54" t="str">
        <f t="shared" si="11"/>
        <v>Y</v>
      </c>
      <c r="AA49" s="57" t="str">
        <f t="shared" si="12"/>
        <v>2</v>
      </c>
      <c r="AB49" s="52">
        <f t="shared" si="13"/>
        <v>33.333333333333329</v>
      </c>
      <c r="AC49" s="54" t="str">
        <f t="shared" si="14"/>
        <v>N</v>
      </c>
      <c r="AD49" s="57" t="str">
        <f t="shared" si="15"/>
        <v>0</v>
      </c>
      <c r="AE49" s="52">
        <f t="shared" si="16"/>
        <v>83.333333333333343</v>
      </c>
      <c r="AF49" s="54" t="str">
        <f t="shared" si="17"/>
        <v>Y</v>
      </c>
      <c r="AG49" s="57" t="str">
        <f t="shared" si="18"/>
        <v>3</v>
      </c>
      <c r="AH49" s="14"/>
      <c r="AI49" s="14"/>
      <c r="AJ49" s="14"/>
    </row>
    <row r="50" spans="1:36" ht="16.5" customHeight="1" x14ac:dyDescent="0.25">
      <c r="A50" s="35">
        <v>41</v>
      </c>
      <c r="B50" s="49" t="s">
        <v>139</v>
      </c>
      <c r="C50" s="50" t="s">
        <v>140</v>
      </c>
      <c r="D50" s="39">
        <v>11</v>
      </c>
      <c r="E50" s="39">
        <v>0</v>
      </c>
      <c r="F50" s="39">
        <v>30</v>
      </c>
      <c r="G50" s="39">
        <f t="shared" ref="G50:G51" si="30">(D50+E50)</f>
        <v>11</v>
      </c>
      <c r="H50" s="41">
        <v>8</v>
      </c>
      <c r="I50" s="42" t="s">
        <v>56</v>
      </c>
      <c r="J50" s="44" t="s">
        <v>56</v>
      </c>
      <c r="K50" s="55">
        <v>4</v>
      </c>
      <c r="L50" s="45">
        <v>30</v>
      </c>
      <c r="M50" s="45">
        <v>4</v>
      </c>
      <c r="N50" s="55">
        <v>6</v>
      </c>
      <c r="O50" s="55">
        <v>5</v>
      </c>
      <c r="P50" s="47">
        <f t="shared" si="1"/>
        <v>36.666666666666664</v>
      </c>
      <c r="Q50" s="48" t="str">
        <f t="shared" si="2"/>
        <v>Y</v>
      </c>
      <c r="R50" s="48" t="str">
        <f t="shared" si="3"/>
        <v>1</v>
      </c>
      <c r="S50" s="52">
        <f t="shared" si="4"/>
        <v>53.333333333333336</v>
      </c>
      <c r="T50" s="54" t="str">
        <f t="shared" si="5"/>
        <v>Y</v>
      </c>
      <c r="U50" s="54" t="str">
        <f t="shared" si="6"/>
        <v>1</v>
      </c>
      <c r="V50" s="52">
        <f t="shared" si="7"/>
        <v>0</v>
      </c>
      <c r="W50" s="54" t="str">
        <f t="shared" si="8"/>
        <v>N</v>
      </c>
      <c r="X50" s="54" t="str">
        <f t="shared" si="9"/>
        <v>0</v>
      </c>
      <c r="Y50" s="52">
        <f t="shared" si="10"/>
        <v>13.333333333333334</v>
      </c>
      <c r="Z50" s="54" t="str">
        <f t="shared" si="11"/>
        <v>N</v>
      </c>
      <c r="AA50" s="57" t="str">
        <f t="shared" si="12"/>
        <v>0</v>
      </c>
      <c r="AB50" s="52">
        <f t="shared" si="13"/>
        <v>25</v>
      </c>
      <c r="AC50" s="54" t="str">
        <f t="shared" si="14"/>
        <v>N</v>
      </c>
      <c r="AD50" s="57" t="str">
        <f t="shared" si="15"/>
        <v>0</v>
      </c>
      <c r="AE50" s="52">
        <f t="shared" si="16"/>
        <v>83.333333333333343</v>
      </c>
      <c r="AF50" s="54" t="str">
        <f t="shared" si="17"/>
        <v>Y</v>
      </c>
      <c r="AG50" s="57" t="str">
        <f t="shared" si="18"/>
        <v>3</v>
      </c>
      <c r="AH50" s="14"/>
      <c r="AI50" s="14"/>
      <c r="AJ50" s="14"/>
    </row>
    <row r="51" spans="1:36" ht="16.5" customHeight="1" x14ac:dyDescent="0.25">
      <c r="A51" s="46">
        <v>42</v>
      </c>
      <c r="B51" s="49" t="s">
        <v>141</v>
      </c>
      <c r="C51" s="50" t="s">
        <v>142</v>
      </c>
      <c r="D51" s="61">
        <v>5</v>
      </c>
      <c r="E51" s="61">
        <v>0</v>
      </c>
      <c r="F51" s="39">
        <v>30</v>
      </c>
      <c r="G51" s="39">
        <f t="shared" si="30"/>
        <v>5</v>
      </c>
      <c r="H51" s="41">
        <v>12</v>
      </c>
      <c r="I51" s="42">
        <v>5</v>
      </c>
      <c r="J51" s="44">
        <v>6</v>
      </c>
      <c r="K51" s="45">
        <v>11</v>
      </c>
      <c r="L51" s="45">
        <v>30</v>
      </c>
      <c r="M51" s="45">
        <f t="shared" ref="M51:M52" si="31">(J51+K51)</f>
        <v>17</v>
      </c>
      <c r="N51" s="45">
        <v>4</v>
      </c>
      <c r="O51" s="45">
        <v>5</v>
      </c>
      <c r="P51" s="47">
        <f t="shared" si="1"/>
        <v>16.666666666666664</v>
      </c>
      <c r="Q51" s="48" t="str">
        <f t="shared" si="2"/>
        <v>N</v>
      </c>
      <c r="R51" s="48" t="str">
        <f t="shared" si="3"/>
        <v>0</v>
      </c>
      <c r="S51" s="52">
        <f t="shared" si="4"/>
        <v>80</v>
      </c>
      <c r="T51" s="54" t="str">
        <f t="shared" si="5"/>
        <v>Y</v>
      </c>
      <c r="U51" s="54" t="str">
        <f t="shared" si="6"/>
        <v>3</v>
      </c>
      <c r="V51" s="52">
        <f t="shared" si="7"/>
        <v>33.333333333333329</v>
      </c>
      <c r="W51" s="54" t="str">
        <f t="shared" si="8"/>
        <v>N</v>
      </c>
      <c r="X51" s="54" t="str">
        <f t="shared" si="9"/>
        <v>0</v>
      </c>
      <c r="Y51" s="52">
        <f t="shared" si="10"/>
        <v>56.666666666666664</v>
      </c>
      <c r="Z51" s="54" t="str">
        <f t="shared" si="11"/>
        <v>Y</v>
      </c>
      <c r="AA51" s="57" t="str">
        <f t="shared" si="12"/>
        <v>1</v>
      </c>
      <c r="AB51" s="52">
        <f t="shared" si="13"/>
        <v>16.666666666666664</v>
      </c>
      <c r="AC51" s="54" t="str">
        <f t="shared" si="14"/>
        <v>N</v>
      </c>
      <c r="AD51" s="57" t="str">
        <f t="shared" si="15"/>
        <v>0</v>
      </c>
      <c r="AE51" s="52">
        <f t="shared" si="16"/>
        <v>83.333333333333343</v>
      </c>
      <c r="AF51" s="54" t="str">
        <f t="shared" si="17"/>
        <v>Y</v>
      </c>
      <c r="AG51" s="57" t="str">
        <f t="shared" si="18"/>
        <v>3</v>
      </c>
      <c r="AH51" s="14"/>
      <c r="AI51" s="14"/>
      <c r="AJ51" s="14"/>
    </row>
    <row r="52" spans="1:36" ht="16.5" customHeight="1" x14ac:dyDescent="0.25">
      <c r="A52" s="35">
        <v>43</v>
      </c>
      <c r="B52" s="49" t="s">
        <v>143</v>
      </c>
      <c r="C52" s="50" t="s">
        <v>144</v>
      </c>
      <c r="D52" s="61" t="s">
        <v>56</v>
      </c>
      <c r="E52" s="61" t="s">
        <v>56</v>
      </c>
      <c r="F52" s="39">
        <v>30</v>
      </c>
      <c r="G52" s="39" t="s">
        <v>56</v>
      </c>
      <c r="H52" s="41" t="s">
        <v>56</v>
      </c>
      <c r="I52" s="42">
        <v>13</v>
      </c>
      <c r="J52" s="44">
        <v>8</v>
      </c>
      <c r="K52" s="55">
        <v>10</v>
      </c>
      <c r="L52" s="45">
        <v>30</v>
      </c>
      <c r="M52" s="45">
        <f t="shared" si="31"/>
        <v>18</v>
      </c>
      <c r="N52" s="55">
        <v>9</v>
      </c>
      <c r="O52" s="55">
        <v>5</v>
      </c>
      <c r="P52" s="47">
        <f t="shared" si="1"/>
        <v>0</v>
      </c>
      <c r="Q52" s="48" t="str">
        <f t="shared" si="2"/>
        <v>N</v>
      </c>
      <c r="R52" s="48" t="str">
        <f t="shared" si="3"/>
        <v>0</v>
      </c>
      <c r="S52" s="52">
        <f t="shared" si="4"/>
        <v>0</v>
      </c>
      <c r="T52" s="54" t="str">
        <f t="shared" si="5"/>
        <v>N</v>
      </c>
      <c r="U52" s="54" t="str">
        <f t="shared" si="6"/>
        <v>0</v>
      </c>
      <c r="V52" s="52">
        <f t="shared" si="7"/>
        <v>86.666666666666671</v>
      </c>
      <c r="W52" s="54" t="str">
        <f t="shared" si="8"/>
        <v>Y</v>
      </c>
      <c r="X52" s="54" t="str">
        <f t="shared" si="9"/>
        <v>3</v>
      </c>
      <c r="Y52" s="52">
        <f t="shared" si="10"/>
        <v>60</v>
      </c>
      <c r="Z52" s="54" t="str">
        <f t="shared" si="11"/>
        <v>Y</v>
      </c>
      <c r="AA52" s="57" t="str">
        <f t="shared" si="12"/>
        <v>2</v>
      </c>
      <c r="AB52" s="52">
        <f t="shared" si="13"/>
        <v>37.5</v>
      </c>
      <c r="AC52" s="54" t="str">
        <f t="shared" si="14"/>
        <v>Y</v>
      </c>
      <c r="AD52" s="57" t="str">
        <f t="shared" si="15"/>
        <v>1</v>
      </c>
      <c r="AE52" s="52">
        <f t="shared" si="16"/>
        <v>83.333333333333343</v>
      </c>
      <c r="AF52" s="54" t="str">
        <f t="shared" si="17"/>
        <v>Y</v>
      </c>
      <c r="AG52" s="57" t="str">
        <f t="shared" si="18"/>
        <v>3</v>
      </c>
      <c r="AH52" s="14"/>
      <c r="AI52" s="14"/>
      <c r="AJ52" s="14"/>
    </row>
    <row r="53" spans="1:36" ht="16.5" customHeight="1" x14ac:dyDescent="0.25">
      <c r="A53" s="46">
        <v>44</v>
      </c>
      <c r="B53" s="49" t="s">
        <v>145</v>
      </c>
      <c r="C53" s="50" t="s">
        <v>146</v>
      </c>
      <c r="D53" s="61">
        <v>14</v>
      </c>
      <c r="E53" s="61">
        <v>0</v>
      </c>
      <c r="F53" s="39">
        <v>30</v>
      </c>
      <c r="G53" s="39">
        <f>(D53+E53)</f>
        <v>14</v>
      </c>
      <c r="H53" s="41">
        <v>15</v>
      </c>
      <c r="I53" s="42">
        <v>13</v>
      </c>
      <c r="J53" s="44">
        <v>8</v>
      </c>
      <c r="K53" s="55" t="s">
        <v>56</v>
      </c>
      <c r="L53" s="45">
        <v>30</v>
      </c>
      <c r="M53" s="45">
        <v>8</v>
      </c>
      <c r="N53" s="55" t="s">
        <v>56</v>
      </c>
      <c r="O53" s="55" t="s">
        <v>56</v>
      </c>
      <c r="P53" s="47">
        <f t="shared" si="1"/>
        <v>46.666666666666664</v>
      </c>
      <c r="Q53" s="48" t="str">
        <f t="shared" si="2"/>
        <v>Y</v>
      </c>
      <c r="R53" s="48" t="str">
        <f t="shared" si="3"/>
        <v>1</v>
      </c>
      <c r="S53" s="52">
        <f t="shared" si="4"/>
        <v>100</v>
      </c>
      <c r="T53" s="54" t="str">
        <f t="shared" si="5"/>
        <v>Y</v>
      </c>
      <c r="U53" s="54" t="str">
        <f t="shared" si="6"/>
        <v>3</v>
      </c>
      <c r="V53" s="52">
        <f t="shared" si="7"/>
        <v>86.666666666666671</v>
      </c>
      <c r="W53" s="54" t="str">
        <f t="shared" si="8"/>
        <v>Y</v>
      </c>
      <c r="X53" s="54" t="str">
        <f t="shared" si="9"/>
        <v>3</v>
      </c>
      <c r="Y53" s="52">
        <f t="shared" si="10"/>
        <v>26.666666666666668</v>
      </c>
      <c r="Z53" s="54" t="str">
        <f t="shared" si="11"/>
        <v>N</v>
      </c>
      <c r="AA53" s="57" t="str">
        <f t="shared" si="12"/>
        <v>0</v>
      </c>
      <c r="AB53" s="52">
        <f t="shared" si="13"/>
        <v>0</v>
      </c>
      <c r="AC53" s="54" t="str">
        <f t="shared" si="14"/>
        <v>N</v>
      </c>
      <c r="AD53" s="57" t="str">
        <f t="shared" si="15"/>
        <v>0</v>
      </c>
      <c r="AE53" s="52">
        <f t="shared" si="16"/>
        <v>0</v>
      </c>
      <c r="AF53" s="54" t="str">
        <f t="shared" si="17"/>
        <v>N</v>
      </c>
      <c r="AG53" s="57" t="str">
        <f t="shared" si="18"/>
        <v>0</v>
      </c>
      <c r="AH53" s="14"/>
      <c r="AI53" s="14"/>
      <c r="AJ53" s="14"/>
    </row>
    <row r="54" spans="1:36" ht="16.5" customHeight="1" x14ac:dyDescent="0.25">
      <c r="A54" s="35">
        <v>45</v>
      </c>
      <c r="B54" s="49" t="s">
        <v>147</v>
      </c>
      <c r="C54" s="50" t="s">
        <v>148</v>
      </c>
      <c r="D54" s="39" t="s">
        <v>56</v>
      </c>
      <c r="E54" s="39" t="s">
        <v>56</v>
      </c>
      <c r="F54" s="39">
        <v>30</v>
      </c>
      <c r="G54" s="39" t="s">
        <v>56</v>
      </c>
      <c r="H54" s="41" t="s">
        <v>56</v>
      </c>
      <c r="I54" s="42">
        <v>4</v>
      </c>
      <c r="J54" s="44">
        <v>8</v>
      </c>
      <c r="K54" s="55" t="s">
        <v>56</v>
      </c>
      <c r="L54" s="45">
        <v>30</v>
      </c>
      <c r="M54" s="45">
        <v>8</v>
      </c>
      <c r="N54" s="55">
        <v>7</v>
      </c>
      <c r="O54" s="55">
        <v>6</v>
      </c>
      <c r="P54" s="47">
        <f t="shared" si="1"/>
        <v>0</v>
      </c>
      <c r="Q54" s="48" t="str">
        <f t="shared" si="2"/>
        <v>N</v>
      </c>
      <c r="R54" s="48" t="str">
        <f t="shared" si="3"/>
        <v>0</v>
      </c>
      <c r="S54" s="52">
        <f t="shared" si="4"/>
        <v>0</v>
      </c>
      <c r="T54" s="54" t="str">
        <f t="shared" si="5"/>
        <v>N</v>
      </c>
      <c r="U54" s="54" t="str">
        <f t="shared" si="6"/>
        <v>0</v>
      </c>
      <c r="V54" s="52">
        <f t="shared" si="7"/>
        <v>26.666666666666668</v>
      </c>
      <c r="W54" s="54" t="str">
        <f t="shared" si="8"/>
        <v>N</v>
      </c>
      <c r="X54" s="54" t="str">
        <f t="shared" si="9"/>
        <v>0</v>
      </c>
      <c r="Y54" s="52">
        <f t="shared" si="10"/>
        <v>26.666666666666668</v>
      </c>
      <c r="Z54" s="54" t="str">
        <f t="shared" si="11"/>
        <v>N</v>
      </c>
      <c r="AA54" s="57" t="str">
        <f t="shared" si="12"/>
        <v>0</v>
      </c>
      <c r="AB54" s="52">
        <f t="shared" si="13"/>
        <v>29.166666666666668</v>
      </c>
      <c r="AC54" s="54" t="str">
        <f t="shared" si="14"/>
        <v>N</v>
      </c>
      <c r="AD54" s="57" t="str">
        <f t="shared" si="15"/>
        <v>0</v>
      </c>
      <c r="AE54" s="52">
        <f t="shared" si="16"/>
        <v>100</v>
      </c>
      <c r="AF54" s="54" t="str">
        <f t="shared" si="17"/>
        <v>Y</v>
      </c>
      <c r="AG54" s="57" t="str">
        <f t="shared" si="18"/>
        <v>3</v>
      </c>
      <c r="AH54" s="14"/>
      <c r="AI54" s="14"/>
      <c r="AJ54" s="14"/>
    </row>
    <row r="55" spans="1:36" ht="16.5" customHeight="1" x14ac:dyDescent="0.25">
      <c r="A55" s="46">
        <v>46</v>
      </c>
      <c r="B55" s="49" t="s">
        <v>149</v>
      </c>
      <c r="C55" s="50" t="s">
        <v>150</v>
      </c>
      <c r="D55" s="61" t="s">
        <v>56</v>
      </c>
      <c r="E55" s="61" t="s">
        <v>56</v>
      </c>
      <c r="F55" s="39">
        <v>30</v>
      </c>
      <c r="G55" s="39" t="s">
        <v>56</v>
      </c>
      <c r="H55" s="41" t="s">
        <v>56</v>
      </c>
      <c r="I55" s="42">
        <v>13</v>
      </c>
      <c r="J55" s="44">
        <v>8</v>
      </c>
      <c r="K55" s="55">
        <v>12</v>
      </c>
      <c r="L55" s="45">
        <v>30</v>
      </c>
      <c r="M55" s="45">
        <f>(J55+K55)</f>
        <v>20</v>
      </c>
      <c r="N55" s="55">
        <v>9</v>
      </c>
      <c r="O55" s="55">
        <v>5</v>
      </c>
      <c r="P55" s="47">
        <f t="shared" si="1"/>
        <v>0</v>
      </c>
      <c r="Q55" s="48" t="str">
        <f t="shared" si="2"/>
        <v>N</v>
      </c>
      <c r="R55" s="48" t="str">
        <f t="shared" si="3"/>
        <v>0</v>
      </c>
      <c r="S55" s="52">
        <f t="shared" si="4"/>
        <v>0</v>
      </c>
      <c r="T55" s="54" t="str">
        <f t="shared" si="5"/>
        <v>N</v>
      </c>
      <c r="U55" s="54" t="str">
        <f t="shared" si="6"/>
        <v>0</v>
      </c>
      <c r="V55" s="52">
        <f t="shared" si="7"/>
        <v>86.666666666666671</v>
      </c>
      <c r="W55" s="54" t="str">
        <f t="shared" si="8"/>
        <v>Y</v>
      </c>
      <c r="X55" s="54" t="str">
        <f t="shared" si="9"/>
        <v>3</v>
      </c>
      <c r="Y55" s="52">
        <f t="shared" si="10"/>
        <v>66.666666666666657</v>
      </c>
      <c r="Z55" s="54" t="str">
        <f t="shared" si="11"/>
        <v>Y</v>
      </c>
      <c r="AA55" s="57" t="str">
        <f t="shared" si="12"/>
        <v>2</v>
      </c>
      <c r="AB55" s="52">
        <f t="shared" si="13"/>
        <v>37.5</v>
      </c>
      <c r="AC55" s="54" t="str">
        <f t="shared" si="14"/>
        <v>Y</v>
      </c>
      <c r="AD55" s="57" t="str">
        <f t="shared" si="15"/>
        <v>1</v>
      </c>
      <c r="AE55" s="52">
        <f t="shared" si="16"/>
        <v>83.333333333333343</v>
      </c>
      <c r="AF55" s="54" t="str">
        <f t="shared" si="17"/>
        <v>Y</v>
      </c>
      <c r="AG55" s="57" t="str">
        <f t="shared" si="18"/>
        <v>3</v>
      </c>
      <c r="AH55" s="14"/>
      <c r="AI55" s="14"/>
      <c r="AJ55" s="14"/>
    </row>
    <row r="56" spans="1:36" ht="16.5" customHeight="1" x14ac:dyDescent="0.25">
      <c r="A56" s="35">
        <v>47</v>
      </c>
      <c r="B56" s="49" t="s">
        <v>151</v>
      </c>
      <c r="C56" s="50" t="s">
        <v>152</v>
      </c>
      <c r="D56" s="61">
        <v>15</v>
      </c>
      <c r="E56" s="61">
        <v>0</v>
      </c>
      <c r="F56" s="39">
        <v>30</v>
      </c>
      <c r="G56" s="39">
        <f t="shared" ref="G56:G59" si="32">(D56+E56)</f>
        <v>15</v>
      </c>
      <c r="H56" s="41">
        <v>6</v>
      </c>
      <c r="I56" s="42">
        <v>10</v>
      </c>
      <c r="J56" s="44">
        <v>7</v>
      </c>
      <c r="K56" s="45" t="s">
        <v>56</v>
      </c>
      <c r="L56" s="45">
        <v>30</v>
      </c>
      <c r="M56" s="45">
        <v>7</v>
      </c>
      <c r="N56" s="45" t="s">
        <v>56</v>
      </c>
      <c r="O56" s="45" t="s">
        <v>56</v>
      </c>
      <c r="P56" s="47">
        <f t="shared" si="1"/>
        <v>50</v>
      </c>
      <c r="Q56" s="48" t="str">
        <f t="shared" si="2"/>
        <v>Y</v>
      </c>
      <c r="R56" s="48" t="str">
        <f t="shared" si="3"/>
        <v>1</v>
      </c>
      <c r="S56" s="52">
        <f t="shared" si="4"/>
        <v>40</v>
      </c>
      <c r="T56" s="54" t="str">
        <f t="shared" si="5"/>
        <v>Y</v>
      </c>
      <c r="U56" s="54" t="str">
        <f t="shared" si="6"/>
        <v>1</v>
      </c>
      <c r="V56" s="52">
        <f t="shared" si="7"/>
        <v>66.666666666666657</v>
      </c>
      <c r="W56" s="54" t="str">
        <f t="shared" si="8"/>
        <v>Y</v>
      </c>
      <c r="X56" s="54" t="str">
        <f t="shared" si="9"/>
        <v>2</v>
      </c>
      <c r="Y56" s="52">
        <f t="shared" si="10"/>
        <v>23.333333333333332</v>
      </c>
      <c r="Z56" s="54" t="str">
        <f t="shared" si="11"/>
        <v>N</v>
      </c>
      <c r="AA56" s="57" t="str">
        <f t="shared" si="12"/>
        <v>0</v>
      </c>
      <c r="AB56" s="52">
        <f t="shared" si="13"/>
        <v>0</v>
      </c>
      <c r="AC56" s="54" t="str">
        <f t="shared" si="14"/>
        <v>N</v>
      </c>
      <c r="AD56" s="57" t="str">
        <f t="shared" si="15"/>
        <v>0</v>
      </c>
      <c r="AE56" s="52">
        <f t="shared" si="16"/>
        <v>0</v>
      </c>
      <c r="AF56" s="54" t="str">
        <f t="shared" si="17"/>
        <v>N</v>
      </c>
      <c r="AG56" s="57" t="str">
        <f t="shared" si="18"/>
        <v>0</v>
      </c>
      <c r="AH56" s="14"/>
      <c r="AI56" s="14"/>
      <c r="AJ56" s="14"/>
    </row>
    <row r="57" spans="1:36" ht="16.5" customHeight="1" x14ac:dyDescent="0.25">
      <c r="A57" s="46">
        <v>48</v>
      </c>
      <c r="B57" s="49" t="s">
        <v>153</v>
      </c>
      <c r="C57" s="50" t="s">
        <v>154</v>
      </c>
      <c r="D57" s="39">
        <v>4</v>
      </c>
      <c r="E57" s="39">
        <v>0</v>
      </c>
      <c r="F57" s="39">
        <v>30</v>
      </c>
      <c r="G57" s="39">
        <f t="shared" si="32"/>
        <v>4</v>
      </c>
      <c r="H57" s="41">
        <v>0</v>
      </c>
      <c r="I57" s="42">
        <v>10</v>
      </c>
      <c r="J57" s="44">
        <v>5</v>
      </c>
      <c r="K57" s="45">
        <v>5</v>
      </c>
      <c r="L57" s="45">
        <v>30</v>
      </c>
      <c r="M57" s="45">
        <f t="shared" ref="M57:M58" si="33">(J57+K57)</f>
        <v>10</v>
      </c>
      <c r="N57" s="45">
        <v>7</v>
      </c>
      <c r="O57" s="45">
        <v>5</v>
      </c>
      <c r="P57" s="47">
        <f t="shared" si="1"/>
        <v>13.333333333333334</v>
      </c>
      <c r="Q57" s="48" t="str">
        <f t="shared" si="2"/>
        <v>N</v>
      </c>
      <c r="R57" s="48" t="str">
        <f t="shared" si="3"/>
        <v>0</v>
      </c>
      <c r="S57" s="52">
        <f t="shared" si="4"/>
        <v>0</v>
      </c>
      <c r="T57" s="54" t="str">
        <f t="shared" si="5"/>
        <v>N</v>
      </c>
      <c r="U57" s="54" t="str">
        <f t="shared" si="6"/>
        <v>0</v>
      </c>
      <c r="V57" s="52">
        <f t="shared" si="7"/>
        <v>66.666666666666657</v>
      </c>
      <c r="W57" s="54" t="str">
        <f t="shared" si="8"/>
        <v>Y</v>
      </c>
      <c r="X57" s="54" t="str">
        <f t="shared" si="9"/>
        <v>2</v>
      </c>
      <c r="Y57" s="52">
        <f t="shared" si="10"/>
        <v>33.333333333333329</v>
      </c>
      <c r="Z57" s="54" t="str">
        <f t="shared" si="11"/>
        <v>N</v>
      </c>
      <c r="AA57" s="57" t="str">
        <f t="shared" si="12"/>
        <v>0</v>
      </c>
      <c r="AB57" s="52">
        <f t="shared" si="13"/>
        <v>29.166666666666668</v>
      </c>
      <c r="AC57" s="54" t="str">
        <f t="shared" si="14"/>
        <v>N</v>
      </c>
      <c r="AD57" s="57" t="str">
        <f t="shared" si="15"/>
        <v>0</v>
      </c>
      <c r="AE57" s="52">
        <f t="shared" si="16"/>
        <v>83.333333333333343</v>
      </c>
      <c r="AF57" s="54" t="str">
        <f t="shared" si="17"/>
        <v>Y</v>
      </c>
      <c r="AG57" s="57" t="str">
        <f t="shared" si="18"/>
        <v>3</v>
      </c>
      <c r="AH57" s="14"/>
      <c r="AI57" s="14"/>
      <c r="AJ57" s="14"/>
    </row>
    <row r="58" spans="1:36" ht="16.5" customHeight="1" x14ac:dyDescent="0.25">
      <c r="A58" s="35">
        <v>49</v>
      </c>
      <c r="B58" s="49" t="s">
        <v>155</v>
      </c>
      <c r="C58" s="50" t="s">
        <v>156</v>
      </c>
      <c r="D58" s="39">
        <v>9</v>
      </c>
      <c r="E58" s="39">
        <v>0</v>
      </c>
      <c r="F58" s="39">
        <v>30</v>
      </c>
      <c r="G58" s="39">
        <f t="shared" si="32"/>
        <v>9</v>
      </c>
      <c r="H58" s="41">
        <v>10</v>
      </c>
      <c r="I58" s="42">
        <v>0</v>
      </c>
      <c r="J58" s="44">
        <v>12</v>
      </c>
      <c r="K58" s="45">
        <v>0</v>
      </c>
      <c r="L58" s="45">
        <v>30</v>
      </c>
      <c r="M58" s="45">
        <f t="shared" si="33"/>
        <v>12</v>
      </c>
      <c r="N58" s="45">
        <v>5</v>
      </c>
      <c r="O58" s="45">
        <v>4</v>
      </c>
      <c r="P58" s="47">
        <f t="shared" si="1"/>
        <v>30</v>
      </c>
      <c r="Q58" s="48" t="str">
        <f t="shared" si="2"/>
        <v>N</v>
      </c>
      <c r="R58" s="48" t="str">
        <f t="shared" si="3"/>
        <v>0</v>
      </c>
      <c r="S58" s="52">
        <f t="shared" si="4"/>
        <v>66.666666666666657</v>
      </c>
      <c r="T58" s="54" t="str">
        <f t="shared" si="5"/>
        <v>Y</v>
      </c>
      <c r="U58" s="54" t="str">
        <f t="shared" si="6"/>
        <v>2</v>
      </c>
      <c r="V58" s="52">
        <f t="shared" si="7"/>
        <v>0</v>
      </c>
      <c r="W58" s="54" t="str">
        <f t="shared" si="8"/>
        <v>N</v>
      </c>
      <c r="X58" s="54" t="str">
        <f t="shared" si="9"/>
        <v>0</v>
      </c>
      <c r="Y58" s="52">
        <f t="shared" si="10"/>
        <v>40</v>
      </c>
      <c r="Z58" s="54" t="str">
        <f t="shared" si="11"/>
        <v>Y</v>
      </c>
      <c r="AA58" s="57" t="str">
        <f t="shared" si="12"/>
        <v>1</v>
      </c>
      <c r="AB58" s="52">
        <f t="shared" si="13"/>
        <v>20.833333333333336</v>
      </c>
      <c r="AC58" s="54" t="str">
        <f t="shared" si="14"/>
        <v>N</v>
      </c>
      <c r="AD58" s="57" t="str">
        <f t="shared" si="15"/>
        <v>0</v>
      </c>
      <c r="AE58" s="52">
        <f t="shared" si="16"/>
        <v>66.666666666666657</v>
      </c>
      <c r="AF58" s="54" t="str">
        <f t="shared" si="17"/>
        <v>Y</v>
      </c>
      <c r="AG58" s="57" t="str">
        <f t="shared" si="18"/>
        <v>2</v>
      </c>
      <c r="AH58" s="14"/>
      <c r="AI58" s="14"/>
      <c r="AJ58" s="14"/>
    </row>
    <row r="59" spans="1:36" ht="16.5" customHeight="1" x14ac:dyDescent="0.25">
      <c r="A59" s="46">
        <v>50</v>
      </c>
      <c r="B59" s="49" t="s">
        <v>157</v>
      </c>
      <c r="C59" s="50" t="s">
        <v>158</v>
      </c>
      <c r="D59" s="39">
        <v>11</v>
      </c>
      <c r="E59" s="39">
        <v>0</v>
      </c>
      <c r="F59" s="39">
        <v>30</v>
      </c>
      <c r="G59" s="39">
        <f t="shared" si="32"/>
        <v>11</v>
      </c>
      <c r="H59" s="41">
        <v>14</v>
      </c>
      <c r="I59" s="42">
        <v>9</v>
      </c>
      <c r="J59" s="44">
        <v>4</v>
      </c>
      <c r="K59" s="45" t="s">
        <v>56</v>
      </c>
      <c r="L59" s="45">
        <v>30</v>
      </c>
      <c r="M59" s="45">
        <v>4</v>
      </c>
      <c r="N59" s="45" t="s">
        <v>56</v>
      </c>
      <c r="O59" s="45" t="s">
        <v>56</v>
      </c>
      <c r="P59" s="47">
        <f t="shared" si="1"/>
        <v>36.666666666666664</v>
      </c>
      <c r="Q59" s="48" t="str">
        <f t="shared" si="2"/>
        <v>Y</v>
      </c>
      <c r="R59" s="48" t="str">
        <f t="shared" si="3"/>
        <v>1</v>
      </c>
      <c r="S59" s="52">
        <f t="shared" si="4"/>
        <v>93.333333333333329</v>
      </c>
      <c r="T59" s="54" t="str">
        <f t="shared" si="5"/>
        <v>Y</v>
      </c>
      <c r="U59" s="54" t="str">
        <f t="shared" si="6"/>
        <v>3</v>
      </c>
      <c r="V59" s="52">
        <f t="shared" si="7"/>
        <v>60</v>
      </c>
      <c r="W59" s="54" t="str">
        <f t="shared" si="8"/>
        <v>Y</v>
      </c>
      <c r="X59" s="54" t="str">
        <f t="shared" si="9"/>
        <v>2</v>
      </c>
      <c r="Y59" s="52">
        <f t="shared" si="10"/>
        <v>13.333333333333334</v>
      </c>
      <c r="Z59" s="54" t="str">
        <f t="shared" si="11"/>
        <v>N</v>
      </c>
      <c r="AA59" s="57" t="str">
        <f t="shared" si="12"/>
        <v>0</v>
      </c>
      <c r="AB59" s="52">
        <f t="shared" si="13"/>
        <v>0</v>
      </c>
      <c r="AC59" s="54" t="str">
        <f t="shared" si="14"/>
        <v>N</v>
      </c>
      <c r="AD59" s="57" t="str">
        <f t="shared" si="15"/>
        <v>0</v>
      </c>
      <c r="AE59" s="52">
        <f t="shared" si="16"/>
        <v>0</v>
      </c>
      <c r="AF59" s="54" t="str">
        <f t="shared" si="17"/>
        <v>N</v>
      </c>
      <c r="AG59" s="57" t="str">
        <f t="shared" si="18"/>
        <v>0</v>
      </c>
      <c r="AH59" s="14"/>
      <c r="AI59" s="14"/>
      <c r="AJ59" s="14"/>
    </row>
    <row r="60" spans="1:36" ht="16.5" customHeight="1" x14ac:dyDescent="0.25">
      <c r="A60" s="35">
        <v>51</v>
      </c>
      <c r="B60" s="49" t="s">
        <v>159</v>
      </c>
      <c r="C60" s="50" t="s">
        <v>160</v>
      </c>
      <c r="D60" s="39" t="s">
        <v>56</v>
      </c>
      <c r="E60" s="39" t="s">
        <v>56</v>
      </c>
      <c r="F60" s="39">
        <v>30</v>
      </c>
      <c r="G60" s="39" t="s">
        <v>56</v>
      </c>
      <c r="H60" s="41" t="s">
        <v>56</v>
      </c>
      <c r="I60" s="42">
        <v>14</v>
      </c>
      <c r="J60" s="44">
        <v>9</v>
      </c>
      <c r="K60" s="45">
        <v>13</v>
      </c>
      <c r="L60" s="45">
        <v>30</v>
      </c>
      <c r="M60" s="45">
        <f t="shared" ref="M60:M61" si="34">(J60+K60)</f>
        <v>22</v>
      </c>
      <c r="N60" s="45">
        <v>8</v>
      </c>
      <c r="O60" s="45">
        <v>5</v>
      </c>
      <c r="P60" s="47">
        <f t="shared" si="1"/>
        <v>0</v>
      </c>
      <c r="Q60" s="48" t="str">
        <f t="shared" si="2"/>
        <v>N</v>
      </c>
      <c r="R60" s="48" t="str">
        <f t="shared" si="3"/>
        <v>0</v>
      </c>
      <c r="S60" s="52">
        <f t="shared" si="4"/>
        <v>0</v>
      </c>
      <c r="T60" s="54" t="str">
        <f t="shared" si="5"/>
        <v>N</v>
      </c>
      <c r="U60" s="54" t="str">
        <f t="shared" si="6"/>
        <v>0</v>
      </c>
      <c r="V60" s="52">
        <f t="shared" si="7"/>
        <v>93.333333333333329</v>
      </c>
      <c r="W60" s="54" t="str">
        <f t="shared" si="8"/>
        <v>Y</v>
      </c>
      <c r="X60" s="54" t="str">
        <f t="shared" si="9"/>
        <v>3</v>
      </c>
      <c r="Y60" s="52">
        <f t="shared" si="10"/>
        <v>73.333333333333329</v>
      </c>
      <c r="Z60" s="54" t="str">
        <f t="shared" si="11"/>
        <v>Y</v>
      </c>
      <c r="AA60" s="57" t="str">
        <f t="shared" si="12"/>
        <v>2</v>
      </c>
      <c r="AB60" s="52">
        <f t="shared" si="13"/>
        <v>33.333333333333329</v>
      </c>
      <c r="AC60" s="54" t="str">
        <f t="shared" si="14"/>
        <v>N</v>
      </c>
      <c r="AD60" s="57" t="str">
        <f t="shared" si="15"/>
        <v>0</v>
      </c>
      <c r="AE60" s="52">
        <f t="shared" si="16"/>
        <v>83.333333333333343</v>
      </c>
      <c r="AF60" s="54" t="str">
        <f t="shared" si="17"/>
        <v>Y</v>
      </c>
      <c r="AG60" s="57" t="str">
        <f t="shared" si="18"/>
        <v>3</v>
      </c>
      <c r="AH60" s="14"/>
      <c r="AI60" s="14"/>
      <c r="AJ60" s="14"/>
    </row>
    <row r="61" spans="1:36" ht="16.5" customHeight="1" x14ac:dyDescent="0.25">
      <c r="A61" s="46">
        <v>52</v>
      </c>
      <c r="B61" s="36" t="s">
        <v>161</v>
      </c>
      <c r="C61" s="37" t="s">
        <v>162</v>
      </c>
      <c r="D61" s="39" t="s">
        <v>56</v>
      </c>
      <c r="E61" s="39" t="s">
        <v>56</v>
      </c>
      <c r="F61" s="39">
        <v>30</v>
      </c>
      <c r="G61" s="39" t="s">
        <v>56</v>
      </c>
      <c r="H61" s="41" t="s">
        <v>56</v>
      </c>
      <c r="I61" s="42">
        <v>12</v>
      </c>
      <c r="J61" s="44">
        <v>10</v>
      </c>
      <c r="K61" s="45">
        <v>12</v>
      </c>
      <c r="L61" s="45">
        <v>30</v>
      </c>
      <c r="M61" s="45">
        <f t="shared" si="34"/>
        <v>22</v>
      </c>
      <c r="N61" s="45">
        <v>7</v>
      </c>
      <c r="O61" s="45">
        <v>5</v>
      </c>
      <c r="P61" s="47">
        <f t="shared" si="1"/>
        <v>0</v>
      </c>
      <c r="Q61" s="48" t="str">
        <f t="shared" si="2"/>
        <v>N</v>
      </c>
      <c r="R61" s="48" t="str">
        <f t="shared" si="3"/>
        <v>0</v>
      </c>
      <c r="S61" s="52">
        <f t="shared" si="4"/>
        <v>0</v>
      </c>
      <c r="T61" s="54" t="str">
        <f t="shared" si="5"/>
        <v>N</v>
      </c>
      <c r="U61" s="54" t="str">
        <f t="shared" si="6"/>
        <v>0</v>
      </c>
      <c r="V61" s="52">
        <f t="shared" si="7"/>
        <v>80</v>
      </c>
      <c r="W61" s="54" t="str">
        <f t="shared" si="8"/>
        <v>Y</v>
      </c>
      <c r="X61" s="54" t="str">
        <f t="shared" si="9"/>
        <v>3</v>
      </c>
      <c r="Y61" s="52">
        <f t="shared" si="10"/>
        <v>73.333333333333329</v>
      </c>
      <c r="Z61" s="54" t="str">
        <f t="shared" si="11"/>
        <v>Y</v>
      </c>
      <c r="AA61" s="57" t="str">
        <f t="shared" si="12"/>
        <v>2</v>
      </c>
      <c r="AB61" s="52">
        <f t="shared" si="13"/>
        <v>29.166666666666668</v>
      </c>
      <c r="AC61" s="54" t="str">
        <f t="shared" si="14"/>
        <v>N</v>
      </c>
      <c r="AD61" s="57" t="str">
        <f t="shared" si="15"/>
        <v>0</v>
      </c>
      <c r="AE61" s="52">
        <f t="shared" si="16"/>
        <v>83.333333333333343</v>
      </c>
      <c r="AF61" s="54" t="str">
        <f t="shared" si="17"/>
        <v>Y</v>
      </c>
      <c r="AG61" s="57" t="str">
        <f t="shared" si="18"/>
        <v>3</v>
      </c>
      <c r="AH61" s="14"/>
      <c r="AI61" s="14"/>
      <c r="AJ61" s="14"/>
    </row>
    <row r="62" spans="1:36" ht="16.5" customHeight="1" x14ac:dyDescent="0.25">
      <c r="A62" s="35">
        <v>53</v>
      </c>
      <c r="B62" s="49" t="s">
        <v>163</v>
      </c>
      <c r="C62" s="50" t="s">
        <v>164</v>
      </c>
      <c r="D62" s="39">
        <v>15</v>
      </c>
      <c r="E62" s="39">
        <v>0</v>
      </c>
      <c r="F62" s="39">
        <v>30</v>
      </c>
      <c r="G62" s="39">
        <f t="shared" ref="G62:G63" si="35">(D62+E62)</f>
        <v>15</v>
      </c>
      <c r="H62" s="41">
        <v>8</v>
      </c>
      <c r="I62" s="42">
        <v>7</v>
      </c>
      <c r="J62" s="44">
        <v>7</v>
      </c>
      <c r="K62" s="55" t="s">
        <v>56</v>
      </c>
      <c r="L62" s="45">
        <v>30</v>
      </c>
      <c r="M62" s="45">
        <v>7</v>
      </c>
      <c r="N62" s="55" t="s">
        <v>56</v>
      </c>
      <c r="O62" s="55" t="s">
        <v>56</v>
      </c>
      <c r="P62" s="47">
        <f t="shared" si="1"/>
        <v>50</v>
      </c>
      <c r="Q62" s="48" t="str">
        <f t="shared" si="2"/>
        <v>Y</v>
      </c>
      <c r="R62" s="48" t="str">
        <f t="shared" si="3"/>
        <v>1</v>
      </c>
      <c r="S62" s="52">
        <f t="shared" si="4"/>
        <v>53.333333333333336</v>
      </c>
      <c r="T62" s="54" t="str">
        <f t="shared" si="5"/>
        <v>Y</v>
      </c>
      <c r="U62" s="54" t="str">
        <f t="shared" si="6"/>
        <v>1</v>
      </c>
      <c r="V62" s="52">
        <f t="shared" si="7"/>
        <v>46.666666666666664</v>
      </c>
      <c r="W62" s="54" t="str">
        <f t="shared" si="8"/>
        <v>Y</v>
      </c>
      <c r="X62" s="54" t="str">
        <f t="shared" si="9"/>
        <v>1</v>
      </c>
      <c r="Y62" s="52">
        <f t="shared" si="10"/>
        <v>23.333333333333332</v>
      </c>
      <c r="Z62" s="54" t="str">
        <f t="shared" si="11"/>
        <v>N</v>
      </c>
      <c r="AA62" s="57" t="str">
        <f t="shared" si="12"/>
        <v>0</v>
      </c>
      <c r="AB62" s="52">
        <f t="shared" si="13"/>
        <v>0</v>
      </c>
      <c r="AC62" s="54" t="str">
        <f t="shared" si="14"/>
        <v>N</v>
      </c>
      <c r="AD62" s="57" t="str">
        <f t="shared" si="15"/>
        <v>0</v>
      </c>
      <c r="AE62" s="52">
        <f t="shared" si="16"/>
        <v>0</v>
      </c>
      <c r="AF62" s="54" t="str">
        <f t="shared" si="17"/>
        <v>N</v>
      </c>
      <c r="AG62" s="57" t="str">
        <f t="shared" si="18"/>
        <v>0</v>
      </c>
      <c r="AH62" s="14"/>
      <c r="AI62" s="14"/>
      <c r="AJ62" s="14"/>
    </row>
    <row r="63" spans="1:36" ht="16.5" customHeight="1" x14ac:dyDescent="0.25">
      <c r="A63" s="46">
        <v>54</v>
      </c>
      <c r="B63" s="49" t="s">
        <v>165</v>
      </c>
      <c r="C63" s="50" t="s">
        <v>166</v>
      </c>
      <c r="D63" s="39">
        <v>11</v>
      </c>
      <c r="E63" s="39">
        <v>0</v>
      </c>
      <c r="F63" s="39">
        <v>30</v>
      </c>
      <c r="G63" s="39">
        <f t="shared" si="35"/>
        <v>11</v>
      </c>
      <c r="H63" s="41">
        <v>11</v>
      </c>
      <c r="I63" s="42">
        <v>10</v>
      </c>
      <c r="J63" s="44">
        <v>5</v>
      </c>
      <c r="K63" s="55">
        <v>10</v>
      </c>
      <c r="L63" s="45">
        <v>30</v>
      </c>
      <c r="M63" s="45">
        <f t="shared" ref="M63:M64" si="36">(J63+K63)</f>
        <v>15</v>
      </c>
      <c r="N63" s="55">
        <v>9</v>
      </c>
      <c r="O63" s="55">
        <v>5</v>
      </c>
      <c r="P63" s="47">
        <f t="shared" si="1"/>
        <v>36.666666666666664</v>
      </c>
      <c r="Q63" s="48" t="str">
        <f t="shared" si="2"/>
        <v>Y</v>
      </c>
      <c r="R63" s="48" t="str">
        <f t="shared" si="3"/>
        <v>1</v>
      </c>
      <c r="S63" s="52">
        <f t="shared" si="4"/>
        <v>73.333333333333329</v>
      </c>
      <c r="T63" s="54" t="str">
        <f t="shared" si="5"/>
        <v>Y</v>
      </c>
      <c r="U63" s="54" t="str">
        <f t="shared" si="6"/>
        <v>2</v>
      </c>
      <c r="V63" s="52">
        <f t="shared" si="7"/>
        <v>66.666666666666657</v>
      </c>
      <c r="W63" s="54" t="str">
        <f t="shared" si="8"/>
        <v>Y</v>
      </c>
      <c r="X63" s="54" t="str">
        <f t="shared" si="9"/>
        <v>2</v>
      </c>
      <c r="Y63" s="52">
        <f t="shared" si="10"/>
        <v>50</v>
      </c>
      <c r="Z63" s="54" t="str">
        <f t="shared" si="11"/>
        <v>Y</v>
      </c>
      <c r="AA63" s="57" t="str">
        <f t="shared" si="12"/>
        <v>1</v>
      </c>
      <c r="AB63" s="52">
        <f t="shared" si="13"/>
        <v>37.5</v>
      </c>
      <c r="AC63" s="54" t="str">
        <f t="shared" si="14"/>
        <v>Y</v>
      </c>
      <c r="AD63" s="57" t="str">
        <f t="shared" si="15"/>
        <v>1</v>
      </c>
      <c r="AE63" s="52">
        <f t="shared" si="16"/>
        <v>83.333333333333343</v>
      </c>
      <c r="AF63" s="54" t="str">
        <f t="shared" si="17"/>
        <v>Y</v>
      </c>
      <c r="AG63" s="57" t="str">
        <f t="shared" si="18"/>
        <v>3</v>
      </c>
      <c r="AH63" s="14"/>
      <c r="AI63" s="14"/>
      <c r="AJ63" s="14"/>
    </row>
    <row r="64" spans="1:36" ht="16.5" customHeight="1" x14ac:dyDescent="0.25">
      <c r="A64" s="35">
        <v>55</v>
      </c>
      <c r="B64" s="49" t="s">
        <v>167</v>
      </c>
      <c r="C64" s="50" t="s">
        <v>168</v>
      </c>
      <c r="D64" s="39" t="s">
        <v>56</v>
      </c>
      <c r="E64" s="39" t="s">
        <v>56</v>
      </c>
      <c r="F64" s="39">
        <v>30</v>
      </c>
      <c r="G64" s="39" t="s">
        <v>56</v>
      </c>
      <c r="H64" s="41" t="s">
        <v>56</v>
      </c>
      <c r="I64" s="42">
        <v>14</v>
      </c>
      <c r="J64" s="44">
        <v>15</v>
      </c>
      <c r="K64" s="55">
        <v>15</v>
      </c>
      <c r="L64" s="45">
        <v>30</v>
      </c>
      <c r="M64" s="45">
        <f t="shared" si="36"/>
        <v>30</v>
      </c>
      <c r="N64" s="55">
        <v>9</v>
      </c>
      <c r="O64" s="55">
        <v>5</v>
      </c>
      <c r="P64" s="47">
        <f t="shared" si="1"/>
        <v>0</v>
      </c>
      <c r="Q64" s="48" t="str">
        <f t="shared" si="2"/>
        <v>N</v>
      </c>
      <c r="R64" s="48" t="str">
        <f t="shared" si="3"/>
        <v>0</v>
      </c>
      <c r="S64" s="52">
        <f t="shared" si="4"/>
        <v>0</v>
      </c>
      <c r="T64" s="54" t="str">
        <f t="shared" si="5"/>
        <v>N</v>
      </c>
      <c r="U64" s="54" t="str">
        <f t="shared" si="6"/>
        <v>0</v>
      </c>
      <c r="V64" s="52">
        <f t="shared" si="7"/>
        <v>93.333333333333329</v>
      </c>
      <c r="W64" s="54" t="str">
        <f t="shared" si="8"/>
        <v>Y</v>
      </c>
      <c r="X64" s="54" t="str">
        <f t="shared" si="9"/>
        <v>3</v>
      </c>
      <c r="Y64" s="52">
        <f t="shared" si="10"/>
        <v>100</v>
      </c>
      <c r="Z64" s="54" t="str">
        <f t="shared" si="11"/>
        <v>Y</v>
      </c>
      <c r="AA64" s="57" t="str">
        <f t="shared" si="12"/>
        <v>3</v>
      </c>
      <c r="AB64" s="52">
        <f t="shared" si="13"/>
        <v>37.5</v>
      </c>
      <c r="AC64" s="54" t="str">
        <f t="shared" si="14"/>
        <v>Y</v>
      </c>
      <c r="AD64" s="57" t="str">
        <f t="shared" si="15"/>
        <v>1</v>
      </c>
      <c r="AE64" s="52">
        <f t="shared" si="16"/>
        <v>83.333333333333343</v>
      </c>
      <c r="AF64" s="54" t="str">
        <f t="shared" si="17"/>
        <v>Y</v>
      </c>
      <c r="AG64" s="57" t="str">
        <f t="shared" si="18"/>
        <v>3</v>
      </c>
      <c r="AH64" s="14"/>
      <c r="AI64" s="14"/>
      <c r="AJ64" s="14"/>
    </row>
    <row r="65" spans="1:36" ht="16.5" customHeight="1" x14ac:dyDescent="0.25">
      <c r="A65" s="46">
        <v>56</v>
      </c>
      <c r="B65" s="49" t="s">
        <v>169</v>
      </c>
      <c r="C65" s="50" t="s">
        <v>170</v>
      </c>
      <c r="D65" s="39">
        <v>9</v>
      </c>
      <c r="E65" s="39">
        <v>0</v>
      </c>
      <c r="F65" s="39">
        <v>30</v>
      </c>
      <c r="G65" s="39">
        <f>(D65+E65)</f>
        <v>9</v>
      </c>
      <c r="H65" s="41">
        <v>14</v>
      </c>
      <c r="I65" s="42">
        <v>8</v>
      </c>
      <c r="J65" s="44">
        <v>6</v>
      </c>
      <c r="K65" s="55" t="s">
        <v>56</v>
      </c>
      <c r="L65" s="45">
        <v>30</v>
      </c>
      <c r="M65" s="45">
        <v>6</v>
      </c>
      <c r="N65" s="55" t="s">
        <v>56</v>
      </c>
      <c r="O65" s="55" t="s">
        <v>56</v>
      </c>
      <c r="P65" s="47">
        <f t="shared" si="1"/>
        <v>30</v>
      </c>
      <c r="Q65" s="48" t="str">
        <f t="shared" si="2"/>
        <v>N</v>
      </c>
      <c r="R65" s="48" t="str">
        <f t="shared" si="3"/>
        <v>0</v>
      </c>
      <c r="S65" s="52">
        <f t="shared" si="4"/>
        <v>93.333333333333329</v>
      </c>
      <c r="T65" s="54" t="str">
        <f t="shared" si="5"/>
        <v>Y</v>
      </c>
      <c r="U65" s="54" t="str">
        <f t="shared" si="6"/>
        <v>3</v>
      </c>
      <c r="V65" s="52">
        <f t="shared" si="7"/>
        <v>53.333333333333336</v>
      </c>
      <c r="W65" s="54" t="str">
        <f t="shared" si="8"/>
        <v>Y</v>
      </c>
      <c r="X65" s="54" t="str">
        <f t="shared" si="9"/>
        <v>1</v>
      </c>
      <c r="Y65" s="52">
        <f t="shared" si="10"/>
        <v>20</v>
      </c>
      <c r="Z65" s="54" t="str">
        <f t="shared" si="11"/>
        <v>N</v>
      </c>
      <c r="AA65" s="57" t="str">
        <f t="shared" si="12"/>
        <v>0</v>
      </c>
      <c r="AB65" s="52">
        <f t="shared" si="13"/>
        <v>0</v>
      </c>
      <c r="AC65" s="54" t="str">
        <f t="shared" si="14"/>
        <v>N</v>
      </c>
      <c r="AD65" s="57" t="str">
        <f t="shared" si="15"/>
        <v>0</v>
      </c>
      <c r="AE65" s="52">
        <f t="shared" si="16"/>
        <v>0</v>
      </c>
      <c r="AF65" s="54" t="str">
        <f t="shared" si="17"/>
        <v>N</v>
      </c>
      <c r="AG65" s="57" t="str">
        <f t="shared" si="18"/>
        <v>0</v>
      </c>
      <c r="AH65" s="14"/>
      <c r="AI65" s="14"/>
      <c r="AJ65" s="14"/>
    </row>
    <row r="66" spans="1:36" ht="16.5" customHeight="1" x14ac:dyDescent="0.25">
      <c r="A66" s="35">
        <v>57</v>
      </c>
      <c r="B66" s="49" t="s">
        <v>171</v>
      </c>
      <c r="C66" s="50" t="s">
        <v>172</v>
      </c>
      <c r="D66" s="39" t="s">
        <v>56</v>
      </c>
      <c r="E66" s="39" t="s">
        <v>56</v>
      </c>
      <c r="F66" s="39">
        <v>30</v>
      </c>
      <c r="G66" s="39" t="s">
        <v>56</v>
      </c>
      <c r="H66" s="41" t="s">
        <v>56</v>
      </c>
      <c r="I66" s="42">
        <v>12</v>
      </c>
      <c r="J66" s="44">
        <v>2</v>
      </c>
      <c r="K66" s="45">
        <v>8</v>
      </c>
      <c r="L66" s="45">
        <v>30</v>
      </c>
      <c r="M66" s="45">
        <f>(J66+K66)</f>
        <v>10</v>
      </c>
      <c r="N66" s="45">
        <v>9</v>
      </c>
      <c r="O66" s="45">
        <v>5</v>
      </c>
      <c r="P66" s="47">
        <f t="shared" si="1"/>
        <v>0</v>
      </c>
      <c r="Q66" s="48" t="str">
        <f t="shared" si="2"/>
        <v>N</v>
      </c>
      <c r="R66" s="48" t="str">
        <f t="shared" si="3"/>
        <v>0</v>
      </c>
      <c r="S66" s="52">
        <f t="shared" si="4"/>
        <v>0</v>
      </c>
      <c r="T66" s="54" t="str">
        <f t="shared" si="5"/>
        <v>N</v>
      </c>
      <c r="U66" s="54" t="str">
        <f t="shared" si="6"/>
        <v>0</v>
      </c>
      <c r="V66" s="52">
        <f t="shared" si="7"/>
        <v>80</v>
      </c>
      <c r="W66" s="54" t="str">
        <f t="shared" si="8"/>
        <v>Y</v>
      </c>
      <c r="X66" s="54" t="str">
        <f t="shared" si="9"/>
        <v>3</v>
      </c>
      <c r="Y66" s="52">
        <f t="shared" si="10"/>
        <v>33.333333333333329</v>
      </c>
      <c r="Z66" s="54" t="str">
        <f t="shared" si="11"/>
        <v>N</v>
      </c>
      <c r="AA66" s="57" t="str">
        <f t="shared" si="12"/>
        <v>0</v>
      </c>
      <c r="AB66" s="52">
        <f t="shared" si="13"/>
        <v>37.5</v>
      </c>
      <c r="AC66" s="54" t="str">
        <f t="shared" si="14"/>
        <v>Y</v>
      </c>
      <c r="AD66" s="57" t="str">
        <f t="shared" si="15"/>
        <v>1</v>
      </c>
      <c r="AE66" s="52">
        <f t="shared" si="16"/>
        <v>83.333333333333343</v>
      </c>
      <c r="AF66" s="54" t="str">
        <f t="shared" si="17"/>
        <v>Y</v>
      </c>
      <c r="AG66" s="57" t="str">
        <f t="shared" si="18"/>
        <v>3</v>
      </c>
      <c r="AH66" s="14"/>
      <c r="AI66" s="14"/>
      <c r="AJ66" s="14"/>
    </row>
    <row r="67" spans="1:36" ht="16.5" customHeight="1" x14ac:dyDescent="0.25">
      <c r="A67" s="46">
        <v>58</v>
      </c>
      <c r="B67" s="49" t="s">
        <v>173</v>
      </c>
      <c r="C67" s="50" t="s">
        <v>174</v>
      </c>
      <c r="D67" s="58">
        <v>13</v>
      </c>
      <c r="E67" s="58">
        <v>0</v>
      </c>
      <c r="F67" s="39">
        <v>30</v>
      </c>
      <c r="G67" s="60">
        <f t="shared" ref="G67:G69" si="37">(D67+E67)</f>
        <v>13</v>
      </c>
      <c r="H67" s="59">
        <v>1</v>
      </c>
      <c r="I67" s="42">
        <v>12</v>
      </c>
      <c r="J67" s="44">
        <v>14</v>
      </c>
      <c r="K67" s="45" t="s">
        <v>56</v>
      </c>
      <c r="L67" s="45">
        <v>30</v>
      </c>
      <c r="M67" s="45">
        <v>14</v>
      </c>
      <c r="N67" s="45" t="s">
        <v>56</v>
      </c>
      <c r="O67" s="45" t="s">
        <v>56</v>
      </c>
      <c r="P67" s="47">
        <f t="shared" si="1"/>
        <v>43.333333333333336</v>
      </c>
      <c r="Q67" s="48" t="str">
        <f t="shared" si="2"/>
        <v>Y</v>
      </c>
      <c r="R67" s="48" t="str">
        <f t="shared" si="3"/>
        <v>1</v>
      </c>
      <c r="S67" s="52">
        <f t="shared" si="4"/>
        <v>6.666666666666667</v>
      </c>
      <c r="T67" s="54" t="str">
        <f t="shared" si="5"/>
        <v>N</v>
      </c>
      <c r="U67" s="54" t="str">
        <f t="shared" si="6"/>
        <v>0</v>
      </c>
      <c r="V67" s="52">
        <f t="shared" si="7"/>
        <v>80</v>
      </c>
      <c r="W67" s="54" t="str">
        <f t="shared" si="8"/>
        <v>Y</v>
      </c>
      <c r="X67" s="54" t="str">
        <f t="shared" si="9"/>
        <v>3</v>
      </c>
      <c r="Y67" s="52">
        <f t="shared" si="10"/>
        <v>46.666666666666664</v>
      </c>
      <c r="Z67" s="54" t="str">
        <f t="shared" si="11"/>
        <v>Y</v>
      </c>
      <c r="AA67" s="57" t="str">
        <f t="shared" si="12"/>
        <v>1</v>
      </c>
      <c r="AB67" s="52">
        <f t="shared" si="13"/>
        <v>0</v>
      </c>
      <c r="AC67" s="54" t="str">
        <f t="shared" si="14"/>
        <v>N</v>
      </c>
      <c r="AD67" s="57" t="str">
        <f t="shared" si="15"/>
        <v>0</v>
      </c>
      <c r="AE67" s="52">
        <f t="shared" si="16"/>
        <v>0</v>
      </c>
      <c r="AF67" s="54" t="str">
        <f t="shared" si="17"/>
        <v>N</v>
      </c>
      <c r="AG67" s="57" t="str">
        <f t="shared" si="18"/>
        <v>0</v>
      </c>
      <c r="AH67" s="14"/>
      <c r="AI67" s="14"/>
      <c r="AJ67" s="14"/>
    </row>
    <row r="68" spans="1:36" ht="16.5" customHeight="1" x14ac:dyDescent="0.25">
      <c r="A68" s="35">
        <v>59</v>
      </c>
      <c r="B68" s="49" t="s">
        <v>175</v>
      </c>
      <c r="C68" s="50" t="s">
        <v>176</v>
      </c>
      <c r="D68" s="58">
        <v>12</v>
      </c>
      <c r="E68" s="58">
        <v>0</v>
      </c>
      <c r="F68" s="39">
        <v>30</v>
      </c>
      <c r="G68" s="60">
        <f t="shared" si="37"/>
        <v>12</v>
      </c>
      <c r="H68" s="59">
        <v>1</v>
      </c>
      <c r="I68" s="42">
        <v>9</v>
      </c>
      <c r="J68" s="44">
        <v>6</v>
      </c>
      <c r="K68" s="55">
        <v>10</v>
      </c>
      <c r="L68" s="45">
        <v>30</v>
      </c>
      <c r="M68" s="45">
        <f>(J68+K68)</f>
        <v>16</v>
      </c>
      <c r="N68" s="55">
        <v>7</v>
      </c>
      <c r="O68" s="55">
        <v>5</v>
      </c>
      <c r="P68" s="47">
        <f t="shared" si="1"/>
        <v>40</v>
      </c>
      <c r="Q68" s="48" t="str">
        <f t="shared" si="2"/>
        <v>Y</v>
      </c>
      <c r="R68" s="48" t="str">
        <f t="shared" si="3"/>
        <v>1</v>
      </c>
      <c r="S68" s="52">
        <f t="shared" si="4"/>
        <v>6.666666666666667</v>
      </c>
      <c r="T68" s="54" t="str">
        <f t="shared" si="5"/>
        <v>N</v>
      </c>
      <c r="U68" s="54" t="str">
        <f t="shared" si="6"/>
        <v>0</v>
      </c>
      <c r="V68" s="52">
        <f t="shared" si="7"/>
        <v>60</v>
      </c>
      <c r="W68" s="54" t="str">
        <f t="shared" si="8"/>
        <v>Y</v>
      </c>
      <c r="X68" s="54" t="str">
        <f t="shared" si="9"/>
        <v>2</v>
      </c>
      <c r="Y68" s="52">
        <f t="shared" si="10"/>
        <v>53.333333333333336</v>
      </c>
      <c r="Z68" s="54" t="str">
        <f t="shared" si="11"/>
        <v>Y</v>
      </c>
      <c r="AA68" s="57" t="str">
        <f t="shared" si="12"/>
        <v>1</v>
      </c>
      <c r="AB68" s="52">
        <f t="shared" si="13"/>
        <v>29.166666666666668</v>
      </c>
      <c r="AC68" s="54" t="str">
        <f t="shared" si="14"/>
        <v>N</v>
      </c>
      <c r="AD68" s="57" t="str">
        <f t="shared" si="15"/>
        <v>0</v>
      </c>
      <c r="AE68" s="52">
        <f t="shared" si="16"/>
        <v>83.333333333333343</v>
      </c>
      <c r="AF68" s="54" t="str">
        <f t="shared" si="17"/>
        <v>Y</v>
      </c>
      <c r="AG68" s="57" t="str">
        <f t="shared" si="18"/>
        <v>3</v>
      </c>
      <c r="AH68" s="14"/>
      <c r="AI68" s="14"/>
      <c r="AJ68" s="14"/>
    </row>
    <row r="69" spans="1:36" ht="16.5" customHeight="1" x14ac:dyDescent="0.25">
      <c r="A69" s="46">
        <v>60</v>
      </c>
      <c r="B69" s="49" t="s">
        <v>177</v>
      </c>
      <c r="C69" s="50" t="s">
        <v>178</v>
      </c>
      <c r="D69" s="58">
        <v>11</v>
      </c>
      <c r="E69" s="58">
        <v>0</v>
      </c>
      <c r="F69" s="39">
        <v>30</v>
      </c>
      <c r="G69" s="60">
        <f t="shared" si="37"/>
        <v>11</v>
      </c>
      <c r="H69" s="59">
        <v>15</v>
      </c>
      <c r="I69" s="42">
        <v>5</v>
      </c>
      <c r="J69" s="44">
        <v>8</v>
      </c>
      <c r="K69" s="45" t="s">
        <v>56</v>
      </c>
      <c r="L69" s="45">
        <v>30</v>
      </c>
      <c r="M69" s="45">
        <v>8</v>
      </c>
      <c r="N69" s="45" t="s">
        <v>56</v>
      </c>
      <c r="O69" s="45" t="s">
        <v>56</v>
      </c>
      <c r="P69" s="47">
        <f t="shared" si="1"/>
        <v>36.666666666666664</v>
      </c>
      <c r="Q69" s="48" t="str">
        <f t="shared" si="2"/>
        <v>Y</v>
      </c>
      <c r="R69" s="48" t="str">
        <f t="shared" si="3"/>
        <v>1</v>
      </c>
      <c r="S69" s="52">
        <f t="shared" si="4"/>
        <v>100</v>
      </c>
      <c r="T69" s="54" t="str">
        <f t="shared" si="5"/>
        <v>Y</v>
      </c>
      <c r="U69" s="54" t="str">
        <f t="shared" si="6"/>
        <v>3</v>
      </c>
      <c r="V69" s="52">
        <f t="shared" si="7"/>
        <v>33.333333333333329</v>
      </c>
      <c r="W69" s="54" t="str">
        <f t="shared" si="8"/>
        <v>N</v>
      </c>
      <c r="X69" s="54" t="str">
        <f t="shared" si="9"/>
        <v>0</v>
      </c>
      <c r="Y69" s="52">
        <f t="shared" si="10"/>
        <v>26.666666666666668</v>
      </c>
      <c r="Z69" s="54" t="str">
        <f t="shared" si="11"/>
        <v>N</v>
      </c>
      <c r="AA69" s="57" t="str">
        <f t="shared" si="12"/>
        <v>0</v>
      </c>
      <c r="AB69" s="52">
        <f t="shared" si="13"/>
        <v>0</v>
      </c>
      <c r="AC69" s="54" t="str">
        <f t="shared" si="14"/>
        <v>N</v>
      </c>
      <c r="AD69" s="57" t="str">
        <f t="shared" si="15"/>
        <v>0</v>
      </c>
      <c r="AE69" s="52">
        <f t="shared" si="16"/>
        <v>0</v>
      </c>
      <c r="AF69" s="54" t="str">
        <f t="shared" si="17"/>
        <v>N</v>
      </c>
      <c r="AG69" s="57" t="str">
        <f t="shared" si="18"/>
        <v>0</v>
      </c>
      <c r="AH69" s="14"/>
      <c r="AI69" s="14"/>
      <c r="AJ69" s="14"/>
    </row>
    <row r="70" spans="1:36" ht="16.5" customHeight="1" x14ac:dyDescent="0.25">
      <c r="A70" s="35">
        <v>61</v>
      </c>
      <c r="B70" s="49" t="s">
        <v>179</v>
      </c>
      <c r="C70" s="50" t="s">
        <v>180</v>
      </c>
      <c r="D70" s="58" t="s">
        <v>56</v>
      </c>
      <c r="E70" s="58" t="s">
        <v>56</v>
      </c>
      <c r="F70" s="39">
        <v>30</v>
      </c>
      <c r="G70" s="39" t="s">
        <v>56</v>
      </c>
      <c r="H70" s="59" t="s">
        <v>56</v>
      </c>
      <c r="I70" s="42">
        <v>4</v>
      </c>
      <c r="J70" s="44">
        <v>14</v>
      </c>
      <c r="K70" s="45">
        <v>10</v>
      </c>
      <c r="L70" s="45">
        <v>30</v>
      </c>
      <c r="M70" s="45">
        <f>(J70+K70)</f>
        <v>24</v>
      </c>
      <c r="N70" s="45">
        <v>9</v>
      </c>
      <c r="O70" s="45">
        <v>5</v>
      </c>
      <c r="P70" s="47">
        <f t="shared" si="1"/>
        <v>0</v>
      </c>
      <c r="Q70" s="48" t="str">
        <f t="shared" si="2"/>
        <v>N</v>
      </c>
      <c r="R70" s="48" t="str">
        <f t="shared" si="3"/>
        <v>0</v>
      </c>
      <c r="S70" s="52">
        <f t="shared" si="4"/>
        <v>0</v>
      </c>
      <c r="T70" s="54" t="str">
        <f t="shared" si="5"/>
        <v>N</v>
      </c>
      <c r="U70" s="54" t="str">
        <f t="shared" si="6"/>
        <v>0</v>
      </c>
      <c r="V70" s="52">
        <f t="shared" si="7"/>
        <v>26.666666666666668</v>
      </c>
      <c r="W70" s="54" t="str">
        <f t="shared" si="8"/>
        <v>N</v>
      </c>
      <c r="X70" s="54" t="str">
        <f t="shared" si="9"/>
        <v>0</v>
      </c>
      <c r="Y70" s="52">
        <f t="shared" si="10"/>
        <v>80</v>
      </c>
      <c r="Z70" s="54" t="str">
        <f t="shared" si="11"/>
        <v>Y</v>
      </c>
      <c r="AA70" s="57" t="str">
        <f t="shared" si="12"/>
        <v>3</v>
      </c>
      <c r="AB70" s="52">
        <f t="shared" si="13"/>
        <v>37.5</v>
      </c>
      <c r="AC70" s="54" t="str">
        <f t="shared" si="14"/>
        <v>Y</v>
      </c>
      <c r="AD70" s="57" t="str">
        <f t="shared" si="15"/>
        <v>1</v>
      </c>
      <c r="AE70" s="52">
        <f t="shared" si="16"/>
        <v>83.333333333333343</v>
      </c>
      <c r="AF70" s="54" t="str">
        <f t="shared" si="17"/>
        <v>Y</v>
      </c>
      <c r="AG70" s="57" t="str">
        <f t="shared" si="18"/>
        <v>3</v>
      </c>
      <c r="AH70" s="14"/>
      <c r="AI70" s="14"/>
      <c r="AJ70" s="14"/>
    </row>
    <row r="71" spans="1:36" ht="16.5" customHeight="1" x14ac:dyDescent="0.25">
      <c r="A71" s="46">
        <v>62</v>
      </c>
      <c r="B71" s="49" t="s">
        <v>181</v>
      </c>
      <c r="C71" s="50" t="s">
        <v>182</v>
      </c>
      <c r="D71" s="58">
        <v>10</v>
      </c>
      <c r="E71" s="58">
        <v>0</v>
      </c>
      <c r="F71" s="39">
        <v>30</v>
      </c>
      <c r="G71" s="60">
        <f>(D71+E71)</f>
        <v>10</v>
      </c>
      <c r="H71" s="59">
        <v>14</v>
      </c>
      <c r="I71" s="42">
        <v>6</v>
      </c>
      <c r="J71" s="44">
        <v>12</v>
      </c>
      <c r="K71" s="45" t="s">
        <v>56</v>
      </c>
      <c r="L71" s="45">
        <v>30</v>
      </c>
      <c r="M71" s="45">
        <v>12</v>
      </c>
      <c r="N71" s="45" t="s">
        <v>56</v>
      </c>
      <c r="O71" s="45" t="s">
        <v>56</v>
      </c>
      <c r="P71" s="47">
        <f t="shared" si="1"/>
        <v>33.333333333333329</v>
      </c>
      <c r="Q71" s="48" t="str">
        <f t="shared" si="2"/>
        <v>N</v>
      </c>
      <c r="R71" s="48" t="str">
        <f t="shared" si="3"/>
        <v>0</v>
      </c>
      <c r="S71" s="52">
        <f t="shared" si="4"/>
        <v>93.333333333333329</v>
      </c>
      <c r="T71" s="54" t="str">
        <f t="shared" si="5"/>
        <v>Y</v>
      </c>
      <c r="U71" s="54" t="str">
        <f t="shared" si="6"/>
        <v>3</v>
      </c>
      <c r="V71" s="52">
        <f t="shared" si="7"/>
        <v>40</v>
      </c>
      <c r="W71" s="54" t="str">
        <f t="shared" si="8"/>
        <v>Y</v>
      </c>
      <c r="X71" s="54" t="str">
        <f t="shared" si="9"/>
        <v>1</v>
      </c>
      <c r="Y71" s="52">
        <f t="shared" si="10"/>
        <v>40</v>
      </c>
      <c r="Z71" s="54" t="str">
        <f t="shared" si="11"/>
        <v>Y</v>
      </c>
      <c r="AA71" s="57" t="str">
        <f t="shared" si="12"/>
        <v>1</v>
      </c>
      <c r="AB71" s="52">
        <f t="shared" si="13"/>
        <v>0</v>
      </c>
      <c r="AC71" s="54" t="str">
        <f t="shared" si="14"/>
        <v>N</v>
      </c>
      <c r="AD71" s="57" t="str">
        <f t="shared" si="15"/>
        <v>0</v>
      </c>
      <c r="AE71" s="52">
        <f t="shared" si="16"/>
        <v>0</v>
      </c>
      <c r="AF71" s="54" t="str">
        <f t="shared" si="17"/>
        <v>N</v>
      </c>
      <c r="AG71" s="57" t="str">
        <f t="shared" si="18"/>
        <v>0</v>
      </c>
      <c r="AH71" s="14"/>
      <c r="AI71" s="14"/>
      <c r="AJ71" s="14"/>
    </row>
    <row r="72" spans="1:36" ht="16.5" customHeight="1" x14ac:dyDescent="0.25">
      <c r="A72" s="35">
        <v>63</v>
      </c>
      <c r="B72" s="49" t="s">
        <v>183</v>
      </c>
      <c r="C72" s="50" t="s">
        <v>184</v>
      </c>
      <c r="D72" s="58" t="s">
        <v>56</v>
      </c>
      <c r="E72" s="58" t="s">
        <v>56</v>
      </c>
      <c r="F72" s="39">
        <v>30</v>
      </c>
      <c r="G72" s="39" t="s">
        <v>56</v>
      </c>
      <c r="H72" s="59" t="s">
        <v>56</v>
      </c>
      <c r="I72" s="42">
        <v>15</v>
      </c>
      <c r="J72" s="44">
        <v>13</v>
      </c>
      <c r="K72" s="45">
        <v>14</v>
      </c>
      <c r="L72" s="45">
        <v>30</v>
      </c>
      <c r="M72" s="45">
        <f t="shared" ref="M72:M78" si="38">(J72+K72)</f>
        <v>27</v>
      </c>
      <c r="N72" s="45">
        <v>9</v>
      </c>
      <c r="O72" s="45">
        <v>6</v>
      </c>
      <c r="P72" s="47">
        <f t="shared" si="1"/>
        <v>0</v>
      </c>
      <c r="Q72" s="48" t="str">
        <f t="shared" si="2"/>
        <v>N</v>
      </c>
      <c r="R72" s="48" t="str">
        <f t="shared" si="3"/>
        <v>0</v>
      </c>
      <c r="S72" s="52">
        <f t="shared" si="4"/>
        <v>0</v>
      </c>
      <c r="T72" s="54" t="str">
        <f t="shared" si="5"/>
        <v>N</v>
      </c>
      <c r="U72" s="54" t="str">
        <f t="shared" si="6"/>
        <v>0</v>
      </c>
      <c r="V72" s="52">
        <f t="shared" si="7"/>
        <v>100</v>
      </c>
      <c r="W72" s="54" t="str">
        <f t="shared" si="8"/>
        <v>Y</v>
      </c>
      <c r="X72" s="54" t="str">
        <f t="shared" si="9"/>
        <v>3</v>
      </c>
      <c r="Y72" s="52">
        <f t="shared" si="10"/>
        <v>90</v>
      </c>
      <c r="Z72" s="54" t="str">
        <f t="shared" si="11"/>
        <v>Y</v>
      </c>
      <c r="AA72" s="57" t="str">
        <f t="shared" si="12"/>
        <v>3</v>
      </c>
      <c r="AB72" s="52">
        <f t="shared" si="13"/>
        <v>37.5</v>
      </c>
      <c r="AC72" s="54" t="str">
        <f t="shared" si="14"/>
        <v>Y</v>
      </c>
      <c r="AD72" s="57" t="str">
        <f t="shared" si="15"/>
        <v>1</v>
      </c>
      <c r="AE72" s="52">
        <f t="shared" si="16"/>
        <v>100</v>
      </c>
      <c r="AF72" s="54" t="str">
        <f t="shared" si="17"/>
        <v>Y</v>
      </c>
      <c r="AG72" s="57" t="str">
        <f t="shared" si="18"/>
        <v>3</v>
      </c>
      <c r="AH72" s="14"/>
      <c r="AI72" s="14"/>
      <c r="AJ72" s="14"/>
    </row>
    <row r="73" spans="1:36" ht="16.5" customHeight="1" x14ac:dyDescent="0.25">
      <c r="A73" s="46">
        <v>64</v>
      </c>
      <c r="B73" s="49" t="s">
        <v>185</v>
      </c>
      <c r="C73" s="50" t="s">
        <v>186</v>
      </c>
      <c r="D73" s="61" t="s">
        <v>56</v>
      </c>
      <c r="E73" s="61" t="s">
        <v>56</v>
      </c>
      <c r="F73" s="39">
        <v>30</v>
      </c>
      <c r="G73" s="39" t="s">
        <v>56</v>
      </c>
      <c r="H73" s="41" t="s">
        <v>56</v>
      </c>
      <c r="I73" s="42">
        <v>4</v>
      </c>
      <c r="J73" s="44">
        <v>6</v>
      </c>
      <c r="K73" s="55">
        <v>6</v>
      </c>
      <c r="L73" s="45">
        <v>30</v>
      </c>
      <c r="M73" s="45">
        <f t="shared" si="38"/>
        <v>12</v>
      </c>
      <c r="N73" s="55">
        <v>8</v>
      </c>
      <c r="O73" s="55">
        <v>5</v>
      </c>
      <c r="P73" s="47">
        <f t="shared" si="1"/>
        <v>0</v>
      </c>
      <c r="Q73" s="48" t="str">
        <f t="shared" si="2"/>
        <v>N</v>
      </c>
      <c r="R73" s="48" t="str">
        <f t="shared" si="3"/>
        <v>0</v>
      </c>
      <c r="S73" s="52">
        <f t="shared" si="4"/>
        <v>0</v>
      </c>
      <c r="T73" s="54" t="str">
        <f t="shared" si="5"/>
        <v>N</v>
      </c>
      <c r="U73" s="54" t="str">
        <f t="shared" si="6"/>
        <v>0</v>
      </c>
      <c r="V73" s="52">
        <f t="shared" si="7"/>
        <v>26.666666666666668</v>
      </c>
      <c r="W73" s="54" t="str">
        <f t="shared" si="8"/>
        <v>N</v>
      </c>
      <c r="X73" s="54" t="str">
        <f t="shared" si="9"/>
        <v>0</v>
      </c>
      <c r="Y73" s="52">
        <f t="shared" si="10"/>
        <v>40</v>
      </c>
      <c r="Z73" s="54" t="str">
        <f t="shared" si="11"/>
        <v>Y</v>
      </c>
      <c r="AA73" s="57" t="str">
        <f t="shared" si="12"/>
        <v>1</v>
      </c>
      <c r="AB73" s="52">
        <f t="shared" si="13"/>
        <v>33.333333333333329</v>
      </c>
      <c r="AC73" s="54" t="str">
        <f t="shared" si="14"/>
        <v>N</v>
      </c>
      <c r="AD73" s="57" t="str">
        <f t="shared" si="15"/>
        <v>0</v>
      </c>
      <c r="AE73" s="52">
        <f t="shared" si="16"/>
        <v>83.333333333333343</v>
      </c>
      <c r="AF73" s="54" t="str">
        <f t="shared" si="17"/>
        <v>Y</v>
      </c>
      <c r="AG73" s="57" t="str">
        <f t="shared" si="18"/>
        <v>3</v>
      </c>
      <c r="AH73" s="14"/>
      <c r="AI73" s="14"/>
      <c r="AJ73" s="14"/>
    </row>
    <row r="74" spans="1:36" ht="16.5" customHeight="1" x14ac:dyDescent="0.25">
      <c r="A74" s="35">
        <v>65</v>
      </c>
      <c r="B74" s="49" t="s">
        <v>187</v>
      </c>
      <c r="C74" s="50" t="s">
        <v>188</v>
      </c>
      <c r="D74" s="61">
        <v>12</v>
      </c>
      <c r="E74" s="61">
        <v>0</v>
      </c>
      <c r="F74" s="39">
        <v>30</v>
      </c>
      <c r="G74" s="39">
        <f>(D74+E74)</f>
        <v>12</v>
      </c>
      <c r="H74" s="41">
        <v>12</v>
      </c>
      <c r="I74" s="42">
        <v>4</v>
      </c>
      <c r="J74" s="44">
        <v>6</v>
      </c>
      <c r="K74" s="45">
        <v>11</v>
      </c>
      <c r="L74" s="45">
        <v>30</v>
      </c>
      <c r="M74" s="45">
        <f t="shared" si="38"/>
        <v>17</v>
      </c>
      <c r="N74" s="45">
        <v>8</v>
      </c>
      <c r="O74" s="45">
        <v>5</v>
      </c>
      <c r="P74" s="47">
        <f t="shared" si="1"/>
        <v>40</v>
      </c>
      <c r="Q74" s="48" t="str">
        <f t="shared" si="2"/>
        <v>Y</v>
      </c>
      <c r="R74" s="48" t="str">
        <f t="shared" si="3"/>
        <v>1</v>
      </c>
      <c r="S74" s="52">
        <f t="shared" si="4"/>
        <v>80</v>
      </c>
      <c r="T74" s="54" t="str">
        <f t="shared" si="5"/>
        <v>Y</v>
      </c>
      <c r="U74" s="54" t="str">
        <f t="shared" si="6"/>
        <v>3</v>
      </c>
      <c r="V74" s="52">
        <f t="shared" si="7"/>
        <v>26.666666666666668</v>
      </c>
      <c r="W74" s="54" t="str">
        <f t="shared" si="8"/>
        <v>N</v>
      </c>
      <c r="X74" s="54" t="str">
        <f t="shared" si="9"/>
        <v>0</v>
      </c>
      <c r="Y74" s="52">
        <f t="shared" si="10"/>
        <v>56.666666666666664</v>
      </c>
      <c r="Z74" s="54" t="str">
        <f t="shared" si="11"/>
        <v>Y</v>
      </c>
      <c r="AA74" s="57" t="str">
        <f t="shared" si="12"/>
        <v>1</v>
      </c>
      <c r="AB74" s="52">
        <f t="shared" si="13"/>
        <v>33.333333333333329</v>
      </c>
      <c r="AC74" s="54" t="str">
        <f t="shared" si="14"/>
        <v>N</v>
      </c>
      <c r="AD74" s="57" t="str">
        <f t="shared" si="15"/>
        <v>0</v>
      </c>
      <c r="AE74" s="52">
        <f t="shared" si="16"/>
        <v>83.333333333333343</v>
      </c>
      <c r="AF74" s="54" t="str">
        <f t="shared" si="17"/>
        <v>Y</v>
      </c>
      <c r="AG74" s="57" t="str">
        <f t="shared" si="18"/>
        <v>3</v>
      </c>
      <c r="AH74" s="14"/>
      <c r="AI74" s="14"/>
      <c r="AJ74" s="14"/>
    </row>
    <row r="75" spans="1:36" ht="16.5" customHeight="1" x14ac:dyDescent="0.25">
      <c r="A75" s="46">
        <v>66</v>
      </c>
      <c r="B75" s="49" t="s">
        <v>189</v>
      </c>
      <c r="C75" s="50" t="s">
        <v>190</v>
      </c>
      <c r="D75" s="61" t="s">
        <v>56</v>
      </c>
      <c r="E75" s="61" t="s">
        <v>56</v>
      </c>
      <c r="F75" s="39">
        <v>30</v>
      </c>
      <c r="G75" s="39" t="s">
        <v>56</v>
      </c>
      <c r="H75" s="41" t="s">
        <v>56</v>
      </c>
      <c r="I75" s="42">
        <v>13</v>
      </c>
      <c r="J75" s="44">
        <v>7</v>
      </c>
      <c r="K75" s="64">
        <v>14</v>
      </c>
      <c r="L75" s="45">
        <v>30</v>
      </c>
      <c r="M75" s="45">
        <f t="shared" si="38"/>
        <v>21</v>
      </c>
      <c r="N75" s="64">
        <v>9</v>
      </c>
      <c r="O75" s="64">
        <v>6</v>
      </c>
      <c r="P75" s="47">
        <f t="shared" si="1"/>
        <v>0</v>
      </c>
      <c r="Q75" s="48" t="str">
        <f t="shared" si="2"/>
        <v>N</v>
      </c>
      <c r="R75" s="48" t="str">
        <f t="shared" si="3"/>
        <v>0</v>
      </c>
      <c r="S75" s="52">
        <f t="shared" si="4"/>
        <v>0</v>
      </c>
      <c r="T75" s="54" t="str">
        <f t="shared" si="5"/>
        <v>N</v>
      </c>
      <c r="U75" s="54" t="str">
        <f t="shared" si="6"/>
        <v>0</v>
      </c>
      <c r="V75" s="52">
        <f t="shared" si="7"/>
        <v>86.666666666666671</v>
      </c>
      <c r="W75" s="54" t="str">
        <f t="shared" si="8"/>
        <v>Y</v>
      </c>
      <c r="X75" s="54" t="str">
        <f t="shared" si="9"/>
        <v>3</v>
      </c>
      <c r="Y75" s="52">
        <f t="shared" si="10"/>
        <v>70</v>
      </c>
      <c r="Z75" s="54" t="str">
        <f t="shared" si="11"/>
        <v>Y</v>
      </c>
      <c r="AA75" s="57" t="str">
        <f t="shared" si="12"/>
        <v>2</v>
      </c>
      <c r="AB75" s="52">
        <f t="shared" si="13"/>
        <v>37.5</v>
      </c>
      <c r="AC75" s="54" t="str">
        <f t="shared" si="14"/>
        <v>Y</v>
      </c>
      <c r="AD75" s="57" t="str">
        <f t="shared" si="15"/>
        <v>1</v>
      </c>
      <c r="AE75" s="52">
        <f t="shared" si="16"/>
        <v>100</v>
      </c>
      <c r="AF75" s="54" t="str">
        <f t="shared" si="17"/>
        <v>Y</v>
      </c>
      <c r="AG75" s="57" t="str">
        <f t="shared" si="18"/>
        <v>3</v>
      </c>
      <c r="AH75" s="14"/>
      <c r="AI75" s="14"/>
      <c r="AJ75" s="14"/>
    </row>
    <row r="76" spans="1:36" ht="16.5" customHeight="1" x14ac:dyDescent="0.25">
      <c r="A76" s="35">
        <v>67</v>
      </c>
      <c r="B76" s="49" t="s">
        <v>191</v>
      </c>
      <c r="C76" s="50" t="s">
        <v>192</v>
      </c>
      <c r="D76" s="62" t="s">
        <v>56</v>
      </c>
      <c r="E76" s="62" t="s">
        <v>56</v>
      </c>
      <c r="F76" s="39">
        <v>30</v>
      </c>
      <c r="G76" s="39" t="s">
        <v>56</v>
      </c>
      <c r="H76" s="41" t="s">
        <v>56</v>
      </c>
      <c r="I76" s="42">
        <v>5</v>
      </c>
      <c r="J76" s="44">
        <v>11</v>
      </c>
      <c r="K76" s="45">
        <v>9</v>
      </c>
      <c r="L76" s="45">
        <v>30</v>
      </c>
      <c r="M76" s="45">
        <f t="shared" si="38"/>
        <v>20</v>
      </c>
      <c r="N76" s="45">
        <v>8</v>
      </c>
      <c r="O76" s="45">
        <v>5</v>
      </c>
      <c r="P76" s="47">
        <f t="shared" si="1"/>
        <v>0</v>
      </c>
      <c r="Q76" s="48" t="str">
        <f t="shared" si="2"/>
        <v>N</v>
      </c>
      <c r="R76" s="48" t="str">
        <f t="shared" si="3"/>
        <v>0</v>
      </c>
      <c r="S76" s="52">
        <f t="shared" si="4"/>
        <v>0</v>
      </c>
      <c r="T76" s="54" t="str">
        <f t="shared" si="5"/>
        <v>N</v>
      </c>
      <c r="U76" s="54" t="str">
        <f t="shared" si="6"/>
        <v>0</v>
      </c>
      <c r="V76" s="52">
        <f t="shared" si="7"/>
        <v>33.333333333333329</v>
      </c>
      <c r="W76" s="54" t="str">
        <f t="shared" si="8"/>
        <v>N</v>
      </c>
      <c r="X76" s="54" t="str">
        <f t="shared" si="9"/>
        <v>0</v>
      </c>
      <c r="Y76" s="52">
        <f t="shared" si="10"/>
        <v>66.666666666666657</v>
      </c>
      <c r="Z76" s="54" t="str">
        <f t="shared" si="11"/>
        <v>Y</v>
      </c>
      <c r="AA76" s="57" t="str">
        <f t="shared" si="12"/>
        <v>2</v>
      </c>
      <c r="AB76" s="52">
        <f t="shared" si="13"/>
        <v>33.333333333333329</v>
      </c>
      <c r="AC76" s="54" t="str">
        <f t="shared" si="14"/>
        <v>N</v>
      </c>
      <c r="AD76" s="57" t="str">
        <f t="shared" si="15"/>
        <v>0</v>
      </c>
      <c r="AE76" s="52">
        <f t="shared" si="16"/>
        <v>83.333333333333343</v>
      </c>
      <c r="AF76" s="54" t="str">
        <f t="shared" si="17"/>
        <v>Y</v>
      </c>
      <c r="AG76" s="57" t="str">
        <f t="shared" si="18"/>
        <v>3</v>
      </c>
      <c r="AH76" s="14"/>
      <c r="AI76" s="14"/>
      <c r="AJ76" s="14"/>
    </row>
    <row r="77" spans="1:36" ht="18.75" customHeight="1" x14ac:dyDescent="0.25">
      <c r="A77" s="46">
        <v>68</v>
      </c>
      <c r="B77" s="49" t="s">
        <v>193</v>
      </c>
      <c r="C77" s="50" t="s">
        <v>194</v>
      </c>
      <c r="D77" s="62" t="s">
        <v>56</v>
      </c>
      <c r="E77" s="62" t="s">
        <v>56</v>
      </c>
      <c r="F77" s="39">
        <v>30</v>
      </c>
      <c r="G77" s="39" t="s">
        <v>56</v>
      </c>
      <c r="H77" s="41" t="s">
        <v>56</v>
      </c>
      <c r="I77" s="42">
        <v>7</v>
      </c>
      <c r="J77" s="44">
        <v>15</v>
      </c>
      <c r="K77" s="64">
        <v>10</v>
      </c>
      <c r="L77" s="45">
        <v>30</v>
      </c>
      <c r="M77" s="45">
        <f t="shared" si="38"/>
        <v>25</v>
      </c>
      <c r="N77" s="64">
        <v>9</v>
      </c>
      <c r="O77" s="64">
        <v>5</v>
      </c>
      <c r="P77" s="47">
        <f t="shared" si="1"/>
        <v>0</v>
      </c>
      <c r="Q77" s="48" t="str">
        <f t="shared" si="2"/>
        <v>N</v>
      </c>
      <c r="R77" s="48" t="str">
        <f t="shared" si="3"/>
        <v>0</v>
      </c>
      <c r="S77" s="52">
        <f t="shared" si="4"/>
        <v>0</v>
      </c>
      <c r="T77" s="54" t="str">
        <f t="shared" si="5"/>
        <v>N</v>
      </c>
      <c r="U77" s="54" t="str">
        <f t="shared" si="6"/>
        <v>0</v>
      </c>
      <c r="V77" s="52">
        <f t="shared" si="7"/>
        <v>46.666666666666664</v>
      </c>
      <c r="W77" s="54" t="str">
        <f t="shared" si="8"/>
        <v>Y</v>
      </c>
      <c r="X77" s="54" t="str">
        <f t="shared" si="9"/>
        <v>1</v>
      </c>
      <c r="Y77" s="52">
        <f t="shared" si="10"/>
        <v>83.333333333333343</v>
      </c>
      <c r="Z77" s="54" t="str">
        <f t="shared" si="11"/>
        <v>Y</v>
      </c>
      <c r="AA77" s="57" t="str">
        <f t="shared" si="12"/>
        <v>3</v>
      </c>
      <c r="AB77" s="52">
        <f t="shared" si="13"/>
        <v>37.5</v>
      </c>
      <c r="AC77" s="54" t="str">
        <f t="shared" si="14"/>
        <v>Y</v>
      </c>
      <c r="AD77" s="57" t="str">
        <f t="shared" si="15"/>
        <v>1</v>
      </c>
      <c r="AE77" s="52">
        <f t="shared" si="16"/>
        <v>83.333333333333343</v>
      </c>
      <c r="AF77" s="54" t="str">
        <f t="shared" si="17"/>
        <v>Y</v>
      </c>
      <c r="AG77" s="57" t="str">
        <f t="shared" si="18"/>
        <v>3</v>
      </c>
      <c r="AH77" s="14"/>
      <c r="AI77" s="14"/>
      <c r="AJ77" s="14"/>
    </row>
    <row r="78" spans="1:36" ht="16.5" customHeight="1" x14ac:dyDescent="0.25">
      <c r="A78" s="35">
        <v>69</v>
      </c>
      <c r="B78" s="49" t="s">
        <v>195</v>
      </c>
      <c r="C78" s="50" t="s">
        <v>196</v>
      </c>
      <c r="D78" s="62" t="s">
        <v>56</v>
      </c>
      <c r="E78" s="62" t="s">
        <v>56</v>
      </c>
      <c r="F78" s="39">
        <v>30</v>
      </c>
      <c r="G78" s="39" t="s">
        <v>56</v>
      </c>
      <c r="H78" s="41" t="s">
        <v>56</v>
      </c>
      <c r="I78" s="42">
        <v>14</v>
      </c>
      <c r="J78" s="44">
        <v>8</v>
      </c>
      <c r="K78" s="45">
        <v>14</v>
      </c>
      <c r="L78" s="45">
        <v>30</v>
      </c>
      <c r="M78" s="45">
        <f t="shared" si="38"/>
        <v>22</v>
      </c>
      <c r="N78" s="45">
        <v>9</v>
      </c>
      <c r="O78" s="45">
        <v>6</v>
      </c>
      <c r="P78" s="47">
        <f t="shared" si="1"/>
        <v>0</v>
      </c>
      <c r="Q78" s="48" t="str">
        <f t="shared" si="2"/>
        <v>N</v>
      </c>
      <c r="R78" s="48" t="str">
        <f t="shared" si="3"/>
        <v>0</v>
      </c>
      <c r="S78" s="52">
        <f t="shared" si="4"/>
        <v>0</v>
      </c>
      <c r="T78" s="54" t="str">
        <f t="shared" si="5"/>
        <v>N</v>
      </c>
      <c r="U78" s="54" t="str">
        <f t="shared" si="6"/>
        <v>0</v>
      </c>
      <c r="V78" s="52">
        <f t="shared" si="7"/>
        <v>93.333333333333329</v>
      </c>
      <c r="W78" s="54" t="str">
        <f t="shared" si="8"/>
        <v>Y</v>
      </c>
      <c r="X78" s="54" t="str">
        <f t="shared" si="9"/>
        <v>3</v>
      </c>
      <c r="Y78" s="52">
        <f t="shared" si="10"/>
        <v>73.333333333333329</v>
      </c>
      <c r="Z78" s="54" t="str">
        <f t="shared" si="11"/>
        <v>Y</v>
      </c>
      <c r="AA78" s="57" t="str">
        <f t="shared" si="12"/>
        <v>2</v>
      </c>
      <c r="AB78" s="52">
        <f t="shared" si="13"/>
        <v>37.5</v>
      </c>
      <c r="AC78" s="54" t="str">
        <f t="shared" si="14"/>
        <v>Y</v>
      </c>
      <c r="AD78" s="57" t="str">
        <f t="shared" si="15"/>
        <v>1</v>
      </c>
      <c r="AE78" s="52">
        <f t="shared" si="16"/>
        <v>100</v>
      </c>
      <c r="AF78" s="54" t="str">
        <f t="shared" si="17"/>
        <v>Y</v>
      </c>
      <c r="AG78" s="57" t="str">
        <f t="shared" si="18"/>
        <v>3</v>
      </c>
      <c r="AH78" s="14"/>
      <c r="AI78" s="14"/>
      <c r="AJ78" s="14"/>
    </row>
    <row r="79" spans="1:36" ht="16.5" customHeight="1" x14ac:dyDescent="0.25">
      <c r="A79" s="46">
        <v>70</v>
      </c>
      <c r="B79" s="49" t="s">
        <v>197</v>
      </c>
      <c r="C79" s="50" t="s">
        <v>198</v>
      </c>
      <c r="D79" s="62">
        <v>11</v>
      </c>
      <c r="E79" s="62">
        <v>0</v>
      </c>
      <c r="F79" s="39">
        <v>30</v>
      </c>
      <c r="G79" s="60">
        <f>(D79+E79)</f>
        <v>11</v>
      </c>
      <c r="H79" s="41">
        <v>9</v>
      </c>
      <c r="I79" s="42">
        <v>5</v>
      </c>
      <c r="J79" s="44">
        <v>12</v>
      </c>
      <c r="K79" s="64" t="s">
        <v>56</v>
      </c>
      <c r="L79" s="45">
        <v>30</v>
      </c>
      <c r="M79" s="45">
        <v>12</v>
      </c>
      <c r="N79" s="64" t="s">
        <v>56</v>
      </c>
      <c r="O79" s="64" t="s">
        <v>56</v>
      </c>
      <c r="P79" s="47">
        <f t="shared" si="1"/>
        <v>36.666666666666664</v>
      </c>
      <c r="Q79" s="48" t="str">
        <f t="shared" si="2"/>
        <v>Y</v>
      </c>
      <c r="R79" s="48" t="str">
        <f t="shared" si="3"/>
        <v>1</v>
      </c>
      <c r="S79" s="52">
        <f t="shared" si="4"/>
        <v>60</v>
      </c>
      <c r="T79" s="54" t="str">
        <f t="shared" si="5"/>
        <v>Y</v>
      </c>
      <c r="U79" s="54" t="str">
        <f t="shared" si="6"/>
        <v>2</v>
      </c>
      <c r="V79" s="52">
        <f t="shared" si="7"/>
        <v>33.333333333333329</v>
      </c>
      <c r="W79" s="54" t="str">
        <f t="shared" si="8"/>
        <v>N</v>
      </c>
      <c r="X79" s="54" t="str">
        <f t="shared" si="9"/>
        <v>0</v>
      </c>
      <c r="Y79" s="52">
        <f t="shared" si="10"/>
        <v>40</v>
      </c>
      <c r="Z79" s="54" t="str">
        <f t="shared" si="11"/>
        <v>Y</v>
      </c>
      <c r="AA79" s="57" t="str">
        <f t="shared" si="12"/>
        <v>1</v>
      </c>
      <c r="AB79" s="52">
        <f t="shared" si="13"/>
        <v>0</v>
      </c>
      <c r="AC79" s="54" t="str">
        <f t="shared" si="14"/>
        <v>N</v>
      </c>
      <c r="AD79" s="57" t="str">
        <f t="shared" si="15"/>
        <v>0</v>
      </c>
      <c r="AE79" s="52">
        <f t="shared" si="16"/>
        <v>0</v>
      </c>
      <c r="AF79" s="54" t="str">
        <f t="shared" si="17"/>
        <v>N</v>
      </c>
      <c r="AG79" s="57" t="str">
        <f t="shared" si="18"/>
        <v>0</v>
      </c>
      <c r="AH79" s="14"/>
      <c r="AI79" s="14"/>
      <c r="AJ79" s="14"/>
    </row>
    <row r="80" spans="1:36" ht="16.5" customHeight="1" x14ac:dyDescent="0.25">
      <c r="A80" s="35">
        <v>71</v>
      </c>
      <c r="B80" s="49" t="s">
        <v>199</v>
      </c>
      <c r="C80" s="50" t="s">
        <v>200</v>
      </c>
      <c r="D80" s="62" t="s">
        <v>56</v>
      </c>
      <c r="E80" s="62" t="s">
        <v>56</v>
      </c>
      <c r="F80" s="39">
        <v>30</v>
      </c>
      <c r="G80" s="39" t="s">
        <v>56</v>
      </c>
      <c r="H80" s="41" t="s">
        <v>56</v>
      </c>
      <c r="I80" s="42">
        <v>11</v>
      </c>
      <c r="J80" s="44">
        <v>7</v>
      </c>
      <c r="K80" s="64">
        <v>14</v>
      </c>
      <c r="L80" s="45">
        <v>30</v>
      </c>
      <c r="M80" s="45">
        <f>(J80+K80)</f>
        <v>21</v>
      </c>
      <c r="N80" s="64">
        <v>9</v>
      </c>
      <c r="O80" s="64">
        <v>6</v>
      </c>
      <c r="P80" s="47">
        <f t="shared" si="1"/>
        <v>0</v>
      </c>
      <c r="Q80" s="48" t="str">
        <f t="shared" si="2"/>
        <v>N</v>
      </c>
      <c r="R80" s="48" t="str">
        <f t="shared" si="3"/>
        <v>0</v>
      </c>
      <c r="S80" s="52">
        <f t="shared" si="4"/>
        <v>0</v>
      </c>
      <c r="T80" s="54" t="str">
        <f t="shared" si="5"/>
        <v>N</v>
      </c>
      <c r="U80" s="54" t="str">
        <f t="shared" si="6"/>
        <v>0</v>
      </c>
      <c r="V80" s="52">
        <f t="shared" si="7"/>
        <v>73.333333333333329</v>
      </c>
      <c r="W80" s="54" t="str">
        <f t="shared" si="8"/>
        <v>Y</v>
      </c>
      <c r="X80" s="54" t="str">
        <f t="shared" si="9"/>
        <v>2</v>
      </c>
      <c r="Y80" s="52">
        <f t="shared" si="10"/>
        <v>70</v>
      </c>
      <c r="Z80" s="54" t="str">
        <f t="shared" si="11"/>
        <v>Y</v>
      </c>
      <c r="AA80" s="57" t="str">
        <f t="shared" si="12"/>
        <v>2</v>
      </c>
      <c r="AB80" s="52">
        <f t="shared" si="13"/>
        <v>37.5</v>
      </c>
      <c r="AC80" s="54" t="str">
        <f t="shared" si="14"/>
        <v>Y</v>
      </c>
      <c r="AD80" s="57" t="str">
        <f t="shared" si="15"/>
        <v>1</v>
      </c>
      <c r="AE80" s="52">
        <f t="shared" si="16"/>
        <v>100</v>
      </c>
      <c r="AF80" s="54" t="str">
        <f t="shared" si="17"/>
        <v>Y</v>
      </c>
      <c r="AG80" s="57" t="str">
        <f t="shared" si="18"/>
        <v>3</v>
      </c>
      <c r="AH80" s="14"/>
      <c r="AI80" s="14"/>
      <c r="AJ80" s="14"/>
    </row>
    <row r="81" spans="1:36" ht="16.5" customHeight="1" x14ac:dyDescent="0.25">
      <c r="A81" s="46">
        <v>72</v>
      </c>
      <c r="B81" s="49" t="s">
        <v>201</v>
      </c>
      <c r="C81" s="50" t="s">
        <v>202</v>
      </c>
      <c r="D81" s="61">
        <v>15</v>
      </c>
      <c r="E81" s="61">
        <v>0</v>
      </c>
      <c r="F81" s="39">
        <v>30</v>
      </c>
      <c r="G81" s="39">
        <f>(D81+E81)</f>
        <v>15</v>
      </c>
      <c r="H81" s="41">
        <v>5</v>
      </c>
      <c r="I81" s="42">
        <v>12</v>
      </c>
      <c r="J81" s="44">
        <v>8</v>
      </c>
      <c r="K81" s="45" t="s">
        <v>56</v>
      </c>
      <c r="L81" s="45">
        <v>30</v>
      </c>
      <c r="M81" s="45">
        <v>8</v>
      </c>
      <c r="N81" s="45" t="s">
        <v>56</v>
      </c>
      <c r="O81" s="45" t="s">
        <v>56</v>
      </c>
      <c r="P81" s="47">
        <f t="shared" si="1"/>
        <v>50</v>
      </c>
      <c r="Q81" s="48" t="str">
        <f t="shared" si="2"/>
        <v>Y</v>
      </c>
      <c r="R81" s="48" t="str">
        <f t="shared" si="3"/>
        <v>1</v>
      </c>
      <c r="S81" s="52">
        <f t="shared" si="4"/>
        <v>33.333333333333329</v>
      </c>
      <c r="T81" s="54" t="str">
        <f t="shared" si="5"/>
        <v>N</v>
      </c>
      <c r="U81" s="54" t="str">
        <f t="shared" si="6"/>
        <v>0</v>
      </c>
      <c r="V81" s="52">
        <f t="shared" si="7"/>
        <v>80</v>
      </c>
      <c r="W81" s="54" t="str">
        <f t="shared" si="8"/>
        <v>Y</v>
      </c>
      <c r="X81" s="54" t="str">
        <f t="shared" si="9"/>
        <v>3</v>
      </c>
      <c r="Y81" s="52">
        <f t="shared" si="10"/>
        <v>26.666666666666668</v>
      </c>
      <c r="Z81" s="54" t="str">
        <f t="shared" si="11"/>
        <v>N</v>
      </c>
      <c r="AA81" s="57" t="str">
        <f t="shared" si="12"/>
        <v>0</v>
      </c>
      <c r="AB81" s="52">
        <f t="shared" si="13"/>
        <v>0</v>
      </c>
      <c r="AC81" s="54" t="str">
        <f t="shared" si="14"/>
        <v>N</v>
      </c>
      <c r="AD81" s="57" t="str">
        <f t="shared" si="15"/>
        <v>0</v>
      </c>
      <c r="AE81" s="52">
        <f t="shared" si="16"/>
        <v>0</v>
      </c>
      <c r="AF81" s="54" t="str">
        <f t="shared" si="17"/>
        <v>N</v>
      </c>
      <c r="AG81" s="57" t="str">
        <f t="shared" si="18"/>
        <v>0</v>
      </c>
      <c r="AH81" s="14"/>
      <c r="AI81" s="14"/>
      <c r="AJ81" s="14"/>
    </row>
    <row r="82" spans="1:36" ht="16.5" customHeight="1" x14ac:dyDescent="0.25">
      <c r="A82" s="35">
        <v>73</v>
      </c>
      <c r="B82" s="49" t="s">
        <v>203</v>
      </c>
      <c r="C82" s="50" t="s">
        <v>204</v>
      </c>
      <c r="D82" s="61" t="s">
        <v>56</v>
      </c>
      <c r="E82" s="61" t="s">
        <v>56</v>
      </c>
      <c r="F82" s="39">
        <v>30</v>
      </c>
      <c r="G82" s="39" t="s">
        <v>56</v>
      </c>
      <c r="H82" s="41" t="s">
        <v>56</v>
      </c>
      <c r="I82" s="42">
        <v>12</v>
      </c>
      <c r="J82" s="44">
        <v>7</v>
      </c>
      <c r="K82" s="45">
        <v>12</v>
      </c>
      <c r="L82" s="45">
        <v>30</v>
      </c>
      <c r="M82" s="45">
        <f t="shared" ref="M82:M86" si="39">(J82+K82)</f>
        <v>19</v>
      </c>
      <c r="N82" s="45">
        <v>7</v>
      </c>
      <c r="O82" s="45">
        <v>4</v>
      </c>
      <c r="P82" s="47">
        <f t="shared" si="1"/>
        <v>0</v>
      </c>
      <c r="Q82" s="48" t="str">
        <f t="shared" si="2"/>
        <v>N</v>
      </c>
      <c r="R82" s="48" t="str">
        <f t="shared" si="3"/>
        <v>0</v>
      </c>
      <c r="S82" s="52">
        <f t="shared" si="4"/>
        <v>0</v>
      </c>
      <c r="T82" s="54" t="str">
        <f t="shared" si="5"/>
        <v>N</v>
      </c>
      <c r="U82" s="54" t="str">
        <f t="shared" si="6"/>
        <v>0</v>
      </c>
      <c r="V82" s="52">
        <f t="shared" si="7"/>
        <v>80</v>
      </c>
      <c r="W82" s="54" t="str">
        <f t="shared" si="8"/>
        <v>Y</v>
      </c>
      <c r="X82" s="54" t="str">
        <f t="shared" si="9"/>
        <v>3</v>
      </c>
      <c r="Y82" s="52">
        <f t="shared" si="10"/>
        <v>63.333333333333329</v>
      </c>
      <c r="Z82" s="54" t="str">
        <f t="shared" si="11"/>
        <v>Y</v>
      </c>
      <c r="AA82" s="57" t="str">
        <f t="shared" si="12"/>
        <v>2</v>
      </c>
      <c r="AB82" s="52">
        <f t="shared" si="13"/>
        <v>29.166666666666668</v>
      </c>
      <c r="AC82" s="54" t="str">
        <f t="shared" si="14"/>
        <v>N</v>
      </c>
      <c r="AD82" s="57" t="str">
        <f t="shared" si="15"/>
        <v>0</v>
      </c>
      <c r="AE82" s="52">
        <f t="shared" si="16"/>
        <v>66.666666666666657</v>
      </c>
      <c r="AF82" s="54" t="str">
        <f t="shared" si="17"/>
        <v>Y</v>
      </c>
      <c r="AG82" s="57" t="str">
        <f t="shared" si="18"/>
        <v>2</v>
      </c>
      <c r="AH82" s="14"/>
      <c r="AI82" s="14"/>
      <c r="AJ82" s="14"/>
    </row>
    <row r="83" spans="1:36" ht="16.5" customHeight="1" x14ac:dyDescent="0.25">
      <c r="A83" s="46">
        <v>74</v>
      </c>
      <c r="B83" s="49" t="s">
        <v>205</v>
      </c>
      <c r="C83" s="50" t="s">
        <v>206</v>
      </c>
      <c r="D83" s="61" t="s">
        <v>56</v>
      </c>
      <c r="E83" s="61" t="s">
        <v>56</v>
      </c>
      <c r="F83" s="39">
        <v>30</v>
      </c>
      <c r="G83" s="39" t="s">
        <v>56</v>
      </c>
      <c r="H83" s="41" t="s">
        <v>56</v>
      </c>
      <c r="I83" s="42">
        <v>12</v>
      </c>
      <c r="J83" s="44">
        <v>2</v>
      </c>
      <c r="K83" s="64">
        <v>13</v>
      </c>
      <c r="L83" s="45">
        <v>30</v>
      </c>
      <c r="M83" s="45">
        <f t="shared" si="39"/>
        <v>15</v>
      </c>
      <c r="N83" s="64">
        <v>7</v>
      </c>
      <c r="O83" s="64">
        <v>5</v>
      </c>
      <c r="P83" s="47">
        <f t="shared" si="1"/>
        <v>0</v>
      </c>
      <c r="Q83" s="48" t="str">
        <f t="shared" si="2"/>
        <v>N</v>
      </c>
      <c r="R83" s="48" t="str">
        <f t="shared" si="3"/>
        <v>0</v>
      </c>
      <c r="S83" s="52">
        <f t="shared" si="4"/>
        <v>0</v>
      </c>
      <c r="T83" s="54" t="str">
        <f t="shared" si="5"/>
        <v>N</v>
      </c>
      <c r="U83" s="54" t="str">
        <f t="shared" si="6"/>
        <v>0</v>
      </c>
      <c r="V83" s="52">
        <f t="shared" si="7"/>
        <v>80</v>
      </c>
      <c r="W83" s="54" t="str">
        <f t="shared" si="8"/>
        <v>Y</v>
      </c>
      <c r="X83" s="54" t="str">
        <f t="shared" si="9"/>
        <v>3</v>
      </c>
      <c r="Y83" s="52">
        <f t="shared" si="10"/>
        <v>50</v>
      </c>
      <c r="Z83" s="54" t="str">
        <f t="shared" si="11"/>
        <v>Y</v>
      </c>
      <c r="AA83" s="57" t="str">
        <f t="shared" si="12"/>
        <v>1</v>
      </c>
      <c r="AB83" s="52">
        <f t="shared" si="13"/>
        <v>29.166666666666668</v>
      </c>
      <c r="AC83" s="54" t="str">
        <f t="shared" si="14"/>
        <v>N</v>
      </c>
      <c r="AD83" s="57" t="str">
        <f t="shared" si="15"/>
        <v>0</v>
      </c>
      <c r="AE83" s="52">
        <f t="shared" si="16"/>
        <v>83.333333333333343</v>
      </c>
      <c r="AF83" s="54" t="str">
        <f t="shared" si="17"/>
        <v>Y</v>
      </c>
      <c r="AG83" s="57" t="str">
        <f t="shared" si="18"/>
        <v>3</v>
      </c>
      <c r="AH83" s="14"/>
      <c r="AI83" s="14"/>
      <c r="AJ83" s="14"/>
    </row>
    <row r="84" spans="1:36" ht="16.5" customHeight="1" x14ac:dyDescent="0.25">
      <c r="A84" s="35">
        <v>75</v>
      </c>
      <c r="B84" s="49" t="s">
        <v>207</v>
      </c>
      <c r="C84" s="50" t="s">
        <v>208</v>
      </c>
      <c r="D84" s="61">
        <v>8</v>
      </c>
      <c r="E84" s="61">
        <v>0</v>
      </c>
      <c r="F84" s="39">
        <v>30</v>
      </c>
      <c r="G84" s="39">
        <v>8</v>
      </c>
      <c r="H84" s="41">
        <v>11</v>
      </c>
      <c r="I84" s="42">
        <v>0</v>
      </c>
      <c r="J84" s="44">
        <v>8</v>
      </c>
      <c r="K84" s="45">
        <v>5</v>
      </c>
      <c r="L84" s="45">
        <v>30</v>
      </c>
      <c r="M84" s="45">
        <f t="shared" si="39"/>
        <v>13</v>
      </c>
      <c r="N84" s="45">
        <v>7</v>
      </c>
      <c r="O84" s="45">
        <v>5</v>
      </c>
      <c r="P84" s="47">
        <f t="shared" si="1"/>
        <v>26.666666666666668</v>
      </c>
      <c r="Q84" s="48" t="str">
        <f t="shared" si="2"/>
        <v>N</v>
      </c>
      <c r="R84" s="48" t="str">
        <f t="shared" si="3"/>
        <v>0</v>
      </c>
      <c r="S84" s="52">
        <f t="shared" si="4"/>
        <v>73.333333333333329</v>
      </c>
      <c r="T84" s="54" t="str">
        <f t="shared" si="5"/>
        <v>Y</v>
      </c>
      <c r="U84" s="54" t="str">
        <f t="shared" si="6"/>
        <v>2</v>
      </c>
      <c r="V84" s="52">
        <f t="shared" si="7"/>
        <v>0</v>
      </c>
      <c r="W84" s="54" t="str">
        <f t="shared" si="8"/>
        <v>N</v>
      </c>
      <c r="X84" s="54" t="str">
        <f t="shared" si="9"/>
        <v>0</v>
      </c>
      <c r="Y84" s="52">
        <f t="shared" si="10"/>
        <v>43.333333333333336</v>
      </c>
      <c r="Z84" s="54" t="str">
        <f t="shared" si="11"/>
        <v>Y</v>
      </c>
      <c r="AA84" s="57" t="str">
        <f t="shared" si="12"/>
        <v>1</v>
      </c>
      <c r="AB84" s="52">
        <f t="shared" si="13"/>
        <v>29.166666666666668</v>
      </c>
      <c r="AC84" s="54" t="str">
        <f t="shared" si="14"/>
        <v>N</v>
      </c>
      <c r="AD84" s="57" t="str">
        <f t="shared" si="15"/>
        <v>0</v>
      </c>
      <c r="AE84" s="52">
        <f t="shared" si="16"/>
        <v>83.333333333333343</v>
      </c>
      <c r="AF84" s="54" t="str">
        <f t="shared" si="17"/>
        <v>Y</v>
      </c>
      <c r="AG84" s="57" t="str">
        <f t="shared" si="18"/>
        <v>3</v>
      </c>
      <c r="AH84" s="14"/>
      <c r="AI84" s="14"/>
      <c r="AJ84" s="14"/>
    </row>
    <row r="85" spans="1:36" ht="16.5" customHeight="1" x14ac:dyDescent="0.25">
      <c r="A85" s="46">
        <v>76</v>
      </c>
      <c r="B85" s="49" t="s">
        <v>209</v>
      </c>
      <c r="C85" s="50" t="s">
        <v>210</v>
      </c>
      <c r="D85" s="61" t="s">
        <v>56</v>
      </c>
      <c r="E85" s="61" t="s">
        <v>56</v>
      </c>
      <c r="F85" s="39">
        <v>30</v>
      </c>
      <c r="G85" s="39" t="s">
        <v>56</v>
      </c>
      <c r="H85" s="41" t="s">
        <v>56</v>
      </c>
      <c r="I85" s="42">
        <v>14</v>
      </c>
      <c r="J85" s="44">
        <v>7</v>
      </c>
      <c r="K85" s="64">
        <v>13</v>
      </c>
      <c r="L85" s="45">
        <v>30</v>
      </c>
      <c r="M85" s="45">
        <f t="shared" si="39"/>
        <v>20</v>
      </c>
      <c r="N85" s="64">
        <v>8</v>
      </c>
      <c r="O85" s="64">
        <v>5</v>
      </c>
      <c r="P85" s="47">
        <f t="shared" si="1"/>
        <v>0</v>
      </c>
      <c r="Q85" s="48" t="str">
        <f t="shared" si="2"/>
        <v>N</v>
      </c>
      <c r="R85" s="48" t="str">
        <f t="shared" si="3"/>
        <v>0</v>
      </c>
      <c r="S85" s="52">
        <f t="shared" si="4"/>
        <v>0</v>
      </c>
      <c r="T85" s="54" t="str">
        <f t="shared" si="5"/>
        <v>N</v>
      </c>
      <c r="U85" s="54" t="str">
        <f t="shared" si="6"/>
        <v>0</v>
      </c>
      <c r="V85" s="52">
        <f t="shared" si="7"/>
        <v>93.333333333333329</v>
      </c>
      <c r="W85" s="54" t="str">
        <f t="shared" si="8"/>
        <v>Y</v>
      </c>
      <c r="X85" s="54" t="str">
        <f t="shared" si="9"/>
        <v>3</v>
      </c>
      <c r="Y85" s="52">
        <f t="shared" si="10"/>
        <v>66.666666666666657</v>
      </c>
      <c r="Z85" s="54" t="str">
        <f t="shared" si="11"/>
        <v>Y</v>
      </c>
      <c r="AA85" s="57" t="str">
        <f t="shared" si="12"/>
        <v>2</v>
      </c>
      <c r="AB85" s="52">
        <f t="shared" si="13"/>
        <v>33.333333333333329</v>
      </c>
      <c r="AC85" s="54" t="str">
        <f t="shared" si="14"/>
        <v>N</v>
      </c>
      <c r="AD85" s="57" t="str">
        <f t="shared" si="15"/>
        <v>0</v>
      </c>
      <c r="AE85" s="52">
        <f t="shared" si="16"/>
        <v>83.333333333333343</v>
      </c>
      <c r="AF85" s="54" t="str">
        <f t="shared" si="17"/>
        <v>Y</v>
      </c>
      <c r="AG85" s="57" t="str">
        <f t="shared" si="18"/>
        <v>3</v>
      </c>
      <c r="AH85" s="14"/>
      <c r="AI85" s="14"/>
      <c r="AJ85" s="14"/>
    </row>
    <row r="86" spans="1:36" ht="16.5" customHeight="1" x14ac:dyDescent="0.25">
      <c r="A86" s="35">
        <v>77</v>
      </c>
      <c r="B86" s="49" t="s">
        <v>211</v>
      </c>
      <c r="C86" s="50" t="s">
        <v>212</v>
      </c>
      <c r="D86" s="61">
        <v>11</v>
      </c>
      <c r="E86" s="61">
        <v>0</v>
      </c>
      <c r="F86" s="39">
        <v>30</v>
      </c>
      <c r="G86" s="39">
        <f t="shared" ref="G86:G87" si="40">(D86+E86)</f>
        <v>11</v>
      </c>
      <c r="H86" s="41">
        <v>15</v>
      </c>
      <c r="I86" s="42">
        <v>1</v>
      </c>
      <c r="J86" s="44">
        <v>4</v>
      </c>
      <c r="K86" s="64">
        <v>8</v>
      </c>
      <c r="L86" s="45">
        <v>30</v>
      </c>
      <c r="M86" s="45">
        <f t="shared" si="39"/>
        <v>12</v>
      </c>
      <c r="N86" s="64">
        <v>8</v>
      </c>
      <c r="O86" s="64">
        <v>5</v>
      </c>
      <c r="P86" s="47">
        <f t="shared" si="1"/>
        <v>36.666666666666664</v>
      </c>
      <c r="Q86" s="48" t="str">
        <f t="shared" si="2"/>
        <v>Y</v>
      </c>
      <c r="R86" s="48" t="str">
        <f t="shared" si="3"/>
        <v>1</v>
      </c>
      <c r="S86" s="52">
        <f t="shared" si="4"/>
        <v>100</v>
      </c>
      <c r="T86" s="54" t="str">
        <f t="shared" si="5"/>
        <v>Y</v>
      </c>
      <c r="U86" s="54" t="str">
        <f t="shared" si="6"/>
        <v>3</v>
      </c>
      <c r="V86" s="52">
        <f t="shared" si="7"/>
        <v>6.666666666666667</v>
      </c>
      <c r="W86" s="54" t="str">
        <f t="shared" si="8"/>
        <v>N</v>
      </c>
      <c r="X86" s="54" t="str">
        <f t="shared" si="9"/>
        <v>0</v>
      </c>
      <c r="Y86" s="52">
        <f t="shared" si="10"/>
        <v>40</v>
      </c>
      <c r="Z86" s="54" t="str">
        <f t="shared" si="11"/>
        <v>Y</v>
      </c>
      <c r="AA86" s="57" t="str">
        <f t="shared" si="12"/>
        <v>1</v>
      </c>
      <c r="AB86" s="52">
        <f t="shared" si="13"/>
        <v>33.333333333333329</v>
      </c>
      <c r="AC86" s="54" t="str">
        <f t="shared" si="14"/>
        <v>N</v>
      </c>
      <c r="AD86" s="57" t="str">
        <f t="shared" si="15"/>
        <v>0</v>
      </c>
      <c r="AE86" s="52">
        <f t="shared" si="16"/>
        <v>83.333333333333343</v>
      </c>
      <c r="AF86" s="54" t="str">
        <f t="shared" si="17"/>
        <v>Y</v>
      </c>
      <c r="AG86" s="57" t="str">
        <f t="shared" si="18"/>
        <v>3</v>
      </c>
      <c r="AH86" s="14"/>
      <c r="AI86" s="14"/>
      <c r="AJ86" s="14"/>
    </row>
    <row r="87" spans="1:36" ht="16.5" customHeight="1" x14ac:dyDescent="0.25">
      <c r="A87" s="46">
        <v>78</v>
      </c>
      <c r="B87" s="49" t="s">
        <v>213</v>
      </c>
      <c r="C87" s="50" t="s">
        <v>214</v>
      </c>
      <c r="D87" s="61">
        <v>13</v>
      </c>
      <c r="E87" s="61">
        <v>0</v>
      </c>
      <c r="F87" s="39">
        <v>30</v>
      </c>
      <c r="G87" s="39">
        <f t="shared" si="40"/>
        <v>13</v>
      </c>
      <c r="H87" s="41">
        <v>15</v>
      </c>
      <c r="I87" s="42">
        <v>14</v>
      </c>
      <c r="J87" s="44">
        <v>11</v>
      </c>
      <c r="K87" s="64" t="s">
        <v>56</v>
      </c>
      <c r="L87" s="45">
        <v>30</v>
      </c>
      <c r="M87" s="45">
        <v>11</v>
      </c>
      <c r="N87" s="64" t="s">
        <v>56</v>
      </c>
      <c r="O87" s="64" t="s">
        <v>56</v>
      </c>
      <c r="P87" s="47">
        <f t="shared" si="1"/>
        <v>43.333333333333336</v>
      </c>
      <c r="Q87" s="48" t="str">
        <f t="shared" si="2"/>
        <v>Y</v>
      </c>
      <c r="R87" s="48" t="str">
        <f t="shared" si="3"/>
        <v>1</v>
      </c>
      <c r="S87" s="52">
        <f t="shared" si="4"/>
        <v>100</v>
      </c>
      <c r="T87" s="54" t="str">
        <f t="shared" si="5"/>
        <v>Y</v>
      </c>
      <c r="U87" s="54" t="str">
        <f t="shared" si="6"/>
        <v>3</v>
      </c>
      <c r="V87" s="52">
        <f t="shared" si="7"/>
        <v>93.333333333333329</v>
      </c>
      <c r="W87" s="54" t="str">
        <f t="shared" si="8"/>
        <v>Y</v>
      </c>
      <c r="X87" s="54" t="str">
        <f t="shared" si="9"/>
        <v>3</v>
      </c>
      <c r="Y87" s="52">
        <f t="shared" si="10"/>
        <v>36.666666666666664</v>
      </c>
      <c r="Z87" s="54" t="str">
        <f t="shared" si="11"/>
        <v>Y</v>
      </c>
      <c r="AA87" s="57" t="str">
        <f t="shared" si="12"/>
        <v>1</v>
      </c>
      <c r="AB87" s="52">
        <f t="shared" si="13"/>
        <v>0</v>
      </c>
      <c r="AC87" s="54" t="str">
        <f t="shared" si="14"/>
        <v>N</v>
      </c>
      <c r="AD87" s="57" t="str">
        <f t="shared" si="15"/>
        <v>0</v>
      </c>
      <c r="AE87" s="52">
        <f t="shared" si="16"/>
        <v>0</v>
      </c>
      <c r="AF87" s="54" t="str">
        <f t="shared" si="17"/>
        <v>N</v>
      </c>
      <c r="AG87" s="57" t="str">
        <f t="shared" si="18"/>
        <v>0</v>
      </c>
      <c r="AH87" s="14"/>
      <c r="AI87" s="14"/>
      <c r="AJ87" s="14"/>
    </row>
    <row r="88" spans="1:36" ht="16.5" customHeight="1" x14ac:dyDescent="0.25">
      <c r="A88" s="35">
        <v>79</v>
      </c>
      <c r="B88" s="49" t="s">
        <v>215</v>
      </c>
      <c r="C88" s="50" t="s">
        <v>216</v>
      </c>
      <c r="D88" s="61" t="s">
        <v>56</v>
      </c>
      <c r="E88" s="61" t="s">
        <v>56</v>
      </c>
      <c r="F88" s="39">
        <v>30</v>
      </c>
      <c r="G88" s="39" t="s">
        <v>56</v>
      </c>
      <c r="H88" s="41" t="s">
        <v>56</v>
      </c>
      <c r="I88" s="42">
        <v>10</v>
      </c>
      <c r="J88" s="44">
        <v>7</v>
      </c>
      <c r="K88" s="64">
        <v>7</v>
      </c>
      <c r="L88" s="45">
        <v>30</v>
      </c>
      <c r="M88" s="45">
        <f t="shared" ref="M88:M92" si="41">(J88+K88)</f>
        <v>14</v>
      </c>
      <c r="N88" s="64">
        <v>7</v>
      </c>
      <c r="O88" s="64">
        <v>5</v>
      </c>
      <c r="P88" s="47">
        <f t="shared" si="1"/>
        <v>0</v>
      </c>
      <c r="Q88" s="48" t="str">
        <f t="shared" si="2"/>
        <v>N</v>
      </c>
      <c r="R88" s="48" t="str">
        <f t="shared" si="3"/>
        <v>0</v>
      </c>
      <c r="S88" s="52">
        <f t="shared" si="4"/>
        <v>0</v>
      </c>
      <c r="T88" s="54" t="str">
        <f t="shared" si="5"/>
        <v>N</v>
      </c>
      <c r="U88" s="54" t="str">
        <f t="shared" si="6"/>
        <v>0</v>
      </c>
      <c r="V88" s="52">
        <f t="shared" si="7"/>
        <v>66.666666666666657</v>
      </c>
      <c r="W88" s="54" t="str">
        <f t="shared" si="8"/>
        <v>Y</v>
      </c>
      <c r="X88" s="54" t="str">
        <f t="shared" si="9"/>
        <v>2</v>
      </c>
      <c r="Y88" s="52">
        <f t="shared" si="10"/>
        <v>46.666666666666664</v>
      </c>
      <c r="Z88" s="54" t="str">
        <f t="shared" si="11"/>
        <v>Y</v>
      </c>
      <c r="AA88" s="57" t="str">
        <f t="shared" si="12"/>
        <v>1</v>
      </c>
      <c r="AB88" s="52">
        <f t="shared" si="13"/>
        <v>29.166666666666668</v>
      </c>
      <c r="AC88" s="54" t="str">
        <f t="shared" si="14"/>
        <v>N</v>
      </c>
      <c r="AD88" s="57" t="str">
        <f t="shared" si="15"/>
        <v>0</v>
      </c>
      <c r="AE88" s="52">
        <f t="shared" si="16"/>
        <v>83.333333333333343</v>
      </c>
      <c r="AF88" s="54" t="str">
        <f t="shared" si="17"/>
        <v>Y</v>
      </c>
      <c r="AG88" s="57" t="str">
        <f t="shared" si="18"/>
        <v>3</v>
      </c>
      <c r="AH88" s="14"/>
      <c r="AI88" s="14"/>
      <c r="AJ88" s="14"/>
    </row>
    <row r="89" spans="1:36" ht="16.5" customHeight="1" x14ac:dyDescent="0.25">
      <c r="A89" s="46">
        <v>80</v>
      </c>
      <c r="B89" s="49" t="s">
        <v>217</v>
      </c>
      <c r="C89" s="50" t="s">
        <v>218</v>
      </c>
      <c r="D89" s="61" t="s">
        <v>56</v>
      </c>
      <c r="E89" s="61" t="s">
        <v>56</v>
      </c>
      <c r="F89" s="39">
        <v>30</v>
      </c>
      <c r="G89" s="39" t="s">
        <v>56</v>
      </c>
      <c r="H89" s="41" t="s">
        <v>56</v>
      </c>
      <c r="I89" s="42">
        <v>6</v>
      </c>
      <c r="J89" s="44">
        <v>8</v>
      </c>
      <c r="K89" s="64">
        <v>6</v>
      </c>
      <c r="L89" s="45">
        <v>30</v>
      </c>
      <c r="M89" s="45">
        <f t="shared" si="41"/>
        <v>14</v>
      </c>
      <c r="N89" s="64">
        <v>8</v>
      </c>
      <c r="O89" s="64">
        <v>6</v>
      </c>
      <c r="P89" s="47">
        <f t="shared" si="1"/>
        <v>0</v>
      </c>
      <c r="Q89" s="48" t="str">
        <f t="shared" si="2"/>
        <v>N</v>
      </c>
      <c r="R89" s="48" t="str">
        <f t="shared" si="3"/>
        <v>0</v>
      </c>
      <c r="S89" s="52">
        <f t="shared" si="4"/>
        <v>0</v>
      </c>
      <c r="T89" s="54" t="str">
        <f t="shared" si="5"/>
        <v>N</v>
      </c>
      <c r="U89" s="54" t="str">
        <f t="shared" si="6"/>
        <v>0</v>
      </c>
      <c r="V89" s="52">
        <f t="shared" si="7"/>
        <v>40</v>
      </c>
      <c r="W89" s="54" t="str">
        <f t="shared" si="8"/>
        <v>Y</v>
      </c>
      <c r="X89" s="54" t="str">
        <f t="shared" si="9"/>
        <v>1</v>
      </c>
      <c r="Y89" s="52">
        <f t="shared" si="10"/>
        <v>46.666666666666664</v>
      </c>
      <c r="Z89" s="54" t="str">
        <f t="shared" si="11"/>
        <v>Y</v>
      </c>
      <c r="AA89" s="57" t="str">
        <f t="shared" si="12"/>
        <v>1</v>
      </c>
      <c r="AB89" s="52">
        <f t="shared" si="13"/>
        <v>33.333333333333329</v>
      </c>
      <c r="AC89" s="54" t="str">
        <f t="shared" si="14"/>
        <v>N</v>
      </c>
      <c r="AD89" s="57" t="str">
        <f t="shared" si="15"/>
        <v>0</v>
      </c>
      <c r="AE89" s="52">
        <f t="shared" si="16"/>
        <v>100</v>
      </c>
      <c r="AF89" s="54" t="str">
        <f t="shared" si="17"/>
        <v>Y</v>
      </c>
      <c r="AG89" s="57" t="str">
        <f t="shared" si="18"/>
        <v>3</v>
      </c>
      <c r="AH89" s="14"/>
      <c r="AI89" s="14"/>
      <c r="AJ89" s="14"/>
    </row>
    <row r="90" spans="1:36" ht="16.5" customHeight="1" x14ac:dyDescent="0.25">
      <c r="A90" s="35">
        <v>81</v>
      </c>
      <c r="B90" s="49" t="s">
        <v>219</v>
      </c>
      <c r="C90" s="50" t="s">
        <v>220</v>
      </c>
      <c r="D90" s="61" t="s">
        <v>56</v>
      </c>
      <c r="E90" s="61" t="s">
        <v>56</v>
      </c>
      <c r="F90" s="39">
        <v>30</v>
      </c>
      <c r="G90" s="39" t="s">
        <v>56</v>
      </c>
      <c r="H90" s="41" t="s">
        <v>56</v>
      </c>
      <c r="I90" s="42">
        <v>11</v>
      </c>
      <c r="J90" s="44">
        <v>12</v>
      </c>
      <c r="K90" s="64">
        <v>4</v>
      </c>
      <c r="L90" s="45">
        <v>30</v>
      </c>
      <c r="M90" s="45">
        <f t="shared" si="41"/>
        <v>16</v>
      </c>
      <c r="N90" s="64">
        <v>7</v>
      </c>
      <c r="O90" s="64" t="s">
        <v>56</v>
      </c>
      <c r="P90" s="47">
        <f t="shared" si="1"/>
        <v>0</v>
      </c>
      <c r="Q90" s="48" t="str">
        <f t="shared" si="2"/>
        <v>N</v>
      </c>
      <c r="R90" s="48" t="str">
        <f t="shared" si="3"/>
        <v>0</v>
      </c>
      <c r="S90" s="52">
        <f t="shared" si="4"/>
        <v>0</v>
      </c>
      <c r="T90" s="54" t="str">
        <f t="shared" si="5"/>
        <v>N</v>
      </c>
      <c r="U90" s="54" t="str">
        <f t="shared" si="6"/>
        <v>0</v>
      </c>
      <c r="V90" s="52">
        <f t="shared" si="7"/>
        <v>73.333333333333329</v>
      </c>
      <c r="W90" s="54" t="str">
        <f t="shared" si="8"/>
        <v>Y</v>
      </c>
      <c r="X90" s="54" t="str">
        <f t="shared" si="9"/>
        <v>2</v>
      </c>
      <c r="Y90" s="52">
        <f t="shared" si="10"/>
        <v>53.333333333333336</v>
      </c>
      <c r="Z90" s="54" t="str">
        <f t="shared" si="11"/>
        <v>Y</v>
      </c>
      <c r="AA90" s="57" t="str">
        <f t="shared" si="12"/>
        <v>1</v>
      </c>
      <c r="AB90" s="52">
        <f t="shared" si="13"/>
        <v>29.166666666666668</v>
      </c>
      <c r="AC90" s="54" t="str">
        <f t="shared" si="14"/>
        <v>N</v>
      </c>
      <c r="AD90" s="57" t="str">
        <f t="shared" si="15"/>
        <v>0</v>
      </c>
      <c r="AE90" s="52">
        <f t="shared" si="16"/>
        <v>0</v>
      </c>
      <c r="AF90" s="54" t="str">
        <f t="shared" si="17"/>
        <v>N</v>
      </c>
      <c r="AG90" s="57" t="str">
        <f t="shared" si="18"/>
        <v>0</v>
      </c>
      <c r="AH90" s="14"/>
      <c r="AI90" s="14"/>
      <c r="AJ90" s="14"/>
    </row>
    <row r="91" spans="1:36" ht="16.5" customHeight="1" x14ac:dyDescent="0.25">
      <c r="A91" s="46">
        <v>82</v>
      </c>
      <c r="B91" s="49" t="s">
        <v>221</v>
      </c>
      <c r="C91" s="50" t="s">
        <v>222</v>
      </c>
      <c r="D91" s="61" t="s">
        <v>56</v>
      </c>
      <c r="E91" s="61" t="s">
        <v>56</v>
      </c>
      <c r="F91" s="39">
        <v>30</v>
      </c>
      <c r="G91" s="39" t="s">
        <v>56</v>
      </c>
      <c r="H91" s="41" t="s">
        <v>56</v>
      </c>
      <c r="I91" s="42">
        <v>6</v>
      </c>
      <c r="J91" s="44">
        <v>5</v>
      </c>
      <c r="K91" s="64">
        <v>5</v>
      </c>
      <c r="L91" s="45">
        <v>30</v>
      </c>
      <c r="M91" s="45">
        <f t="shared" si="41"/>
        <v>10</v>
      </c>
      <c r="N91" s="64">
        <v>8</v>
      </c>
      <c r="O91" s="64">
        <v>6</v>
      </c>
      <c r="P91" s="47">
        <f t="shared" si="1"/>
        <v>0</v>
      </c>
      <c r="Q91" s="48" t="str">
        <f t="shared" si="2"/>
        <v>N</v>
      </c>
      <c r="R91" s="48" t="str">
        <f t="shared" si="3"/>
        <v>0</v>
      </c>
      <c r="S91" s="52">
        <f t="shared" si="4"/>
        <v>0</v>
      </c>
      <c r="T91" s="54" t="str">
        <f t="shared" si="5"/>
        <v>N</v>
      </c>
      <c r="U91" s="54" t="str">
        <f t="shared" si="6"/>
        <v>0</v>
      </c>
      <c r="V91" s="52">
        <f t="shared" si="7"/>
        <v>40</v>
      </c>
      <c r="W91" s="54" t="str">
        <f t="shared" si="8"/>
        <v>Y</v>
      </c>
      <c r="X91" s="54" t="str">
        <f t="shared" si="9"/>
        <v>1</v>
      </c>
      <c r="Y91" s="52">
        <f t="shared" si="10"/>
        <v>33.333333333333329</v>
      </c>
      <c r="Z91" s="54" t="str">
        <f t="shared" si="11"/>
        <v>N</v>
      </c>
      <c r="AA91" s="57" t="str">
        <f t="shared" si="12"/>
        <v>0</v>
      </c>
      <c r="AB91" s="52">
        <f t="shared" si="13"/>
        <v>33.333333333333329</v>
      </c>
      <c r="AC91" s="54" t="str">
        <f t="shared" si="14"/>
        <v>N</v>
      </c>
      <c r="AD91" s="57" t="str">
        <f t="shared" si="15"/>
        <v>0</v>
      </c>
      <c r="AE91" s="52">
        <f t="shared" si="16"/>
        <v>100</v>
      </c>
      <c r="AF91" s="54" t="str">
        <f t="shared" si="17"/>
        <v>Y</v>
      </c>
      <c r="AG91" s="57" t="str">
        <f t="shared" si="18"/>
        <v>3</v>
      </c>
      <c r="AH91" s="14"/>
      <c r="AI91" s="14"/>
      <c r="AJ91" s="14"/>
    </row>
    <row r="92" spans="1:36" ht="16.5" customHeight="1" x14ac:dyDescent="0.25">
      <c r="A92" s="35">
        <v>83</v>
      </c>
      <c r="B92" s="49" t="s">
        <v>223</v>
      </c>
      <c r="C92" s="50" t="s">
        <v>224</v>
      </c>
      <c r="D92" s="61" t="s">
        <v>56</v>
      </c>
      <c r="E92" s="61" t="s">
        <v>56</v>
      </c>
      <c r="F92" s="39">
        <v>30</v>
      </c>
      <c r="G92" s="39" t="s">
        <v>56</v>
      </c>
      <c r="H92" s="41" t="s">
        <v>56</v>
      </c>
      <c r="I92" s="42">
        <v>3</v>
      </c>
      <c r="J92" s="44">
        <v>4</v>
      </c>
      <c r="K92" s="64">
        <v>12</v>
      </c>
      <c r="L92" s="45">
        <v>30</v>
      </c>
      <c r="M92" s="45">
        <f t="shared" si="41"/>
        <v>16</v>
      </c>
      <c r="N92" s="64">
        <v>7</v>
      </c>
      <c r="O92" s="64">
        <v>5</v>
      </c>
      <c r="P92" s="47">
        <f t="shared" si="1"/>
        <v>0</v>
      </c>
      <c r="Q92" s="48" t="str">
        <f t="shared" si="2"/>
        <v>N</v>
      </c>
      <c r="R92" s="48" t="str">
        <f t="shared" si="3"/>
        <v>0</v>
      </c>
      <c r="S92" s="52">
        <f t="shared" si="4"/>
        <v>0</v>
      </c>
      <c r="T92" s="54" t="str">
        <f t="shared" si="5"/>
        <v>N</v>
      </c>
      <c r="U92" s="54" t="str">
        <f t="shared" si="6"/>
        <v>0</v>
      </c>
      <c r="V92" s="52">
        <f t="shared" si="7"/>
        <v>20</v>
      </c>
      <c r="W92" s="54" t="str">
        <f t="shared" si="8"/>
        <v>N</v>
      </c>
      <c r="X92" s="54" t="str">
        <f t="shared" si="9"/>
        <v>0</v>
      </c>
      <c r="Y92" s="52">
        <f t="shared" si="10"/>
        <v>53.333333333333336</v>
      </c>
      <c r="Z92" s="54" t="str">
        <f t="shared" si="11"/>
        <v>Y</v>
      </c>
      <c r="AA92" s="57" t="str">
        <f t="shared" si="12"/>
        <v>1</v>
      </c>
      <c r="AB92" s="52">
        <f t="shared" si="13"/>
        <v>29.166666666666668</v>
      </c>
      <c r="AC92" s="54" t="str">
        <f t="shared" si="14"/>
        <v>N</v>
      </c>
      <c r="AD92" s="57" t="str">
        <f t="shared" si="15"/>
        <v>0</v>
      </c>
      <c r="AE92" s="52">
        <f t="shared" si="16"/>
        <v>83.333333333333343</v>
      </c>
      <c r="AF92" s="54" t="str">
        <f t="shared" si="17"/>
        <v>Y</v>
      </c>
      <c r="AG92" s="57" t="str">
        <f t="shared" si="18"/>
        <v>3</v>
      </c>
      <c r="AH92" s="14"/>
      <c r="AI92" s="14"/>
      <c r="AJ92" s="14"/>
    </row>
    <row r="93" spans="1:36" ht="16.5" customHeight="1" x14ac:dyDescent="0.25">
      <c r="A93" s="46">
        <v>84</v>
      </c>
      <c r="B93" s="49" t="s">
        <v>225</v>
      </c>
      <c r="C93" s="50" t="s">
        <v>226</v>
      </c>
      <c r="D93" s="63">
        <v>9</v>
      </c>
      <c r="E93" s="63">
        <v>0</v>
      </c>
      <c r="F93" s="39">
        <v>30</v>
      </c>
      <c r="G93" s="39">
        <f>(D93+E93)</f>
        <v>9</v>
      </c>
      <c r="H93" s="42">
        <v>9</v>
      </c>
      <c r="I93" s="42" t="s">
        <v>56</v>
      </c>
      <c r="J93" s="44" t="s">
        <v>56</v>
      </c>
      <c r="K93" s="64">
        <v>5</v>
      </c>
      <c r="L93" s="45">
        <v>30</v>
      </c>
      <c r="M93" s="45">
        <v>5</v>
      </c>
      <c r="N93" s="64">
        <v>8</v>
      </c>
      <c r="O93" s="64">
        <v>5</v>
      </c>
      <c r="P93" s="47">
        <f t="shared" si="1"/>
        <v>30</v>
      </c>
      <c r="Q93" s="48" t="str">
        <f t="shared" si="2"/>
        <v>N</v>
      </c>
      <c r="R93" s="48" t="str">
        <f t="shared" si="3"/>
        <v>0</v>
      </c>
      <c r="S93" s="52">
        <f t="shared" si="4"/>
        <v>60</v>
      </c>
      <c r="T93" s="54" t="str">
        <f t="shared" si="5"/>
        <v>Y</v>
      </c>
      <c r="U93" s="54" t="str">
        <f t="shared" si="6"/>
        <v>2</v>
      </c>
      <c r="V93" s="52">
        <f t="shared" si="7"/>
        <v>0</v>
      </c>
      <c r="W93" s="54" t="str">
        <f t="shared" si="8"/>
        <v>N</v>
      </c>
      <c r="X93" s="54" t="str">
        <f t="shared" si="9"/>
        <v>0</v>
      </c>
      <c r="Y93" s="52">
        <f t="shared" si="10"/>
        <v>16.666666666666664</v>
      </c>
      <c r="Z93" s="54" t="str">
        <f t="shared" si="11"/>
        <v>N</v>
      </c>
      <c r="AA93" s="57" t="str">
        <f t="shared" si="12"/>
        <v>0</v>
      </c>
      <c r="AB93" s="52">
        <f t="shared" si="13"/>
        <v>33.333333333333329</v>
      </c>
      <c r="AC93" s="54" t="str">
        <f t="shared" si="14"/>
        <v>N</v>
      </c>
      <c r="AD93" s="57" t="str">
        <f t="shared" si="15"/>
        <v>0</v>
      </c>
      <c r="AE93" s="52">
        <f t="shared" si="16"/>
        <v>83.333333333333343</v>
      </c>
      <c r="AF93" s="54" t="str">
        <f t="shared" si="17"/>
        <v>Y</v>
      </c>
      <c r="AG93" s="57" t="str">
        <f t="shared" si="18"/>
        <v>3</v>
      </c>
      <c r="AH93" s="14"/>
      <c r="AI93" s="14"/>
      <c r="AJ93" s="14"/>
    </row>
    <row r="94" spans="1:36" ht="16.5" customHeight="1" x14ac:dyDescent="0.25">
      <c r="A94" s="35">
        <v>85</v>
      </c>
      <c r="B94" s="49" t="s">
        <v>227</v>
      </c>
      <c r="C94" s="50" t="s">
        <v>228</v>
      </c>
      <c r="D94" s="61" t="s">
        <v>56</v>
      </c>
      <c r="E94" s="61" t="s">
        <v>56</v>
      </c>
      <c r="F94" s="39">
        <v>30</v>
      </c>
      <c r="G94" s="39" t="s">
        <v>56</v>
      </c>
      <c r="H94" s="41" t="s">
        <v>56</v>
      </c>
      <c r="I94" s="42">
        <v>15</v>
      </c>
      <c r="J94" s="44">
        <v>15</v>
      </c>
      <c r="K94" s="64">
        <v>15</v>
      </c>
      <c r="L94" s="45">
        <v>30</v>
      </c>
      <c r="M94" s="45">
        <f>(J94+K94)</f>
        <v>30</v>
      </c>
      <c r="N94" s="64">
        <v>9</v>
      </c>
      <c r="O94" s="64">
        <v>6</v>
      </c>
      <c r="P94" s="47">
        <f t="shared" si="1"/>
        <v>0</v>
      </c>
      <c r="Q94" s="48" t="str">
        <f t="shared" si="2"/>
        <v>N</v>
      </c>
      <c r="R94" s="48" t="str">
        <f t="shared" si="3"/>
        <v>0</v>
      </c>
      <c r="S94" s="52">
        <f t="shared" si="4"/>
        <v>0</v>
      </c>
      <c r="T94" s="54" t="str">
        <f t="shared" si="5"/>
        <v>N</v>
      </c>
      <c r="U94" s="54" t="str">
        <f t="shared" si="6"/>
        <v>0</v>
      </c>
      <c r="V94" s="52">
        <f t="shared" si="7"/>
        <v>100</v>
      </c>
      <c r="W94" s="54" t="str">
        <f t="shared" si="8"/>
        <v>Y</v>
      </c>
      <c r="X94" s="54" t="str">
        <f t="shared" si="9"/>
        <v>3</v>
      </c>
      <c r="Y94" s="52">
        <f t="shared" si="10"/>
        <v>100</v>
      </c>
      <c r="Z94" s="54" t="str">
        <f t="shared" si="11"/>
        <v>Y</v>
      </c>
      <c r="AA94" s="57" t="str">
        <f t="shared" si="12"/>
        <v>3</v>
      </c>
      <c r="AB94" s="52">
        <f t="shared" si="13"/>
        <v>37.5</v>
      </c>
      <c r="AC94" s="54" t="str">
        <f t="shared" si="14"/>
        <v>Y</v>
      </c>
      <c r="AD94" s="57" t="str">
        <f t="shared" si="15"/>
        <v>1</v>
      </c>
      <c r="AE94" s="52">
        <f t="shared" si="16"/>
        <v>100</v>
      </c>
      <c r="AF94" s="54" t="str">
        <f t="shared" si="17"/>
        <v>Y</v>
      </c>
      <c r="AG94" s="57" t="str">
        <f t="shared" si="18"/>
        <v>3</v>
      </c>
      <c r="AH94" s="14"/>
      <c r="AI94" s="14"/>
      <c r="AJ94" s="14"/>
    </row>
    <row r="95" spans="1:36" ht="16.5" customHeight="1" x14ac:dyDescent="0.25">
      <c r="A95" s="46">
        <v>86</v>
      </c>
      <c r="B95" s="49" t="s">
        <v>229</v>
      </c>
      <c r="C95" s="50" t="s">
        <v>230</v>
      </c>
      <c r="D95" s="61">
        <v>15</v>
      </c>
      <c r="E95" s="61">
        <v>0</v>
      </c>
      <c r="F95" s="39">
        <v>30</v>
      </c>
      <c r="G95" s="39">
        <f t="shared" ref="G95:G106" si="42">(D95+E95)</f>
        <v>15</v>
      </c>
      <c r="H95" s="41">
        <v>3</v>
      </c>
      <c r="I95" s="42">
        <v>14</v>
      </c>
      <c r="J95" s="44">
        <v>10</v>
      </c>
      <c r="K95" s="64" t="s">
        <v>56</v>
      </c>
      <c r="L95" s="45">
        <v>30</v>
      </c>
      <c r="M95" s="45">
        <v>10</v>
      </c>
      <c r="N95" s="64" t="s">
        <v>56</v>
      </c>
      <c r="O95" s="64" t="s">
        <v>56</v>
      </c>
      <c r="P95" s="47">
        <f t="shared" si="1"/>
        <v>50</v>
      </c>
      <c r="Q95" s="48" t="str">
        <f t="shared" si="2"/>
        <v>Y</v>
      </c>
      <c r="R95" s="48" t="str">
        <f t="shared" si="3"/>
        <v>1</v>
      </c>
      <c r="S95" s="52">
        <f t="shared" si="4"/>
        <v>20</v>
      </c>
      <c r="T95" s="54" t="str">
        <f t="shared" si="5"/>
        <v>N</v>
      </c>
      <c r="U95" s="54" t="str">
        <f t="shared" si="6"/>
        <v>0</v>
      </c>
      <c r="V95" s="52">
        <f t="shared" si="7"/>
        <v>93.333333333333329</v>
      </c>
      <c r="W95" s="54" t="str">
        <f t="shared" si="8"/>
        <v>Y</v>
      </c>
      <c r="X95" s="54" t="str">
        <f t="shared" si="9"/>
        <v>3</v>
      </c>
      <c r="Y95" s="52">
        <f t="shared" si="10"/>
        <v>33.333333333333329</v>
      </c>
      <c r="Z95" s="54" t="str">
        <f t="shared" si="11"/>
        <v>N</v>
      </c>
      <c r="AA95" s="57" t="str">
        <f t="shared" si="12"/>
        <v>0</v>
      </c>
      <c r="AB95" s="52">
        <f t="shared" si="13"/>
        <v>0</v>
      </c>
      <c r="AC95" s="54" t="str">
        <f t="shared" si="14"/>
        <v>N</v>
      </c>
      <c r="AD95" s="57" t="str">
        <f t="shared" si="15"/>
        <v>0</v>
      </c>
      <c r="AE95" s="52">
        <f t="shared" si="16"/>
        <v>0</v>
      </c>
      <c r="AF95" s="54" t="str">
        <f t="shared" si="17"/>
        <v>N</v>
      </c>
      <c r="AG95" s="57" t="str">
        <f t="shared" si="18"/>
        <v>0</v>
      </c>
      <c r="AH95" s="14"/>
      <c r="AI95" s="14"/>
      <c r="AJ95" s="14"/>
    </row>
    <row r="96" spans="1:36" ht="16.5" customHeight="1" x14ac:dyDescent="0.25">
      <c r="A96" s="35">
        <v>87</v>
      </c>
      <c r="B96" s="49" t="s">
        <v>231</v>
      </c>
      <c r="C96" s="50" t="s">
        <v>232</v>
      </c>
      <c r="D96" s="61">
        <v>18</v>
      </c>
      <c r="E96" s="61">
        <v>0</v>
      </c>
      <c r="F96" s="39">
        <v>30</v>
      </c>
      <c r="G96" s="39">
        <f t="shared" si="42"/>
        <v>18</v>
      </c>
      <c r="H96" s="41">
        <v>8</v>
      </c>
      <c r="I96" s="42">
        <v>10</v>
      </c>
      <c r="J96" s="44">
        <v>8</v>
      </c>
      <c r="K96" s="64" t="s">
        <v>56</v>
      </c>
      <c r="L96" s="45">
        <v>30</v>
      </c>
      <c r="M96" s="45">
        <v>8</v>
      </c>
      <c r="N96" s="64" t="s">
        <v>56</v>
      </c>
      <c r="O96" s="64" t="s">
        <v>56</v>
      </c>
      <c r="P96" s="47">
        <f t="shared" si="1"/>
        <v>60</v>
      </c>
      <c r="Q96" s="48" t="str">
        <f t="shared" si="2"/>
        <v>Y</v>
      </c>
      <c r="R96" s="48" t="str">
        <f t="shared" si="3"/>
        <v>2</v>
      </c>
      <c r="S96" s="52">
        <f t="shared" si="4"/>
        <v>53.333333333333336</v>
      </c>
      <c r="T96" s="54" t="str">
        <f t="shared" si="5"/>
        <v>Y</v>
      </c>
      <c r="U96" s="54" t="str">
        <f t="shared" si="6"/>
        <v>1</v>
      </c>
      <c r="V96" s="52">
        <f t="shared" si="7"/>
        <v>66.666666666666657</v>
      </c>
      <c r="W96" s="54" t="str">
        <f t="shared" si="8"/>
        <v>Y</v>
      </c>
      <c r="X96" s="54" t="str">
        <f t="shared" si="9"/>
        <v>2</v>
      </c>
      <c r="Y96" s="52">
        <f t="shared" si="10"/>
        <v>26.666666666666668</v>
      </c>
      <c r="Z96" s="54" t="str">
        <f t="shared" si="11"/>
        <v>N</v>
      </c>
      <c r="AA96" s="57" t="str">
        <f t="shared" si="12"/>
        <v>0</v>
      </c>
      <c r="AB96" s="52">
        <f t="shared" si="13"/>
        <v>0</v>
      </c>
      <c r="AC96" s="54" t="str">
        <f t="shared" si="14"/>
        <v>N</v>
      </c>
      <c r="AD96" s="57" t="str">
        <f t="shared" si="15"/>
        <v>0</v>
      </c>
      <c r="AE96" s="52">
        <f t="shared" si="16"/>
        <v>0</v>
      </c>
      <c r="AF96" s="54" t="str">
        <f t="shared" si="17"/>
        <v>N</v>
      </c>
      <c r="AG96" s="57" t="str">
        <f t="shared" si="18"/>
        <v>0</v>
      </c>
      <c r="AH96" s="14"/>
      <c r="AI96" s="14"/>
      <c r="AJ96" s="14"/>
    </row>
    <row r="97" spans="1:36" ht="16.5" customHeight="1" x14ac:dyDescent="0.25">
      <c r="A97" s="46">
        <v>88</v>
      </c>
      <c r="B97" s="49" t="s">
        <v>233</v>
      </c>
      <c r="C97" s="50" t="s">
        <v>234</v>
      </c>
      <c r="D97" s="39">
        <v>0</v>
      </c>
      <c r="E97" s="39">
        <v>0</v>
      </c>
      <c r="F97" s="39">
        <v>30</v>
      </c>
      <c r="G97" s="39">
        <f t="shared" si="42"/>
        <v>0</v>
      </c>
      <c r="H97" s="41">
        <v>13</v>
      </c>
      <c r="I97" s="42">
        <v>4</v>
      </c>
      <c r="J97" s="44">
        <v>6</v>
      </c>
      <c r="K97" s="64">
        <v>4</v>
      </c>
      <c r="L97" s="45">
        <v>30</v>
      </c>
      <c r="M97" s="45">
        <f t="shared" ref="M97:M98" si="43">(J97+K97)</f>
        <v>10</v>
      </c>
      <c r="N97" s="64">
        <v>9</v>
      </c>
      <c r="O97" s="64">
        <v>6</v>
      </c>
      <c r="P97" s="47">
        <f t="shared" si="1"/>
        <v>0</v>
      </c>
      <c r="Q97" s="48" t="str">
        <f t="shared" si="2"/>
        <v>N</v>
      </c>
      <c r="R97" s="48" t="str">
        <f t="shared" si="3"/>
        <v>0</v>
      </c>
      <c r="S97" s="52">
        <f t="shared" si="4"/>
        <v>86.666666666666671</v>
      </c>
      <c r="T97" s="54" t="str">
        <f t="shared" si="5"/>
        <v>Y</v>
      </c>
      <c r="U97" s="54" t="str">
        <f t="shared" si="6"/>
        <v>3</v>
      </c>
      <c r="V97" s="52">
        <f t="shared" si="7"/>
        <v>26.666666666666668</v>
      </c>
      <c r="W97" s="54" t="str">
        <f t="shared" si="8"/>
        <v>N</v>
      </c>
      <c r="X97" s="54" t="str">
        <f t="shared" si="9"/>
        <v>0</v>
      </c>
      <c r="Y97" s="52">
        <f t="shared" si="10"/>
        <v>33.333333333333329</v>
      </c>
      <c r="Z97" s="54" t="str">
        <f t="shared" si="11"/>
        <v>N</v>
      </c>
      <c r="AA97" s="57" t="str">
        <f t="shared" si="12"/>
        <v>0</v>
      </c>
      <c r="AB97" s="52">
        <f t="shared" si="13"/>
        <v>37.5</v>
      </c>
      <c r="AC97" s="54" t="str">
        <f t="shared" si="14"/>
        <v>Y</v>
      </c>
      <c r="AD97" s="57" t="str">
        <f t="shared" si="15"/>
        <v>1</v>
      </c>
      <c r="AE97" s="52">
        <f t="shared" si="16"/>
        <v>100</v>
      </c>
      <c r="AF97" s="54" t="str">
        <f t="shared" si="17"/>
        <v>Y</v>
      </c>
      <c r="AG97" s="57" t="str">
        <f t="shared" si="18"/>
        <v>3</v>
      </c>
      <c r="AH97" s="14"/>
      <c r="AI97" s="14"/>
      <c r="AJ97" s="14"/>
    </row>
    <row r="98" spans="1:36" ht="16.5" customHeight="1" x14ac:dyDescent="0.25">
      <c r="A98" s="35">
        <v>89</v>
      </c>
      <c r="B98" s="49" t="s">
        <v>235</v>
      </c>
      <c r="C98" s="50" t="s">
        <v>236</v>
      </c>
      <c r="D98" s="61">
        <v>7</v>
      </c>
      <c r="E98" s="61">
        <v>0</v>
      </c>
      <c r="F98" s="39">
        <v>30</v>
      </c>
      <c r="G98" s="39">
        <f t="shared" si="42"/>
        <v>7</v>
      </c>
      <c r="H98" s="41">
        <v>0</v>
      </c>
      <c r="I98" s="42">
        <v>4</v>
      </c>
      <c r="J98" s="44">
        <v>3</v>
      </c>
      <c r="K98" s="64">
        <v>8</v>
      </c>
      <c r="L98" s="45">
        <v>30</v>
      </c>
      <c r="M98" s="45">
        <f t="shared" si="43"/>
        <v>11</v>
      </c>
      <c r="N98" s="64">
        <v>7</v>
      </c>
      <c r="O98" s="64">
        <v>6</v>
      </c>
      <c r="P98" s="47">
        <f t="shared" si="1"/>
        <v>23.333333333333332</v>
      </c>
      <c r="Q98" s="48" t="str">
        <f t="shared" si="2"/>
        <v>N</v>
      </c>
      <c r="R98" s="48" t="str">
        <f t="shared" si="3"/>
        <v>0</v>
      </c>
      <c r="S98" s="52">
        <f t="shared" si="4"/>
        <v>0</v>
      </c>
      <c r="T98" s="54" t="str">
        <f t="shared" si="5"/>
        <v>N</v>
      </c>
      <c r="U98" s="54" t="str">
        <f t="shared" si="6"/>
        <v>0</v>
      </c>
      <c r="V98" s="52">
        <f t="shared" si="7"/>
        <v>26.666666666666668</v>
      </c>
      <c r="W98" s="54" t="str">
        <f t="shared" si="8"/>
        <v>N</v>
      </c>
      <c r="X98" s="54" t="str">
        <f t="shared" si="9"/>
        <v>0</v>
      </c>
      <c r="Y98" s="52">
        <f t="shared" si="10"/>
        <v>36.666666666666664</v>
      </c>
      <c r="Z98" s="54" t="str">
        <f t="shared" si="11"/>
        <v>Y</v>
      </c>
      <c r="AA98" s="57" t="str">
        <f t="shared" si="12"/>
        <v>1</v>
      </c>
      <c r="AB98" s="52">
        <f t="shared" si="13"/>
        <v>29.166666666666668</v>
      </c>
      <c r="AC98" s="54" t="str">
        <f t="shared" si="14"/>
        <v>N</v>
      </c>
      <c r="AD98" s="57" t="str">
        <f t="shared" si="15"/>
        <v>0</v>
      </c>
      <c r="AE98" s="52">
        <f t="shared" si="16"/>
        <v>100</v>
      </c>
      <c r="AF98" s="54" t="str">
        <f t="shared" si="17"/>
        <v>Y</v>
      </c>
      <c r="AG98" s="57" t="str">
        <f t="shared" si="18"/>
        <v>3</v>
      </c>
      <c r="AH98" s="14"/>
      <c r="AI98" s="14"/>
      <c r="AJ98" s="14"/>
    </row>
    <row r="99" spans="1:36" ht="16.5" customHeight="1" x14ac:dyDescent="0.25">
      <c r="A99" s="46">
        <v>90</v>
      </c>
      <c r="B99" s="49" t="s">
        <v>237</v>
      </c>
      <c r="C99" s="50" t="s">
        <v>238</v>
      </c>
      <c r="D99" s="61">
        <v>14</v>
      </c>
      <c r="E99" s="61">
        <v>0</v>
      </c>
      <c r="F99" s="39">
        <v>30</v>
      </c>
      <c r="G99" s="39">
        <f t="shared" si="42"/>
        <v>14</v>
      </c>
      <c r="H99" s="41">
        <v>14</v>
      </c>
      <c r="I99" s="42">
        <v>12</v>
      </c>
      <c r="J99" s="44">
        <v>7</v>
      </c>
      <c r="K99" s="64" t="s">
        <v>56</v>
      </c>
      <c r="L99" s="45">
        <v>30</v>
      </c>
      <c r="M99" s="45">
        <v>7</v>
      </c>
      <c r="N99" s="64" t="s">
        <v>56</v>
      </c>
      <c r="O99" s="64" t="s">
        <v>56</v>
      </c>
      <c r="P99" s="47">
        <f t="shared" si="1"/>
        <v>46.666666666666664</v>
      </c>
      <c r="Q99" s="48" t="str">
        <f t="shared" si="2"/>
        <v>Y</v>
      </c>
      <c r="R99" s="48" t="str">
        <f t="shared" si="3"/>
        <v>1</v>
      </c>
      <c r="S99" s="52">
        <f t="shared" si="4"/>
        <v>93.333333333333329</v>
      </c>
      <c r="T99" s="54" t="str">
        <f t="shared" si="5"/>
        <v>Y</v>
      </c>
      <c r="U99" s="54" t="str">
        <f t="shared" si="6"/>
        <v>3</v>
      </c>
      <c r="V99" s="52">
        <f t="shared" si="7"/>
        <v>80</v>
      </c>
      <c r="W99" s="54" t="str">
        <f t="shared" si="8"/>
        <v>Y</v>
      </c>
      <c r="X99" s="54" t="str">
        <f t="shared" si="9"/>
        <v>3</v>
      </c>
      <c r="Y99" s="52">
        <f t="shared" si="10"/>
        <v>23.333333333333332</v>
      </c>
      <c r="Z99" s="54" t="str">
        <f t="shared" si="11"/>
        <v>N</v>
      </c>
      <c r="AA99" s="57" t="str">
        <f t="shared" si="12"/>
        <v>0</v>
      </c>
      <c r="AB99" s="52">
        <f t="shared" si="13"/>
        <v>0</v>
      </c>
      <c r="AC99" s="54" t="str">
        <f t="shared" si="14"/>
        <v>N</v>
      </c>
      <c r="AD99" s="57" t="str">
        <f t="shared" si="15"/>
        <v>0</v>
      </c>
      <c r="AE99" s="52">
        <f t="shared" si="16"/>
        <v>0</v>
      </c>
      <c r="AF99" s="54" t="str">
        <f t="shared" si="17"/>
        <v>N</v>
      </c>
      <c r="AG99" s="57" t="str">
        <f t="shared" si="18"/>
        <v>0</v>
      </c>
      <c r="AH99" s="14"/>
      <c r="AI99" s="14"/>
      <c r="AJ99" s="14"/>
    </row>
    <row r="100" spans="1:36" ht="16.5" customHeight="1" x14ac:dyDescent="0.25">
      <c r="A100" s="35">
        <v>91</v>
      </c>
      <c r="B100" s="49" t="s">
        <v>239</v>
      </c>
      <c r="C100" s="50" t="s">
        <v>240</v>
      </c>
      <c r="D100" s="61">
        <v>10</v>
      </c>
      <c r="E100" s="61">
        <v>0</v>
      </c>
      <c r="F100" s="39">
        <v>30</v>
      </c>
      <c r="G100" s="39">
        <f t="shared" si="42"/>
        <v>10</v>
      </c>
      <c r="H100" s="41">
        <v>8</v>
      </c>
      <c r="I100" s="42" t="s">
        <v>56</v>
      </c>
      <c r="J100" s="44" t="s">
        <v>56</v>
      </c>
      <c r="K100" s="64">
        <v>8</v>
      </c>
      <c r="L100" s="45">
        <v>30</v>
      </c>
      <c r="M100" s="45">
        <v>8</v>
      </c>
      <c r="N100" s="64">
        <v>8</v>
      </c>
      <c r="O100" s="64">
        <v>6</v>
      </c>
      <c r="P100" s="47">
        <f t="shared" si="1"/>
        <v>33.333333333333329</v>
      </c>
      <c r="Q100" s="48" t="str">
        <f t="shared" si="2"/>
        <v>N</v>
      </c>
      <c r="R100" s="48" t="str">
        <f t="shared" si="3"/>
        <v>0</v>
      </c>
      <c r="S100" s="52">
        <f t="shared" si="4"/>
        <v>53.333333333333336</v>
      </c>
      <c r="T100" s="54" t="str">
        <f t="shared" si="5"/>
        <v>Y</v>
      </c>
      <c r="U100" s="54" t="str">
        <f t="shared" si="6"/>
        <v>1</v>
      </c>
      <c r="V100" s="52">
        <f t="shared" si="7"/>
        <v>0</v>
      </c>
      <c r="W100" s="54" t="str">
        <f t="shared" si="8"/>
        <v>N</v>
      </c>
      <c r="X100" s="54" t="str">
        <f t="shared" si="9"/>
        <v>0</v>
      </c>
      <c r="Y100" s="52">
        <f t="shared" si="10"/>
        <v>26.666666666666668</v>
      </c>
      <c r="Z100" s="54" t="str">
        <f t="shared" si="11"/>
        <v>N</v>
      </c>
      <c r="AA100" s="57" t="str">
        <f t="shared" si="12"/>
        <v>0</v>
      </c>
      <c r="AB100" s="52">
        <f t="shared" si="13"/>
        <v>33.333333333333329</v>
      </c>
      <c r="AC100" s="54" t="str">
        <f t="shared" si="14"/>
        <v>N</v>
      </c>
      <c r="AD100" s="57" t="str">
        <f t="shared" si="15"/>
        <v>0</v>
      </c>
      <c r="AE100" s="52">
        <f t="shared" si="16"/>
        <v>100</v>
      </c>
      <c r="AF100" s="54" t="str">
        <f t="shared" si="17"/>
        <v>Y</v>
      </c>
      <c r="AG100" s="57" t="str">
        <f t="shared" si="18"/>
        <v>3</v>
      </c>
      <c r="AH100" s="14"/>
      <c r="AI100" s="14"/>
      <c r="AJ100" s="14"/>
    </row>
    <row r="101" spans="1:36" ht="16.5" customHeight="1" x14ac:dyDescent="0.25">
      <c r="A101" s="46">
        <v>92</v>
      </c>
      <c r="B101" s="49" t="s">
        <v>241</v>
      </c>
      <c r="C101" s="50" t="s">
        <v>242</v>
      </c>
      <c r="D101" s="39">
        <v>15</v>
      </c>
      <c r="E101" s="39">
        <v>0</v>
      </c>
      <c r="F101" s="39">
        <v>30</v>
      </c>
      <c r="G101" s="39">
        <f t="shared" si="42"/>
        <v>15</v>
      </c>
      <c r="H101" s="41">
        <v>8</v>
      </c>
      <c r="I101" s="42" t="s">
        <v>56</v>
      </c>
      <c r="J101" s="44" t="s">
        <v>56</v>
      </c>
      <c r="K101" s="64">
        <v>15</v>
      </c>
      <c r="L101" s="45">
        <v>30</v>
      </c>
      <c r="M101" s="45">
        <v>15</v>
      </c>
      <c r="N101" s="64">
        <v>9</v>
      </c>
      <c r="O101" s="64">
        <v>6</v>
      </c>
      <c r="P101" s="47">
        <f t="shared" si="1"/>
        <v>50</v>
      </c>
      <c r="Q101" s="48" t="str">
        <f t="shared" si="2"/>
        <v>Y</v>
      </c>
      <c r="R101" s="48" t="str">
        <f t="shared" si="3"/>
        <v>1</v>
      </c>
      <c r="S101" s="52">
        <f t="shared" si="4"/>
        <v>53.333333333333336</v>
      </c>
      <c r="T101" s="54" t="str">
        <f t="shared" si="5"/>
        <v>Y</v>
      </c>
      <c r="U101" s="54" t="str">
        <f t="shared" si="6"/>
        <v>1</v>
      </c>
      <c r="V101" s="52">
        <f t="shared" si="7"/>
        <v>0</v>
      </c>
      <c r="W101" s="54" t="str">
        <f t="shared" si="8"/>
        <v>N</v>
      </c>
      <c r="X101" s="54" t="str">
        <f t="shared" si="9"/>
        <v>0</v>
      </c>
      <c r="Y101" s="52">
        <f t="shared" si="10"/>
        <v>50</v>
      </c>
      <c r="Z101" s="54" t="str">
        <f t="shared" si="11"/>
        <v>Y</v>
      </c>
      <c r="AA101" s="57" t="str">
        <f t="shared" si="12"/>
        <v>1</v>
      </c>
      <c r="AB101" s="52">
        <f t="shared" si="13"/>
        <v>37.5</v>
      </c>
      <c r="AC101" s="54" t="str">
        <f t="shared" si="14"/>
        <v>Y</v>
      </c>
      <c r="AD101" s="57" t="str">
        <f t="shared" si="15"/>
        <v>1</v>
      </c>
      <c r="AE101" s="52">
        <f t="shared" si="16"/>
        <v>100</v>
      </c>
      <c r="AF101" s="54" t="str">
        <f t="shared" si="17"/>
        <v>Y</v>
      </c>
      <c r="AG101" s="57" t="str">
        <f t="shared" si="18"/>
        <v>3</v>
      </c>
      <c r="AH101" s="14"/>
      <c r="AI101" s="14"/>
      <c r="AJ101" s="14"/>
    </row>
    <row r="102" spans="1:36" ht="16.5" customHeight="1" x14ac:dyDescent="0.25">
      <c r="A102" s="35">
        <v>93</v>
      </c>
      <c r="B102" s="49" t="s">
        <v>243</v>
      </c>
      <c r="C102" s="50" t="s">
        <v>244</v>
      </c>
      <c r="D102" s="61">
        <v>13</v>
      </c>
      <c r="E102" s="61">
        <v>0</v>
      </c>
      <c r="F102" s="39">
        <v>30</v>
      </c>
      <c r="G102" s="39">
        <f t="shared" si="42"/>
        <v>13</v>
      </c>
      <c r="H102" s="41">
        <v>12</v>
      </c>
      <c r="I102" s="42">
        <v>5</v>
      </c>
      <c r="J102" s="44">
        <v>11</v>
      </c>
      <c r="K102" s="64">
        <v>13</v>
      </c>
      <c r="L102" s="45">
        <v>30</v>
      </c>
      <c r="M102" s="45">
        <f t="shared" ref="M102:M105" si="44">(J102+K102)</f>
        <v>24</v>
      </c>
      <c r="N102" s="64">
        <v>8</v>
      </c>
      <c r="O102" s="64">
        <v>5</v>
      </c>
      <c r="P102" s="47">
        <f t="shared" si="1"/>
        <v>43.333333333333336</v>
      </c>
      <c r="Q102" s="48" t="str">
        <f t="shared" si="2"/>
        <v>Y</v>
      </c>
      <c r="R102" s="48" t="str">
        <f t="shared" si="3"/>
        <v>1</v>
      </c>
      <c r="S102" s="52">
        <f t="shared" si="4"/>
        <v>80</v>
      </c>
      <c r="T102" s="54" t="str">
        <f t="shared" si="5"/>
        <v>Y</v>
      </c>
      <c r="U102" s="54" t="str">
        <f t="shared" si="6"/>
        <v>3</v>
      </c>
      <c r="V102" s="52">
        <f t="shared" si="7"/>
        <v>33.333333333333329</v>
      </c>
      <c r="W102" s="54" t="str">
        <f t="shared" si="8"/>
        <v>N</v>
      </c>
      <c r="X102" s="54" t="str">
        <f t="shared" si="9"/>
        <v>0</v>
      </c>
      <c r="Y102" s="52">
        <f t="shared" si="10"/>
        <v>80</v>
      </c>
      <c r="Z102" s="54" t="str">
        <f t="shared" si="11"/>
        <v>Y</v>
      </c>
      <c r="AA102" s="57" t="str">
        <f t="shared" si="12"/>
        <v>3</v>
      </c>
      <c r="AB102" s="52">
        <f t="shared" si="13"/>
        <v>33.333333333333329</v>
      </c>
      <c r="AC102" s="54" t="str">
        <f t="shared" si="14"/>
        <v>N</v>
      </c>
      <c r="AD102" s="57" t="str">
        <f t="shared" si="15"/>
        <v>0</v>
      </c>
      <c r="AE102" s="52">
        <f t="shared" si="16"/>
        <v>83.333333333333343</v>
      </c>
      <c r="AF102" s="54" t="str">
        <f t="shared" si="17"/>
        <v>Y</v>
      </c>
      <c r="AG102" s="57" t="str">
        <f t="shared" si="18"/>
        <v>3</v>
      </c>
      <c r="AH102" s="14"/>
      <c r="AI102" s="14"/>
      <c r="AJ102" s="14"/>
    </row>
    <row r="103" spans="1:36" ht="16.5" customHeight="1" x14ac:dyDescent="0.25">
      <c r="A103" s="46">
        <v>94</v>
      </c>
      <c r="B103" s="49" t="s">
        <v>245</v>
      </c>
      <c r="C103" s="50" t="s">
        <v>246</v>
      </c>
      <c r="D103" s="61">
        <v>15</v>
      </c>
      <c r="E103" s="61">
        <v>0</v>
      </c>
      <c r="F103" s="39">
        <v>30</v>
      </c>
      <c r="G103" s="39">
        <f t="shared" si="42"/>
        <v>15</v>
      </c>
      <c r="H103" s="41">
        <v>5</v>
      </c>
      <c r="I103" s="42">
        <v>7</v>
      </c>
      <c r="J103" s="44">
        <v>7</v>
      </c>
      <c r="K103" s="64">
        <v>7</v>
      </c>
      <c r="L103" s="45">
        <v>30</v>
      </c>
      <c r="M103" s="45">
        <f t="shared" si="44"/>
        <v>14</v>
      </c>
      <c r="N103" s="64">
        <v>8</v>
      </c>
      <c r="O103" s="64">
        <v>5</v>
      </c>
      <c r="P103" s="47">
        <f t="shared" si="1"/>
        <v>50</v>
      </c>
      <c r="Q103" s="48" t="str">
        <f t="shared" si="2"/>
        <v>Y</v>
      </c>
      <c r="R103" s="48" t="str">
        <f t="shared" si="3"/>
        <v>1</v>
      </c>
      <c r="S103" s="52">
        <f t="shared" si="4"/>
        <v>33.333333333333329</v>
      </c>
      <c r="T103" s="54" t="str">
        <f t="shared" si="5"/>
        <v>N</v>
      </c>
      <c r="U103" s="54" t="str">
        <f t="shared" si="6"/>
        <v>0</v>
      </c>
      <c r="V103" s="52">
        <f t="shared" si="7"/>
        <v>46.666666666666664</v>
      </c>
      <c r="W103" s="54" t="str">
        <f t="shared" si="8"/>
        <v>Y</v>
      </c>
      <c r="X103" s="54" t="str">
        <f t="shared" si="9"/>
        <v>1</v>
      </c>
      <c r="Y103" s="52">
        <f t="shared" si="10"/>
        <v>46.666666666666664</v>
      </c>
      <c r="Z103" s="54" t="str">
        <f t="shared" si="11"/>
        <v>Y</v>
      </c>
      <c r="AA103" s="57" t="str">
        <f t="shared" si="12"/>
        <v>1</v>
      </c>
      <c r="AB103" s="52">
        <f t="shared" si="13"/>
        <v>33.333333333333329</v>
      </c>
      <c r="AC103" s="54" t="str">
        <f t="shared" si="14"/>
        <v>N</v>
      </c>
      <c r="AD103" s="57" t="str">
        <f t="shared" si="15"/>
        <v>0</v>
      </c>
      <c r="AE103" s="52">
        <f t="shared" si="16"/>
        <v>83.333333333333343</v>
      </c>
      <c r="AF103" s="54" t="str">
        <f t="shared" si="17"/>
        <v>Y</v>
      </c>
      <c r="AG103" s="57" t="str">
        <f t="shared" si="18"/>
        <v>3</v>
      </c>
      <c r="AH103" s="14"/>
      <c r="AI103" s="14"/>
      <c r="AJ103" s="14"/>
    </row>
    <row r="104" spans="1:36" ht="16.5" customHeight="1" x14ac:dyDescent="0.25">
      <c r="A104" s="35">
        <v>95</v>
      </c>
      <c r="B104" s="36" t="s">
        <v>247</v>
      </c>
      <c r="C104" s="37" t="s">
        <v>248</v>
      </c>
      <c r="D104" s="61">
        <v>14</v>
      </c>
      <c r="E104" s="61">
        <v>0</v>
      </c>
      <c r="F104" s="39">
        <v>30</v>
      </c>
      <c r="G104" s="39">
        <f t="shared" si="42"/>
        <v>14</v>
      </c>
      <c r="H104" s="41">
        <v>5</v>
      </c>
      <c r="I104" s="42">
        <v>7</v>
      </c>
      <c r="J104" s="44">
        <v>8</v>
      </c>
      <c r="K104" s="64">
        <v>6</v>
      </c>
      <c r="L104" s="45">
        <v>30</v>
      </c>
      <c r="M104" s="45">
        <f t="shared" si="44"/>
        <v>14</v>
      </c>
      <c r="N104" s="64">
        <v>8</v>
      </c>
      <c r="O104" s="64">
        <v>5</v>
      </c>
      <c r="P104" s="47">
        <f t="shared" si="1"/>
        <v>46.666666666666664</v>
      </c>
      <c r="Q104" s="48" t="str">
        <f t="shared" si="2"/>
        <v>Y</v>
      </c>
      <c r="R104" s="48" t="str">
        <f t="shared" si="3"/>
        <v>1</v>
      </c>
      <c r="S104" s="52">
        <f t="shared" si="4"/>
        <v>33.333333333333329</v>
      </c>
      <c r="T104" s="54" t="str">
        <f t="shared" si="5"/>
        <v>N</v>
      </c>
      <c r="U104" s="54" t="str">
        <f t="shared" si="6"/>
        <v>0</v>
      </c>
      <c r="V104" s="52">
        <f t="shared" si="7"/>
        <v>46.666666666666664</v>
      </c>
      <c r="W104" s="54" t="str">
        <f t="shared" si="8"/>
        <v>Y</v>
      </c>
      <c r="X104" s="54" t="str">
        <f t="shared" si="9"/>
        <v>1</v>
      </c>
      <c r="Y104" s="52">
        <f t="shared" si="10"/>
        <v>46.666666666666664</v>
      </c>
      <c r="Z104" s="54" t="str">
        <f t="shared" si="11"/>
        <v>Y</v>
      </c>
      <c r="AA104" s="57" t="str">
        <f t="shared" si="12"/>
        <v>1</v>
      </c>
      <c r="AB104" s="52">
        <f t="shared" si="13"/>
        <v>33.333333333333329</v>
      </c>
      <c r="AC104" s="54" t="str">
        <f t="shared" si="14"/>
        <v>N</v>
      </c>
      <c r="AD104" s="57" t="str">
        <f t="shared" si="15"/>
        <v>0</v>
      </c>
      <c r="AE104" s="52">
        <f t="shared" si="16"/>
        <v>83.333333333333343</v>
      </c>
      <c r="AF104" s="54" t="str">
        <f t="shared" si="17"/>
        <v>Y</v>
      </c>
      <c r="AG104" s="57" t="str">
        <f t="shared" si="18"/>
        <v>3</v>
      </c>
      <c r="AH104" s="14"/>
      <c r="AI104" s="14"/>
      <c r="AJ104" s="14"/>
    </row>
    <row r="105" spans="1:36" ht="16.5" customHeight="1" x14ac:dyDescent="0.25">
      <c r="A105" s="35">
        <v>96</v>
      </c>
      <c r="B105" s="49" t="s">
        <v>249</v>
      </c>
      <c r="C105" s="50" t="s">
        <v>250</v>
      </c>
      <c r="D105" s="61">
        <v>14</v>
      </c>
      <c r="E105" s="61">
        <v>0</v>
      </c>
      <c r="F105" s="39">
        <v>30</v>
      </c>
      <c r="G105" s="39">
        <f t="shared" si="42"/>
        <v>14</v>
      </c>
      <c r="H105" s="41">
        <v>5</v>
      </c>
      <c r="I105" s="42">
        <v>3</v>
      </c>
      <c r="J105" s="44">
        <v>8</v>
      </c>
      <c r="K105" s="64">
        <v>5</v>
      </c>
      <c r="L105" s="45">
        <v>30</v>
      </c>
      <c r="M105" s="45">
        <f t="shared" si="44"/>
        <v>13</v>
      </c>
      <c r="N105" s="64">
        <v>8</v>
      </c>
      <c r="O105" s="64">
        <v>5</v>
      </c>
      <c r="P105" s="47">
        <f t="shared" si="1"/>
        <v>46.666666666666664</v>
      </c>
      <c r="Q105" s="48" t="str">
        <f t="shared" si="2"/>
        <v>Y</v>
      </c>
      <c r="R105" s="48" t="str">
        <f t="shared" si="3"/>
        <v>1</v>
      </c>
      <c r="S105" s="52">
        <f t="shared" si="4"/>
        <v>33.333333333333329</v>
      </c>
      <c r="T105" s="54" t="str">
        <f t="shared" si="5"/>
        <v>N</v>
      </c>
      <c r="U105" s="54" t="str">
        <f t="shared" si="6"/>
        <v>0</v>
      </c>
      <c r="V105" s="52">
        <f t="shared" si="7"/>
        <v>20</v>
      </c>
      <c r="W105" s="54" t="str">
        <f t="shared" si="8"/>
        <v>N</v>
      </c>
      <c r="X105" s="54" t="str">
        <f t="shared" si="9"/>
        <v>0</v>
      </c>
      <c r="Y105" s="52">
        <f t="shared" si="10"/>
        <v>43.333333333333336</v>
      </c>
      <c r="Z105" s="54" t="str">
        <f t="shared" si="11"/>
        <v>Y</v>
      </c>
      <c r="AA105" s="57" t="str">
        <f t="shared" si="12"/>
        <v>1</v>
      </c>
      <c r="AB105" s="52">
        <f t="shared" si="13"/>
        <v>33.333333333333329</v>
      </c>
      <c r="AC105" s="54" t="str">
        <f t="shared" si="14"/>
        <v>N</v>
      </c>
      <c r="AD105" s="57" t="str">
        <f t="shared" si="15"/>
        <v>0</v>
      </c>
      <c r="AE105" s="52">
        <f t="shared" si="16"/>
        <v>83.333333333333343</v>
      </c>
      <c r="AF105" s="54" t="str">
        <f t="shared" si="17"/>
        <v>Y</v>
      </c>
      <c r="AG105" s="57" t="str">
        <f t="shared" si="18"/>
        <v>3</v>
      </c>
      <c r="AH105" s="14"/>
      <c r="AI105" s="14"/>
      <c r="AJ105" s="14"/>
    </row>
    <row r="106" spans="1:36" ht="16.5" customHeight="1" x14ac:dyDescent="0.25">
      <c r="A106" s="35">
        <v>97</v>
      </c>
      <c r="B106" s="49" t="s">
        <v>251</v>
      </c>
      <c r="C106" s="50" t="s">
        <v>252</v>
      </c>
      <c r="D106" s="61">
        <v>15</v>
      </c>
      <c r="E106" s="61">
        <v>0</v>
      </c>
      <c r="F106" s="39">
        <v>30</v>
      </c>
      <c r="G106" s="39">
        <f t="shared" si="42"/>
        <v>15</v>
      </c>
      <c r="H106" s="41">
        <v>5</v>
      </c>
      <c r="I106" s="42" t="s">
        <v>56</v>
      </c>
      <c r="J106" s="44" t="s">
        <v>56</v>
      </c>
      <c r="K106" s="64">
        <v>7</v>
      </c>
      <c r="L106" s="45">
        <v>30</v>
      </c>
      <c r="M106" s="45">
        <v>7</v>
      </c>
      <c r="N106" s="64">
        <v>9</v>
      </c>
      <c r="O106" s="64">
        <v>5</v>
      </c>
      <c r="P106" s="47">
        <f t="shared" si="1"/>
        <v>50</v>
      </c>
      <c r="Q106" s="48" t="str">
        <f t="shared" si="2"/>
        <v>Y</v>
      </c>
      <c r="R106" s="48" t="str">
        <f t="shared" si="3"/>
        <v>1</v>
      </c>
      <c r="S106" s="52">
        <f t="shared" si="4"/>
        <v>33.333333333333329</v>
      </c>
      <c r="T106" s="54" t="str">
        <f t="shared" si="5"/>
        <v>N</v>
      </c>
      <c r="U106" s="54" t="str">
        <f t="shared" si="6"/>
        <v>0</v>
      </c>
      <c r="V106" s="52">
        <f t="shared" si="7"/>
        <v>0</v>
      </c>
      <c r="W106" s="54" t="str">
        <f t="shared" si="8"/>
        <v>N</v>
      </c>
      <c r="X106" s="54" t="str">
        <f t="shared" si="9"/>
        <v>0</v>
      </c>
      <c r="Y106" s="52">
        <f t="shared" si="10"/>
        <v>23.333333333333332</v>
      </c>
      <c r="Z106" s="54" t="str">
        <f t="shared" si="11"/>
        <v>N</v>
      </c>
      <c r="AA106" s="57" t="str">
        <f t="shared" si="12"/>
        <v>0</v>
      </c>
      <c r="AB106" s="52">
        <f t="shared" si="13"/>
        <v>37.5</v>
      </c>
      <c r="AC106" s="54" t="str">
        <f t="shared" si="14"/>
        <v>Y</v>
      </c>
      <c r="AD106" s="57" t="str">
        <f t="shared" si="15"/>
        <v>1</v>
      </c>
      <c r="AE106" s="52">
        <f t="shared" si="16"/>
        <v>83.333333333333343</v>
      </c>
      <c r="AF106" s="54" t="str">
        <f t="shared" si="17"/>
        <v>Y</v>
      </c>
      <c r="AG106" s="57" t="str">
        <f t="shared" si="18"/>
        <v>3</v>
      </c>
      <c r="AH106" s="14"/>
      <c r="AI106" s="14"/>
      <c r="AJ106" s="14"/>
    </row>
    <row r="107" spans="1:36" ht="16.5" customHeight="1" x14ac:dyDescent="0.25">
      <c r="A107" s="35">
        <v>98</v>
      </c>
      <c r="B107" s="49" t="s">
        <v>253</v>
      </c>
      <c r="C107" s="50" t="s">
        <v>254</v>
      </c>
      <c r="D107" s="61" t="s">
        <v>56</v>
      </c>
      <c r="E107" s="61" t="s">
        <v>56</v>
      </c>
      <c r="F107" s="39">
        <v>30</v>
      </c>
      <c r="G107" s="39" t="s">
        <v>56</v>
      </c>
      <c r="H107" s="41" t="s">
        <v>56</v>
      </c>
      <c r="I107" s="42">
        <v>4</v>
      </c>
      <c r="J107" s="44">
        <v>4</v>
      </c>
      <c r="K107" s="64">
        <v>12</v>
      </c>
      <c r="L107" s="45">
        <v>30</v>
      </c>
      <c r="M107" s="45">
        <f>(J107+K107)</f>
        <v>16</v>
      </c>
      <c r="N107" s="64">
        <v>8</v>
      </c>
      <c r="O107" s="64">
        <v>5</v>
      </c>
      <c r="P107" s="47">
        <f t="shared" si="1"/>
        <v>0</v>
      </c>
      <c r="Q107" s="48" t="str">
        <f t="shared" si="2"/>
        <v>N</v>
      </c>
      <c r="R107" s="48" t="str">
        <f t="shared" si="3"/>
        <v>0</v>
      </c>
      <c r="S107" s="52">
        <f t="shared" si="4"/>
        <v>0</v>
      </c>
      <c r="T107" s="54" t="str">
        <f t="shared" si="5"/>
        <v>N</v>
      </c>
      <c r="U107" s="54" t="str">
        <f t="shared" si="6"/>
        <v>0</v>
      </c>
      <c r="V107" s="52">
        <f t="shared" si="7"/>
        <v>26.666666666666668</v>
      </c>
      <c r="W107" s="54" t="str">
        <f t="shared" si="8"/>
        <v>N</v>
      </c>
      <c r="X107" s="54" t="str">
        <f t="shared" si="9"/>
        <v>0</v>
      </c>
      <c r="Y107" s="52">
        <f t="shared" si="10"/>
        <v>53.333333333333336</v>
      </c>
      <c r="Z107" s="54" t="str">
        <f t="shared" si="11"/>
        <v>Y</v>
      </c>
      <c r="AA107" s="57" t="str">
        <f t="shared" si="12"/>
        <v>1</v>
      </c>
      <c r="AB107" s="52">
        <f t="shared" si="13"/>
        <v>33.333333333333329</v>
      </c>
      <c r="AC107" s="54" t="str">
        <f t="shared" si="14"/>
        <v>N</v>
      </c>
      <c r="AD107" s="57" t="str">
        <f t="shared" si="15"/>
        <v>0</v>
      </c>
      <c r="AE107" s="52">
        <f t="shared" si="16"/>
        <v>83.333333333333343</v>
      </c>
      <c r="AF107" s="54" t="str">
        <f t="shared" si="17"/>
        <v>Y</v>
      </c>
      <c r="AG107" s="57" t="str">
        <f t="shared" si="18"/>
        <v>3</v>
      </c>
      <c r="AH107" s="14"/>
      <c r="AI107" s="14"/>
      <c r="AJ107" s="14"/>
    </row>
    <row r="108" spans="1:36" ht="15.75" customHeight="1"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row>
    <row r="109" spans="1:36" ht="15.75" customHeight="1" x14ac:dyDescent="0.2">
      <c r="A109" s="106"/>
      <c r="B109" s="107"/>
      <c r="C109" s="108"/>
      <c r="D109" s="109"/>
      <c r="E109" s="109"/>
      <c r="F109" s="109"/>
      <c r="G109" s="109"/>
      <c r="H109" s="109"/>
      <c r="I109" s="109"/>
      <c r="J109" s="109"/>
      <c r="K109" s="109"/>
      <c r="L109" s="109"/>
      <c r="M109" s="109"/>
      <c r="N109" s="109"/>
      <c r="O109" s="109"/>
      <c r="P109" s="109"/>
      <c r="Q109" s="109"/>
      <c r="R109" s="109"/>
      <c r="S109" s="109"/>
      <c r="T109" s="109"/>
      <c r="U109" s="109"/>
      <c r="V109" s="109"/>
      <c r="W109" s="14"/>
      <c r="X109" s="14"/>
      <c r="Y109" s="14"/>
      <c r="Z109" s="14"/>
      <c r="AA109" s="14"/>
      <c r="AB109" s="14"/>
      <c r="AC109" s="14"/>
      <c r="AD109" s="14"/>
      <c r="AE109" s="14"/>
      <c r="AF109" s="14"/>
      <c r="AG109" s="14"/>
      <c r="AH109" s="14"/>
      <c r="AI109" s="14"/>
      <c r="AJ109" s="14"/>
    </row>
    <row r="110" spans="1:36" ht="15.75" customHeight="1" x14ac:dyDescent="0.2">
      <c r="A110" s="106"/>
      <c r="B110" s="107"/>
      <c r="C110" s="108"/>
      <c r="D110" s="109"/>
      <c r="E110" s="109"/>
      <c r="F110" s="109"/>
      <c r="G110" s="109"/>
      <c r="H110" s="109"/>
      <c r="I110" s="109"/>
      <c r="J110" s="109"/>
      <c r="K110" s="109"/>
      <c r="L110" s="109"/>
      <c r="M110" s="109"/>
      <c r="N110" s="109"/>
      <c r="O110" s="212" t="s">
        <v>263</v>
      </c>
      <c r="P110" s="213"/>
      <c r="Q110" s="42">
        <f>COUNTIF(Q10:Q107,"Y")</f>
        <v>39</v>
      </c>
      <c r="R110" s="3"/>
      <c r="S110" s="3"/>
      <c r="T110" s="42">
        <f>COUNTIF(T10:T107,"Y")</f>
        <v>34</v>
      </c>
      <c r="U110" s="212"/>
      <c r="V110" s="213"/>
      <c r="W110" s="42">
        <f>COUNTIF(W10:W107,"Y")</f>
        <v>69</v>
      </c>
      <c r="X110" s="212"/>
      <c r="Y110" s="213"/>
      <c r="Z110" s="42">
        <f>COUNTIF(Z10:Z107,"Y")</f>
        <v>68</v>
      </c>
      <c r="AA110" s="110"/>
      <c r="AB110" s="7"/>
      <c r="AC110" s="42">
        <f>COUNTIF(AC10:AC107,"Y")</f>
        <v>27</v>
      </c>
      <c r="AD110" s="7"/>
      <c r="AE110" s="14"/>
      <c r="AF110" s="42">
        <f>COUNTIF(AF10:AF107,"Y")</f>
        <v>61</v>
      </c>
      <c r="AG110" s="110"/>
      <c r="AH110" s="14"/>
      <c r="AI110" s="14"/>
      <c r="AJ110" s="14"/>
    </row>
    <row r="111" spans="1:36" ht="15.75" customHeight="1" x14ac:dyDescent="0.2">
      <c r="A111" s="106"/>
      <c r="B111" s="107"/>
      <c r="C111" s="108"/>
      <c r="D111" s="109"/>
      <c r="E111" s="109"/>
      <c r="F111" s="109"/>
      <c r="G111" s="109"/>
      <c r="H111" s="109"/>
      <c r="I111" s="109"/>
      <c r="J111" s="109"/>
      <c r="K111" s="109"/>
      <c r="L111" s="109"/>
      <c r="M111" s="109"/>
      <c r="N111" s="109"/>
      <c r="O111" s="111"/>
      <c r="P111" s="111" t="s">
        <v>264</v>
      </c>
      <c r="Q111" s="112">
        <f>(Q110/(98-COUNTIF(G10:G107,"A"))*100)</f>
        <v>73.584905660377359</v>
      </c>
      <c r="R111" s="3"/>
      <c r="S111" s="3"/>
      <c r="T111" s="112">
        <f>T110/(98-COUNTIF(H10:H107,"A"))*100</f>
        <v>64.15094339622641</v>
      </c>
      <c r="U111" s="113"/>
      <c r="V111" s="114"/>
      <c r="W111" s="112">
        <f>W110/(98-COUNTIF(I10:I107,"A"))*100</f>
        <v>77.528089887640448</v>
      </c>
      <c r="X111" s="113"/>
      <c r="Y111" s="114"/>
      <c r="Z111" s="112">
        <f>Z110/(98-COUNTIF(M10:M107,"A"))*100</f>
        <v>69.387755102040813</v>
      </c>
      <c r="AA111" s="114"/>
      <c r="AB111" s="114"/>
      <c r="AC111" s="112">
        <f>AC110/(98-COUNTIF(N10:N107,"A"))*100</f>
        <v>38.571428571428577</v>
      </c>
      <c r="AD111" s="114"/>
      <c r="AE111" s="114"/>
      <c r="AF111" s="112">
        <f>AF110/(98-COUNTIF(O10:O107,"A"))*100</f>
        <v>91.044776119402982</v>
      </c>
      <c r="AG111" s="114"/>
      <c r="AH111" s="14"/>
      <c r="AI111" s="14"/>
      <c r="AJ111" s="14"/>
    </row>
    <row r="112" spans="1:36" ht="15.75" customHeight="1" x14ac:dyDescent="0.2">
      <c r="A112" s="106"/>
      <c r="B112" s="107"/>
      <c r="C112" s="108"/>
      <c r="D112" s="109"/>
      <c r="E112" s="109"/>
      <c r="F112" s="109"/>
      <c r="G112" s="109"/>
      <c r="H112" s="109"/>
      <c r="I112" s="109"/>
      <c r="J112" s="109"/>
      <c r="K112" s="109"/>
      <c r="L112" s="109"/>
      <c r="M112" s="109"/>
      <c r="N112" s="109"/>
      <c r="O112" s="109"/>
      <c r="P112" s="115"/>
      <c r="Q112" s="109"/>
      <c r="R112" s="109"/>
      <c r="S112" s="109"/>
      <c r="T112" s="109"/>
      <c r="U112" s="109"/>
      <c r="V112" s="109"/>
      <c r="W112" s="14"/>
      <c r="X112" s="14"/>
      <c r="Y112" s="14"/>
      <c r="Z112" s="14"/>
      <c r="AA112" s="14"/>
      <c r="AB112" s="14"/>
      <c r="AC112" s="14"/>
      <c r="AD112" s="14"/>
      <c r="AE112" s="14"/>
      <c r="AF112" s="14"/>
      <c r="AG112" s="14"/>
      <c r="AH112" s="14"/>
      <c r="AI112" s="14"/>
      <c r="AJ112" s="14"/>
    </row>
    <row r="113" spans="1:36" ht="21.75" customHeight="1" x14ac:dyDescent="0.2">
      <c r="A113" s="109"/>
      <c r="B113" s="201" t="s">
        <v>265</v>
      </c>
      <c r="C113" s="203" t="s">
        <v>267</v>
      </c>
      <c r="D113" s="42" t="s">
        <v>29</v>
      </c>
      <c r="E113" s="42" t="s">
        <v>41</v>
      </c>
      <c r="F113" s="42" t="s">
        <v>42</v>
      </c>
      <c r="G113" s="42" t="s">
        <v>36</v>
      </c>
      <c r="H113" s="42" t="s">
        <v>43</v>
      </c>
      <c r="I113" s="42" t="s">
        <v>44</v>
      </c>
      <c r="J113" s="109"/>
      <c r="K113" s="109"/>
      <c r="L113" s="109"/>
      <c r="M113" s="109"/>
      <c r="N113" s="109"/>
      <c r="O113" s="109"/>
      <c r="P113" s="109"/>
      <c r="Q113" s="7"/>
      <c r="R113" s="116"/>
      <c r="S113" s="109"/>
      <c r="T113" s="7"/>
      <c r="U113" s="116"/>
      <c r="V113" s="109"/>
      <c r="W113" s="7"/>
      <c r="X113" s="116"/>
      <c r="Y113" s="109"/>
      <c r="Z113" s="7"/>
      <c r="AA113" s="116"/>
      <c r="AB113" s="116"/>
      <c r="AC113" s="116"/>
      <c r="AD113" s="116"/>
      <c r="AE113" s="109"/>
      <c r="AF113" s="7"/>
      <c r="AG113" s="116"/>
      <c r="AH113" s="14"/>
      <c r="AI113" s="14"/>
      <c r="AJ113" s="14"/>
    </row>
    <row r="114" spans="1:36" ht="25.5" customHeight="1" x14ac:dyDescent="0.2">
      <c r="A114" s="109"/>
      <c r="B114" s="202"/>
      <c r="C114" s="199"/>
      <c r="D114" s="117">
        <f>Q111</f>
        <v>73.584905660377359</v>
      </c>
      <c r="E114" s="117">
        <f>T111</f>
        <v>64.15094339622641</v>
      </c>
      <c r="F114" s="117">
        <f>W111</f>
        <v>77.528089887640448</v>
      </c>
      <c r="G114" s="117">
        <f>Z111</f>
        <v>69.387755102040813</v>
      </c>
      <c r="H114" s="117">
        <f>AC111</f>
        <v>38.571428571428577</v>
      </c>
      <c r="I114" s="117">
        <f>AF111</f>
        <v>91.044776119402982</v>
      </c>
      <c r="J114" s="109"/>
      <c r="K114" s="109"/>
      <c r="L114" s="109"/>
      <c r="M114" s="109"/>
      <c r="N114" s="109"/>
      <c r="O114" s="109"/>
      <c r="P114" s="109"/>
      <c r="Q114" s="7"/>
      <c r="R114" s="116"/>
      <c r="S114" s="109"/>
      <c r="T114" s="7"/>
      <c r="U114" s="116"/>
      <c r="V114" s="109"/>
      <c r="W114" s="7"/>
      <c r="X114" s="116"/>
      <c r="Y114" s="109"/>
      <c r="Z114" s="7"/>
      <c r="AA114" s="116"/>
      <c r="AB114" s="116"/>
      <c r="AC114" s="116"/>
      <c r="AD114" s="116"/>
      <c r="AE114" s="109"/>
      <c r="AF114" s="7"/>
      <c r="AG114" s="116"/>
      <c r="AH114" s="14"/>
      <c r="AI114" s="14"/>
      <c r="AJ114" s="14"/>
    </row>
    <row r="115" spans="1:36" ht="16.5" customHeight="1" x14ac:dyDescent="0.2">
      <c r="A115" s="109"/>
      <c r="B115" s="109"/>
      <c r="C115" s="109"/>
      <c r="D115" s="109"/>
      <c r="E115" s="109"/>
      <c r="F115" s="109"/>
      <c r="G115" s="109"/>
      <c r="H115" s="109"/>
      <c r="I115" s="109"/>
      <c r="J115" s="109"/>
      <c r="K115" s="109"/>
      <c r="L115" s="109"/>
      <c r="M115" s="109"/>
      <c r="N115" s="109"/>
      <c r="O115" s="109"/>
      <c r="P115" s="109"/>
      <c r="Q115" s="7"/>
      <c r="R115" s="116"/>
      <c r="S115" s="109"/>
      <c r="T115" s="7"/>
      <c r="U115" s="116"/>
      <c r="V115" s="109"/>
      <c r="W115" s="7"/>
      <c r="X115" s="116"/>
      <c r="Y115" s="109"/>
      <c r="Z115" s="7"/>
      <c r="AA115" s="116"/>
      <c r="AB115" s="116"/>
      <c r="AC115" s="116"/>
      <c r="AD115" s="116"/>
      <c r="AE115" s="109"/>
      <c r="AF115" s="7"/>
      <c r="AG115" s="116"/>
      <c r="AH115" s="14"/>
      <c r="AI115" s="14"/>
      <c r="AJ115" s="14"/>
    </row>
    <row r="116" spans="1:36" ht="15.75" customHeight="1" x14ac:dyDescent="0.2">
      <c r="A116" s="109"/>
      <c r="B116" s="204" t="s">
        <v>268</v>
      </c>
      <c r="C116" s="189"/>
      <c r="D116" s="189"/>
      <c r="E116" s="189"/>
      <c r="F116" s="189"/>
      <c r="G116" s="189"/>
      <c r="H116" s="189"/>
      <c r="I116" s="189"/>
      <c r="J116" s="109"/>
      <c r="K116" s="109"/>
      <c r="L116" s="109"/>
      <c r="M116" s="109"/>
      <c r="N116" s="109"/>
      <c r="O116" s="109"/>
      <c r="P116" s="109"/>
      <c r="Q116" s="118"/>
      <c r="R116" s="116"/>
      <c r="S116" s="109"/>
      <c r="T116" s="7"/>
      <c r="U116" s="116"/>
      <c r="V116" s="109"/>
      <c r="W116" s="7"/>
      <c r="X116" s="116"/>
      <c r="Y116" s="109"/>
      <c r="Z116" s="7"/>
      <c r="AA116" s="116"/>
      <c r="AB116" s="116"/>
      <c r="AC116" s="116"/>
      <c r="AD116" s="116"/>
      <c r="AE116" s="109"/>
      <c r="AF116" s="7"/>
      <c r="AG116" s="116"/>
      <c r="AH116" s="14"/>
      <c r="AI116" s="14"/>
      <c r="AJ116" s="14"/>
    </row>
    <row r="117" spans="1:36" ht="18.75" customHeight="1" x14ac:dyDescent="0.2">
      <c r="A117" s="109"/>
      <c r="B117" s="119" t="s">
        <v>269</v>
      </c>
      <c r="C117" s="109"/>
      <c r="D117" s="109"/>
      <c r="E117" s="109"/>
      <c r="F117" s="109"/>
      <c r="G117" s="109"/>
      <c r="H117" s="109"/>
      <c r="I117" s="109"/>
      <c r="J117" s="109"/>
      <c r="K117" s="109"/>
      <c r="L117" s="109"/>
      <c r="M117" s="109"/>
      <c r="N117" s="109"/>
      <c r="O117" s="109"/>
      <c r="P117" s="109"/>
      <c r="Q117" s="109"/>
      <c r="R117" s="109"/>
      <c r="S117" s="109"/>
      <c r="T117" s="109"/>
      <c r="U117" s="109"/>
      <c r="V117" s="109"/>
      <c r="W117" s="14"/>
      <c r="X117" s="120"/>
      <c r="Y117" s="14"/>
      <c r="Z117" s="14"/>
      <c r="AA117" s="14"/>
      <c r="AB117" s="14"/>
      <c r="AC117" s="14"/>
      <c r="AD117" s="14"/>
      <c r="AE117" s="14"/>
      <c r="AF117" s="14"/>
      <c r="AG117" s="120"/>
      <c r="AH117" s="14"/>
      <c r="AI117" s="14"/>
      <c r="AJ117" s="14"/>
    </row>
    <row r="118" spans="1:36" ht="18.75" customHeight="1" x14ac:dyDescent="0.2">
      <c r="A118" s="109"/>
      <c r="B118" s="205" t="s">
        <v>270</v>
      </c>
      <c r="C118" s="189"/>
      <c r="D118" s="109"/>
      <c r="E118" s="109"/>
      <c r="F118" s="109"/>
      <c r="G118" s="109"/>
      <c r="H118" s="109"/>
      <c r="I118" s="109"/>
      <c r="J118" s="109"/>
      <c r="K118" s="109"/>
      <c r="L118" s="109"/>
      <c r="M118" s="109"/>
      <c r="N118" s="109"/>
      <c r="O118" s="109"/>
      <c r="P118" s="109"/>
      <c r="Q118" s="109"/>
      <c r="R118" s="109"/>
      <c r="S118" s="111"/>
      <c r="T118" s="7"/>
      <c r="U118" s="109"/>
      <c r="V118" s="109"/>
      <c r="W118" s="14"/>
      <c r="X118" s="14"/>
      <c r="Y118" s="14"/>
      <c r="Z118" s="14"/>
      <c r="AA118" s="14"/>
      <c r="AB118" s="14"/>
      <c r="AC118" s="14"/>
      <c r="AD118" s="14"/>
      <c r="AE118" s="14"/>
      <c r="AF118" s="14"/>
      <c r="AG118" s="14"/>
      <c r="AH118" s="14"/>
      <c r="AI118" s="14"/>
      <c r="AJ118" s="14"/>
    </row>
    <row r="119" spans="1:36" ht="18.75" customHeight="1" x14ac:dyDescent="0.2">
      <c r="A119" s="109"/>
      <c r="B119" s="205" t="s">
        <v>271</v>
      </c>
      <c r="C119" s="189"/>
      <c r="D119" s="109"/>
      <c r="E119" s="109"/>
      <c r="F119" s="109"/>
      <c r="G119" s="109"/>
      <c r="H119" s="109"/>
      <c r="I119" s="109"/>
      <c r="J119" s="109"/>
      <c r="K119" s="109"/>
      <c r="L119" s="109"/>
      <c r="M119" s="109"/>
      <c r="N119" s="109"/>
      <c r="O119" s="109"/>
      <c r="P119" s="109"/>
      <c r="Q119" s="109"/>
      <c r="R119" s="109"/>
      <c r="S119" s="111"/>
      <c r="T119" s="7"/>
      <c r="U119" s="109"/>
      <c r="V119" s="109"/>
      <c r="W119" s="14"/>
      <c r="X119" s="14"/>
      <c r="Y119" s="14"/>
      <c r="Z119" s="14"/>
      <c r="AA119" s="14"/>
      <c r="AB119" s="14"/>
      <c r="AC119" s="14"/>
      <c r="AD119" s="14"/>
      <c r="AE119" s="14"/>
      <c r="AF119" s="14"/>
      <c r="AG119" s="14"/>
      <c r="AH119" s="14"/>
      <c r="AI119" s="14"/>
      <c r="AJ119" s="14"/>
    </row>
    <row r="120" spans="1:36" ht="15.75" customHeight="1" x14ac:dyDescent="0.2">
      <c r="A120" s="109"/>
      <c r="B120" s="109"/>
      <c r="C120" s="109"/>
      <c r="D120" s="109"/>
      <c r="E120" s="109"/>
      <c r="F120" s="109"/>
      <c r="G120" s="109"/>
      <c r="H120" s="109"/>
      <c r="I120" s="109"/>
      <c r="J120" s="109"/>
      <c r="K120" s="109"/>
      <c r="L120" s="109"/>
      <c r="M120" s="109"/>
      <c r="N120" s="109"/>
      <c r="O120" s="109"/>
      <c r="P120" s="109"/>
      <c r="Q120" s="109"/>
      <c r="R120" s="109"/>
      <c r="S120" s="111"/>
      <c r="T120" s="7"/>
      <c r="U120" s="109"/>
      <c r="V120" s="109"/>
      <c r="W120" s="14"/>
      <c r="X120" s="14"/>
      <c r="Y120" s="14"/>
      <c r="Z120" s="14"/>
      <c r="AA120" s="14"/>
      <c r="AB120" s="14"/>
      <c r="AC120" s="14"/>
      <c r="AD120" s="14"/>
      <c r="AE120" s="14"/>
      <c r="AF120" s="14"/>
      <c r="AG120" s="14"/>
      <c r="AH120" s="14"/>
      <c r="AI120" s="14"/>
      <c r="AJ120" s="14"/>
    </row>
    <row r="121" spans="1:36" ht="15.75" customHeight="1" x14ac:dyDescent="0.2">
      <c r="A121" s="109"/>
      <c r="B121" s="109"/>
      <c r="C121" s="109"/>
      <c r="D121" s="109"/>
      <c r="E121" s="109"/>
      <c r="F121" s="109"/>
      <c r="G121" s="109"/>
      <c r="H121" s="109"/>
      <c r="I121" s="109"/>
      <c r="J121" s="109"/>
      <c r="K121" s="109"/>
      <c r="L121" s="109"/>
      <c r="M121" s="109"/>
      <c r="N121" s="109"/>
      <c r="O121" s="109"/>
      <c r="P121" s="109"/>
      <c r="Q121" s="109"/>
      <c r="R121" s="109"/>
      <c r="S121" s="111"/>
      <c r="T121" s="7"/>
      <c r="U121" s="109"/>
      <c r="V121" s="109"/>
      <c r="W121" s="14"/>
      <c r="X121" s="14"/>
      <c r="Y121" s="14"/>
      <c r="Z121" s="14"/>
      <c r="AA121" s="14"/>
      <c r="AB121" s="14"/>
      <c r="AC121" s="14"/>
      <c r="AD121" s="14"/>
      <c r="AE121" s="14"/>
      <c r="AF121" s="14"/>
      <c r="AG121" s="14"/>
      <c r="AH121" s="14"/>
      <c r="AI121" s="14"/>
      <c r="AJ121" s="14"/>
    </row>
    <row r="122" spans="1:36" ht="15.75" customHeight="1" x14ac:dyDescent="0.2">
      <c r="A122" s="109"/>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4"/>
      <c r="X122" s="14"/>
      <c r="Y122" s="14"/>
      <c r="Z122" s="14"/>
      <c r="AA122" s="14"/>
      <c r="AB122" s="14"/>
      <c r="AC122" s="14"/>
      <c r="AD122" s="14"/>
      <c r="AE122" s="14"/>
      <c r="AF122" s="14"/>
      <c r="AG122" s="14"/>
      <c r="AH122" s="14"/>
      <c r="AI122" s="14"/>
      <c r="AJ122" s="14"/>
    </row>
    <row r="123" spans="1:36" ht="15.75" customHeight="1" x14ac:dyDescent="0.2">
      <c r="A123" s="109"/>
      <c r="B123" s="109"/>
      <c r="C123" s="109"/>
      <c r="D123" s="109"/>
      <c r="E123" s="109"/>
      <c r="F123" s="109"/>
      <c r="G123" s="109"/>
      <c r="H123" s="109"/>
      <c r="I123" s="109"/>
      <c r="J123" s="109"/>
      <c r="K123" s="109"/>
      <c r="L123" s="109"/>
      <c r="M123" s="109"/>
      <c r="N123" s="109"/>
      <c r="O123" s="109"/>
      <c r="P123" s="109"/>
      <c r="Q123" s="109"/>
      <c r="R123" s="109"/>
      <c r="S123" s="109"/>
      <c r="T123" s="109"/>
      <c r="U123" s="109"/>
      <c r="V123" s="109"/>
      <c r="W123" s="14"/>
      <c r="X123" s="14"/>
      <c r="Y123" s="14"/>
      <c r="Z123" s="14"/>
      <c r="AA123" s="14"/>
      <c r="AB123" s="14"/>
      <c r="AC123" s="14"/>
      <c r="AD123" s="14"/>
      <c r="AE123" s="14"/>
      <c r="AF123" s="14"/>
      <c r="AG123" s="14"/>
      <c r="AH123" s="14"/>
      <c r="AI123" s="14"/>
      <c r="AJ123" s="14"/>
    </row>
    <row r="124" spans="1:36" ht="15.75" customHeight="1" x14ac:dyDescent="0.2">
      <c r="A124" s="109"/>
      <c r="B124" s="109"/>
      <c r="C124" s="109"/>
      <c r="D124" s="109"/>
      <c r="E124" s="109"/>
      <c r="F124" s="109"/>
      <c r="G124" s="109"/>
      <c r="H124" s="109"/>
      <c r="I124" s="109"/>
      <c r="J124" s="109"/>
      <c r="K124" s="109"/>
      <c r="L124" s="109"/>
      <c r="M124" s="109"/>
      <c r="N124" s="109"/>
      <c r="O124" s="109"/>
      <c r="P124" s="109"/>
      <c r="Q124" s="109"/>
      <c r="R124" s="109"/>
      <c r="S124" s="109"/>
      <c r="T124" s="109"/>
      <c r="U124" s="109"/>
      <c r="V124" s="109"/>
      <c r="W124" s="14"/>
      <c r="X124" s="14"/>
      <c r="Y124" s="14"/>
      <c r="Z124" s="14"/>
      <c r="AA124" s="14"/>
      <c r="AB124" s="14"/>
      <c r="AC124" s="14"/>
      <c r="AD124" s="14"/>
      <c r="AE124" s="14"/>
      <c r="AF124" s="14"/>
      <c r="AG124" s="14"/>
      <c r="AH124" s="14"/>
      <c r="AI124" s="14"/>
      <c r="AJ124" s="14"/>
    </row>
    <row r="125" spans="1:36" ht="15.75" customHeight="1" x14ac:dyDescent="0.2">
      <c r="A125" s="109"/>
      <c r="B125" s="109"/>
      <c r="C125" s="109"/>
      <c r="D125" s="109"/>
      <c r="E125" s="109"/>
      <c r="F125" s="109"/>
      <c r="G125" s="109"/>
      <c r="H125" s="109"/>
      <c r="I125" s="109"/>
      <c r="J125" s="109"/>
      <c r="K125" s="109"/>
      <c r="L125" s="109"/>
      <c r="M125" s="109"/>
      <c r="N125" s="109"/>
      <c r="O125" s="109"/>
      <c r="P125" s="109"/>
      <c r="Q125" s="109"/>
      <c r="R125" s="109"/>
      <c r="S125" s="109"/>
      <c r="T125" s="109"/>
      <c r="U125" s="109"/>
      <c r="V125" s="109"/>
      <c r="W125" s="14"/>
      <c r="X125" s="14"/>
      <c r="Y125" s="14"/>
      <c r="Z125" s="14"/>
      <c r="AA125" s="14"/>
      <c r="AB125" s="14"/>
      <c r="AC125" s="14"/>
      <c r="AD125" s="14"/>
      <c r="AE125" s="14"/>
      <c r="AF125" s="14"/>
      <c r="AG125" s="14"/>
      <c r="AH125" s="14"/>
      <c r="AI125" s="14"/>
      <c r="AJ125" s="14"/>
    </row>
    <row r="126" spans="1:36" ht="15.75" customHeight="1" x14ac:dyDescent="0.2">
      <c r="A126" s="109"/>
      <c r="B126" s="109"/>
      <c r="C126" s="109"/>
      <c r="D126" s="109"/>
      <c r="E126" s="109"/>
      <c r="F126" s="109"/>
      <c r="G126" s="109"/>
      <c r="H126" s="109"/>
      <c r="I126" s="109"/>
      <c r="J126" s="109"/>
      <c r="K126" s="109"/>
      <c r="L126" s="109"/>
      <c r="M126" s="109"/>
      <c r="N126" s="109"/>
      <c r="O126" s="109"/>
      <c r="P126" s="109"/>
      <c r="Q126" s="109"/>
      <c r="R126" s="109"/>
      <c r="S126" s="109"/>
      <c r="T126" s="109"/>
      <c r="U126" s="109"/>
      <c r="V126" s="109"/>
      <c r="W126" s="14"/>
      <c r="X126" s="14"/>
      <c r="Y126" s="14"/>
      <c r="Z126" s="14"/>
      <c r="AA126" s="14"/>
      <c r="AB126" s="14"/>
      <c r="AC126" s="14"/>
      <c r="AD126" s="14"/>
      <c r="AE126" s="14"/>
      <c r="AF126" s="14"/>
      <c r="AG126" s="14"/>
      <c r="AH126" s="14"/>
      <c r="AI126" s="14"/>
      <c r="AJ126" s="14"/>
    </row>
    <row r="127" spans="1:36" ht="15.75" customHeight="1" x14ac:dyDescent="0.2">
      <c r="A127" s="109"/>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4"/>
      <c r="X127" s="14"/>
      <c r="Y127" s="14"/>
      <c r="Z127" s="14"/>
      <c r="AA127" s="14"/>
      <c r="AB127" s="14"/>
      <c r="AC127" s="14"/>
      <c r="AD127" s="14"/>
      <c r="AE127" s="14"/>
      <c r="AF127" s="14"/>
      <c r="AG127" s="14"/>
      <c r="AH127" s="14"/>
      <c r="AI127" s="14"/>
      <c r="AJ127" s="14"/>
    </row>
    <row r="128" spans="1:36" ht="15.75" customHeight="1" x14ac:dyDescent="0.2">
      <c r="A128" s="109"/>
      <c r="B128" s="109"/>
      <c r="C128" s="109"/>
      <c r="D128" s="109"/>
      <c r="E128" s="109"/>
      <c r="F128" s="109"/>
      <c r="G128" s="109"/>
      <c r="H128" s="109"/>
      <c r="I128" s="109"/>
      <c r="J128" s="109"/>
      <c r="K128" s="109"/>
      <c r="L128" s="109"/>
      <c r="M128" s="109"/>
      <c r="N128" s="109"/>
      <c r="O128" s="109"/>
      <c r="P128" s="109"/>
      <c r="Q128" s="109"/>
      <c r="R128" s="109"/>
      <c r="S128" s="109"/>
      <c r="T128" s="109"/>
      <c r="U128" s="109"/>
      <c r="V128" s="109"/>
      <c r="W128" s="14"/>
      <c r="X128" s="14"/>
      <c r="Y128" s="14"/>
      <c r="Z128" s="14"/>
      <c r="AA128" s="14"/>
      <c r="AB128" s="14"/>
      <c r="AC128" s="14"/>
      <c r="AD128" s="14"/>
      <c r="AE128" s="14"/>
      <c r="AF128" s="14"/>
      <c r="AG128" s="14"/>
      <c r="AH128" s="14"/>
      <c r="AI128" s="14"/>
      <c r="AJ128" s="14"/>
    </row>
    <row r="129" spans="1:36" ht="15.75" customHeight="1" x14ac:dyDescent="0.2">
      <c r="A129" s="109"/>
      <c r="B129" s="109"/>
      <c r="C129" s="109"/>
      <c r="D129" s="109"/>
      <c r="E129" s="109"/>
      <c r="F129" s="109"/>
      <c r="G129" s="109"/>
      <c r="H129" s="109"/>
      <c r="I129" s="109"/>
      <c r="J129" s="109"/>
      <c r="K129" s="109"/>
      <c r="L129" s="109"/>
      <c r="M129" s="109"/>
      <c r="N129" s="109"/>
      <c r="O129" s="109"/>
      <c r="P129" s="109"/>
      <c r="Q129" s="109"/>
      <c r="R129" s="109"/>
      <c r="S129" s="109"/>
      <c r="T129" s="109"/>
      <c r="U129" s="109"/>
      <c r="V129" s="109"/>
      <c r="W129" s="14"/>
      <c r="X129" s="14"/>
      <c r="Y129" s="14"/>
      <c r="Z129" s="14"/>
      <c r="AA129" s="14"/>
      <c r="AB129" s="14"/>
      <c r="AC129" s="14"/>
      <c r="AD129" s="14"/>
      <c r="AE129" s="14"/>
      <c r="AF129" s="14"/>
      <c r="AG129" s="14"/>
      <c r="AH129" s="14"/>
      <c r="AI129" s="14"/>
      <c r="AJ129" s="14"/>
    </row>
    <row r="130" spans="1:36" ht="15.75" customHeight="1" x14ac:dyDescent="0.2">
      <c r="A130" s="109"/>
      <c r="B130" s="109"/>
      <c r="C130" s="109"/>
      <c r="D130" s="109"/>
      <c r="E130" s="109"/>
      <c r="F130" s="109"/>
      <c r="G130" s="109"/>
      <c r="H130" s="109"/>
      <c r="I130" s="109"/>
      <c r="J130" s="109"/>
      <c r="K130" s="109"/>
      <c r="L130" s="109"/>
      <c r="M130" s="109"/>
      <c r="N130" s="109"/>
      <c r="O130" s="109"/>
      <c r="P130" s="109"/>
      <c r="Q130" s="109"/>
      <c r="R130" s="109"/>
      <c r="S130" s="109"/>
      <c r="T130" s="109"/>
      <c r="U130" s="109"/>
      <c r="V130" s="109"/>
      <c r="W130" s="14"/>
      <c r="X130" s="14"/>
      <c r="Y130" s="14"/>
      <c r="Z130" s="14"/>
      <c r="AA130" s="14"/>
      <c r="AB130" s="14"/>
      <c r="AC130" s="14"/>
      <c r="AD130" s="14"/>
      <c r="AE130" s="14"/>
      <c r="AF130" s="14"/>
      <c r="AG130" s="14"/>
      <c r="AH130" s="14"/>
      <c r="AI130" s="14"/>
      <c r="AJ130" s="14"/>
    </row>
    <row r="131" spans="1:36" ht="15.75" customHeight="1" x14ac:dyDescent="0.2">
      <c r="A131" s="109"/>
      <c r="B131" s="109"/>
      <c r="C131" s="109"/>
      <c r="D131" s="3"/>
      <c r="E131" s="3"/>
      <c r="F131" s="3"/>
      <c r="G131" s="3"/>
      <c r="H131" s="3"/>
      <c r="I131" s="3"/>
      <c r="J131" s="3"/>
      <c r="K131" s="3"/>
      <c r="L131" s="3"/>
      <c r="M131" s="3"/>
      <c r="N131" s="3"/>
      <c r="O131" s="3"/>
      <c r="P131" s="109"/>
      <c r="Q131" s="109"/>
      <c r="R131" s="109"/>
      <c r="S131" s="109"/>
      <c r="T131" s="109"/>
      <c r="U131" s="109"/>
      <c r="V131" s="109"/>
      <c r="W131" s="14"/>
      <c r="X131" s="14"/>
      <c r="Y131" s="14"/>
      <c r="Z131" s="14"/>
      <c r="AA131" s="14"/>
      <c r="AB131" s="14"/>
      <c r="AC131" s="14"/>
      <c r="AD131" s="14"/>
      <c r="AE131" s="14"/>
      <c r="AF131" s="14"/>
      <c r="AG131" s="14"/>
      <c r="AH131" s="14"/>
      <c r="AI131" s="14"/>
      <c r="AJ131" s="14"/>
    </row>
    <row r="132" spans="1:36" ht="15.75" customHeight="1" x14ac:dyDescent="0.2">
      <c r="A132" s="109"/>
      <c r="B132" s="109"/>
      <c r="C132" s="109"/>
      <c r="D132" s="109"/>
      <c r="E132" s="109"/>
      <c r="F132" s="109"/>
      <c r="G132" s="109"/>
      <c r="H132" s="109"/>
      <c r="I132" s="109"/>
      <c r="J132" s="109"/>
      <c r="K132" s="109"/>
      <c r="L132" s="109"/>
      <c r="M132" s="109"/>
      <c r="N132" s="109"/>
      <c r="O132" s="109"/>
      <c r="P132" s="109"/>
      <c r="Q132" s="109"/>
      <c r="R132" s="109"/>
      <c r="S132" s="109"/>
      <c r="T132" s="109"/>
      <c r="U132" s="109"/>
      <c r="V132" s="109"/>
      <c r="W132" s="14"/>
      <c r="X132" s="14"/>
      <c r="Y132" s="14"/>
      <c r="Z132" s="14"/>
      <c r="AA132" s="14"/>
      <c r="AB132" s="14"/>
      <c r="AC132" s="14"/>
      <c r="AD132" s="14"/>
      <c r="AE132" s="14"/>
      <c r="AF132" s="14"/>
      <c r="AG132" s="14"/>
      <c r="AH132" s="14"/>
      <c r="AI132" s="14"/>
      <c r="AJ132" s="14"/>
    </row>
    <row r="133" spans="1:36" ht="15.75" customHeight="1" x14ac:dyDescent="0.2">
      <c r="A133" s="109"/>
      <c r="B133" s="109"/>
      <c r="C133" s="3"/>
      <c r="D133" s="109"/>
      <c r="E133" s="109"/>
      <c r="F133" s="109"/>
      <c r="G133" s="109"/>
      <c r="H133" s="109"/>
      <c r="I133" s="109"/>
      <c r="J133" s="109"/>
      <c r="K133" s="109"/>
      <c r="L133" s="109"/>
      <c r="M133" s="109"/>
      <c r="N133" s="109"/>
      <c r="O133" s="109"/>
      <c r="P133" s="109"/>
      <c r="Q133" s="109"/>
      <c r="R133" s="109"/>
      <c r="S133" s="109"/>
      <c r="T133" s="109"/>
      <c r="U133" s="109"/>
      <c r="V133" s="109"/>
      <c r="W133" s="14"/>
      <c r="X133" s="14"/>
      <c r="Y133" s="14"/>
      <c r="Z133" s="14"/>
      <c r="AA133" s="14"/>
      <c r="AB133" s="14"/>
      <c r="AC133" s="14"/>
      <c r="AD133" s="14"/>
      <c r="AE133" s="14"/>
      <c r="AF133" s="14"/>
      <c r="AG133" s="14"/>
      <c r="AH133" s="14"/>
      <c r="AI133" s="14"/>
      <c r="AJ133" s="14"/>
    </row>
    <row r="134" spans="1:36" ht="15.75" customHeight="1" x14ac:dyDescent="0.2">
      <c r="A134" s="109"/>
      <c r="B134" s="109"/>
      <c r="C134" s="109"/>
      <c r="D134" s="109"/>
      <c r="E134" s="109"/>
      <c r="F134" s="109"/>
      <c r="G134" s="109"/>
      <c r="H134" s="109"/>
      <c r="I134" s="109"/>
      <c r="J134" s="109"/>
      <c r="K134" s="109"/>
      <c r="L134" s="109"/>
      <c r="M134" s="109"/>
      <c r="N134" s="109"/>
      <c r="O134" s="109"/>
      <c r="P134" s="109"/>
      <c r="Q134" s="109"/>
      <c r="R134" s="109"/>
      <c r="S134" s="109"/>
      <c r="T134" s="109"/>
      <c r="U134" s="109"/>
      <c r="V134" s="109"/>
      <c r="W134" s="14"/>
      <c r="X134" s="14"/>
      <c r="Y134" s="14"/>
      <c r="Z134" s="14"/>
      <c r="AA134" s="14"/>
      <c r="AB134" s="14"/>
      <c r="AC134" s="14"/>
      <c r="AD134" s="14"/>
      <c r="AE134" s="14"/>
      <c r="AF134" s="14"/>
      <c r="AG134" s="14"/>
      <c r="AH134" s="14"/>
      <c r="AI134" s="14"/>
      <c r="AJ134" s="14"/>
    </row>
    <row r="135" spans="1:36" ht="15.75" customHeight="1" x14ac:dyDescent="0.2">
      <c r="A135" s="109"/>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4"/>
      <c r="X135" s="14"/>
      <c r="Y135" s="14"/>
      <c r="Z135" s="14"/>
      <c r="AA135" s="14"/>
      <c r="AB135" s="14"/>
      <c r="AC135" s="14"/>
      <c r="AD135" s="14"/>
      <c r="AE135" s="14"/>
      <c r="AF135" s="14"/>
      <c r="AG135" s="14"/>
      <c r="AH135" s="14"/>
      <c r="AI135" s="14"/>
      <c r="AJ135" s="14"/>
    </row>
    <row r="136" spans="1:36" ht="15.75" customHeight="1" x14ac:dyDescent="0.2">
      <c r="A136" s="109"/>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4"/>
      <c r="X136" s="14"/>
      <c r="Y136" s="14"/>
      <c r="Z136" s="14"/>
      <c r="AA136" s="14"/>
      <c r="AB136" s="14"/>
      <c r="AC136" s="14"/>
      <c r="AD136" s="14"/>
      <c r="AE136" s="14"/>
      <c r="AF136" s="14"/>
      <c r="AG136" s="14"/>
      <c r="AH136" s="14"/>
      <c r="AI136" s="14"/>
      <c r="AJ136" s="14"/>
    </row>
    <row r="137" spans="1:36" ht="15.75" customHeight="1" x14ac:dyDescent="0.2">
      <c r="A137" s="109"/>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4"/>
      <c r="X137" s="14"/>
      <c r="Y137" s="14"/>
      <c r="Z137" s="14"/>
      <c r="AA137" s="14"/>
      <c r="AB137" s="14"/>
      <c r="AC137" s="14"/>
      <c r="AD137" s="14"/>
      <c r="AE137" s="14"/>
      <c r="AF137" s="14"/>
      <c r="AG137" s="14"/>
      <c r="AH137" s="14"/>
      <c r="AI137" s="14"/>
      <c r="AJ137" s="14"/>
    </row>
    <row r="138" spans="1:36" ht="15.75" customHeight="1" x14ac:dyDescent="0.2">
      <c r="A138" s="109"/>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4"/>
      <c r="X138" s="14"/>
      <c r="Y138" s="14"/>
      <c r="Z138" s="14"/>
      <c r="AA138" s="14"/>
      <c r="AB138" s="14"/>
      <c r="AC138" s="14"/>
      <c r="AD138" s="14"/>
      <c r="AE138" s="14"/>
      <c r="AF138" s="14"/>
      <c r="AG138" s="14"/>
      <c r="AH138" s="14"/>
      <c r="AI138" s="14"/>
      <c r="AJ138" s="14"/>
    </row>
    <row r="139" spans="1:36" ht="15.75" customHeight="1" x14ac:dyDescent="0.2">
      <c r="A139" s="109"/>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4"/>
      <c r="X139" s="14"/>
      <c r="Y139" s="14"/>
      <c r="Z139" s="14"/>
      <c r="AA139" s="14"/>
      <c r="AB139" s="14"/>
      <c r="AC139" s="14"/>
      <c r="AD139" s="14"/>
      <c r="AE139" s="14"/>
      <c r="AF139" s="14"/>
      <c r="AG139" s="14"/>
      <c r="AH139" s="14"/>
      <c r="AI139" s="14"/>
      <c r="AJ139" s="14"/>
    </row>
    <row r="140" spans="1:36" ht="15.75" customHeight="1" x14ac:dyDescent="0.2">
      <c r="A140" s="109"/>
      <c r="B140" s="109"/>
      <c r="C140" s="109"/>
      <c r="D140" s="109"/>
      <c r="E140" s="109"/>
      <c r="F140" s="109"/>
      <c r="G140" s="109"/>
      <c r="H140" s="109"/>
      <c r="I140" s="109"/>
      <c r="J140" s="109"/>
      <c r="K140" s="109"/>
      <c r="L140" s="109"/>
      <c r="M140" s="109"/>
      <c r="N140" s="109"/>
      <c r="O140" s="109"/>
      <c r="P140" s="109"/>
      <c r="Q140" s="109"/>
      <c r="R140" s="109"/>
      <c r="S140" s="109"/>
      <c r="T140" s="109"/>
      <c r="U140" s="109"/>
      <c r="V140" s="109"/>
      <c r="W140" s="14"/>
      <c r="X140" s="14"/>
      <c r="Y140" s="14"/>
      <c r="Z140" s="14"/>
      <c r="AA140" s="14"/>
      <c r="AB140" s="14"/>
      <c r="AC140" s="14"/>
      <c r="AD140" s="14"/>
      <c r="AE140" s="14"/>
      <c r="AF140" s="14"/>
      <c r="AG140" s="14"/>
      <c r="AH140" s="14"/>
      <c r="AI140" s="14"/>
      <c r="AJ140" s="14"/>
    </row>
    <row r="141" spans="1:36" ht="15.75" customHeight="1" x14ac:dyDescent="0.2">
      <c r="A141" s="109"/>
      <c r="B141" s="109"/>
      <c r="C141" s="109"/>
      <c r="D141" s="109"/>
      <c r="E141" s="109"/>
      <c r="F141" s="109"/>
      <c r="G141" s="109"/>
      <c r="H141" s="109"/>
      <c r="I141" s="109"/>
      <c r="J141" s="109"/>
      <c r="K141" s="109"/>
      <c r="L141" s="109"/>
      <c r="M141" s="109"/>
      <c r="N141" s="109"/>
      <c r="O141" s="109"/>
      <c r="P141" s="109"/>
      <c r="Q141" s="109"/>
      <c r="R141" s="109"/>
      <c r="S141" s="109"/>
      <c r="T141" s="109"/>
      <c r="U141" s="109"/>
      <c r="V141" s="109"/>
      <c r="W141" s="14"/>
      <c r="X141" s="14"/>
      <c r="Y141" s="14"/>
      <c r="Z141" s="14"/>
      <c r="AA141" s="14"/>
      <c r="AB141" s="14"/>
      <c r="AC141" s="14"/>
      <c r="AD141" s="14"/>
      <c r="AE141" s="14"/>
      <c r="AF141" s="14"/>
      <c r="AG141" s="14"/>
      <c r="AH141" s="14"/>
      <c r="AI141" s="14"/>
      <c r="AJ141" s="14"/>
    </row>
    <row r="142" spans="1:36" ht="15.75" customHeight="1" x14ac:dyDescent="0.2">
      <c r="A142" s="109"/>
      <c r="B142" s="109"/>
      <c r="C142" s="109"/>
      <c r="D142" s="109"/>
      <c r="E142" s="109"/>
      <c r="F142" s="109"/>
      <c r="G142" s="109"/>
      <c r="H142" s="109"/>
      <c r="I142" s="109"/>
      <c r="J142" s="109"/>
      <c r="K142" s="109"/>
      <c r="L142" s="109"/>
      <c r="M142" s="109"/>
      <c r="N142" s="109"/>
      <c r="O142" s="109"/>
      <c r="P142" s="109"/>
      <c r="Q142" s="109"/>
      <c r="R142" s="109"/>
      <c r="S142" s="109"/>
      <c r="T142" s="109"/>
      <c r="U142" s="109"/>
      <c r="V142" s="109"/>
      <c r="W142" s="14"/>
      <c r="X142" s="14"/>
      <c r="Y142" s="14"/>
      <c r="Z142" s="14"/>
      <c r="AA142" s="14"/>
      <c r="AB142" s="14"/>
      <c r="AC142" s="14"/>
      <c r="AD142" s="14"/>
      <c r="AE142" s="14"/>
      <c r="AF142" s="14"/>
      <c r="AG142" s="14"/>
      <c r="AH142" s="14"/>
      <c r="AI142" s="14"/>
      <c r="AJ142" s="14"/>
    </row>
    <row r="143" spans="1:36" ht="15.75" customHeight="1" x14ac:dyDescent="0.2">
      <c r="A143" s="109"/>
      <c r="B143" s="109"/>
      <c r="C143" s="109"/>
      <c r="D143" s="109"/>
      <c r="E143" s="109"/>
      <c r="F143" s="109"/>
      <c r="G143" s="109"/>
      <c r="H143" s="109"/>
      <c r="I143" s="109"/>
      <c r="J143" s="109"/>
      <c r="K143" s="109"/>
      <c r="L143" s="109"/>
      <c r="M143" s="109"/>
      <c r="N143" s="109"/>
      <c r="O143" s="109"/>
      <c r="P143" s="109"/>
      <c r="Q143" s="109"/>
      <c r="R143" s="109"/>
      <c r="S143" s="109"/>
      <c r="T143" s="109"/>
      <c r="U143" s="109"/>
      <c r="V143" s="109"/>
      <c r="W143" s="14"/>
      <c r="X143" s="14"/>
      <c r="Y143" s="14"/>
      <c r="Z143" s="14"/>
      <c r="AA143" s="14"/>
      <c r="AB143" s="14"/>
      <c r="AC143" s="14"/>
      <c r="AD143" s="14"/>
      <c r="AE143" s="14"/>
      <c r="AF143" s="14"/>
      <c r="AG143" s="14"/>
      <c r="AH143" s="14"/>
      <c r="AI143" s="14"/>
      <c r="AJ143" s="14"/>
    </row>
    <row r="144" spans="1:36" ht="15.75" customHeight="1" x14ac:dyDescent="0.2">
      <c r="A144" s="109"/>
      <c r="B144" s="109"/>
      <c r="C144" s="109"/>
      <c r="D144" s="109"/>
      <c r="E144" s="109"/>
      <c r="F144" s="109"/>
      <c r="G144" s="109"/>
      <c r="H144" s="109"/>
      <c r="I144" s="109"/>
      <c r="J144" s="109"/>
      <c r="K144" s="109"/>
      <c r="L144" s="109"/>
      <c r="M144" s="109"/>
      <c r="N144" s="109"/>
      <c r="O144" s="109"/>
      <c r="P144" s="109"/>
      <c r="Q144" s="109"/>
      <c r="R144" s="109"/>
      <c r="S144" s="109"/>
      <c r="T144" s="109"/>
      <c r="U144" s="109"/>
      <c r="V144" s="109"/>
      <c r="W144" s="14"/>
      <c r="X144" s="14"/>
      <c r="Y144" s="14"/>
      <c r="Z144" s="14"/>
      <c r="AA144" s="14"/>
      <c r="AB144" s="14"/>
      <c r="AC144" s="14"/>
      <c r="AD144" s="14"/>
      <c r="AE144" s="14"/>
      <c r="AF144" s="14"/>
      <c r="AG144" s="14"/>
      <c r="AH144" s="14"/>
      <c r="AI144" s="14"/>
      <c r="AJ144" s="14"/>
    </row>
    <row r="145" spans="1:36" ht="15.75" customHeight="1" x14ac:dyDescent="0.2">
      <c r="A145" s="109"/>
      <c r="B145" s="109"/>
      <c r="C145" s="109"/>
      <c r="D145" s="109"/>
      <c r="E145" s="109"/>
      <c r="F145" s="109"/>
      <c r="G145" s="109"/>
      <c r="H145" s="109"/>
      <c r="I145" s="109"/>
      <c r="J145" s="109"/>
      <c r="K145" s="109"/>
      <c r="L145" s="109"/>
      <c r="M145" s="109"/>
      <c r="N145" s="109"/>
      <c r="O145" s="109"/>
      <c r="P145" s="109"/>
      <c r="Q145" s="109"/>
      <c r="R145" s="109"/>
      <c r="S145" s="109"/>
      <c r="T145" s="109"/>
      <c r="U145" s="109"/>
      <c r="V145" s="109"/>
      <c r="W145" s="14"/>
      <c r="X145" s="14"/>
      <c r="Y145" s="14"/>
      <c r="Z145" s="14"/>
      <c r="AA145" s="14"/>
      <c r="AB145" s="14"/>
      <c r="AC145" s="14"/>
      <c r="AD145" s="14"/>
      <c r="AE145" s="14"/>
      <c r="AF145" s="14"/>
      <c r="AG145" s="14"/>
      <c r="AH145" s="14"/>
      <c r="AI145" s="14"/>
      <c r="AJ145" s="14"/>
    </row>
    <row r="146" spans="1:36" ht="15.75" customHeight="1" x14ac:dyDescent="0.2">
      <c r="A146" s="109"/>
      <c r="B146" s="109"/>
      <c r="C146" s="109"/>
      <c r="D146" s="109"/>
      <c r="E146" s="109"/>
      <c r="F146" s="109"/>
      <c r="G146" s="109"/>
      <c r="H146" s="109"/>
      <c r="I146" s="109"/>
      <c r="J146" s="109"/>
      <c r="K146" s="109"/>
      <c r="L146" s="109"/>
      <c r="M146" s="109"/>
      <c r="N146" s="109"/>
      <c r="O146" s="109"/>
      <c r="P146" s="109"/>
      <c r="Q146" s="109"/>
      <c r="R146" s="109"/>
      <c r="S146" s="109"/>
      <c r="T146" s="109"/>
      <c r="U146" s="109"/>
      <c r="V146" s="109"/>
      <c r="W146" s="14"/>
      <c r="X146" s="14"/>
      <c r="Y146" s="14"/>
      <c r="Z146" s="14"/>
      <c r="AA146" s="14"/>
      <c r="AB146" s="14"/>
      <c r="AC146" s="14"/>
      <c r="AD146" s="14"/>
      <c r="AE146" s="14"/>
      <c r="AF146" s="14"/>
      <c r="AG146" s="14"/>
      <c r="AH146" s="14"/>
      <c r="AI146" s="14"/>
      <c r="AJ146" s="14"/>
    </row>
    <row r="147" spans="1:36" ht="15.75" customHeight="1" x14ac:dyDescent="0.2">
      <c r="A147" s="10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4"/>
      <c r="X147" s="14"/>
      <c r="Y147" s="14"/>
      <c r="Z147" s="14"/>
      <c r="AA147" s="14"/>
      <c r="AB147" s="14"/>
      <c r="AC147" s="14"/>
      <c r="AD147" s="14"/>
      <c r="AE147" s="14"/>
      <c r="AF147" s="14"/>
      <c r="AG147" s="14"/>
      <c r="AH147" s="14"/>
      <c r="AI147" s="14"/>
      <c r="AJ147" s="14"/>
    </row>
    <row r="148" spans="1:36" ht="15.75" customHeight="1" x14ac:dyDescent="0.2">
      <c r="A148" s="109"/>
      <c r="B148" s="109"/>
      <c r="C148" s="109"/>
      <c r="D148" s="109"/>
      <c r="E148" s="109"/>
      <c r="F148" s="109"/>
      <c r="G148" s="109"/>
      <c r="H148" s="109"/>
      <c r="I148" s="109"/>
      <c r="J148" s="109"/>
      <c r="K148" s="109"/>
      <c r="L148" s="109"/>
      <c r="M148" s="109"/>
      <c r="N148" s="109"/>
      <c r="O148" s="109"/>
      <c r="P148" s="109"/>
      <c r="Q148" s="109"/>
      <c r="R148" s="109"/>
      <c r="S148" s="109"/>
      <c r="T148" s="109"/>
      <c r="U148" s="109"/>
      <c r="V148" s="109"/>
      <c r="W148" s="14"/>
      <c r="X148" s="14"/>
      <c r="Y148" s="14"/>
      <c r="Z148" s="14"/>
      <c r="AA148" s="14"/>
      <c r="AB148" s="14"/>
      <c r="AC148" s="14"/>
      <c r="AD148" s="14"/>
      <c r="AE148" s="14"/>
      <c r="AF148" s="14"/>
      <c r="AG148" s="14"/>
      <c r="AH148" s="14"/>
      <c r="AI148" s="14"/>
      <c r="AJ148" s="14"/>
    </row>
    <row r="149" spans="1:36" ht="15.75" customHeight="1" x14ac:dyDescent="0.2">
      <c r="A149" s="109"/>
      <c r="B149" s="109"/>
      <c r="C149" s="109"/>
      <c r="D149" s="109"/>
      <c r="E149" s="109"/>
      <c r="F149" s="109"/>
      <c r="G149" s="109"/>
      <c r="H149" s="109"/>
      <c r="I149" s="109"/>
      <c r="J149" s="109"/>
      <c r="K149" s="109"/>
      <c r="L149" s="109"/>
      <c r="M149" s="109"/>
      <c r="N149" s="109"/>
      <c r="O149" s="109"/>
      <c r="P149" s="109"/>
      <c r="Q149" s="109"/>
      <c r="R149" s="109"/>
      <c r="S149" s="109"/>
      <c r="T149" s="109"/>
      <c r="U149" s="109"/>
      <c r="V149" s="109"/>
      <c r="W149" s="14"/>
      <c r="X149" s="14"/>
      <c r="Y149" s="14"/>
      <c r="Z149" s="14"/>
      <c r="AA149" s="14"/>
      <c r="AB149" s="14"/>
      <c r="AC149" s="14"/>
      <c r="AD149" s="14"/>
      <c r="AE149" s="14"/>
      <c r="AF149" s="14"/>
      <c r="AG149" s="14"/>
      <c r="AH149" s="14"/>
      <c r="AI149" s="14"/>
      <c r="AJ149" s="14"/>
    </row>
    <row r="150" spans="1:36" ht="15.75" customHeight="1" x14ac:dyDescent="0.2">
      <c r="A150" s="109"/>
      <c r="B150" s="109"/>
      <c r="C150" s="109"/>
      <c r="D150" s="109"/>
      <c r="E150" s="109"/>
      <c r="F150" s="109"/>
      <c r="G150" s="109"/>
      <c r="H150" s="109"/>
      <c r="I150" s="109"/>
      <c r="J150" s="109"/>
      <c r="K150" s="109"/>
      <c r="L150" s="109"/>
      <c r="M150" s="109"/>
      <c r="N150" s="109"/>
      <c r="O150" s="109"/>
      <c r="P150" s="109"/>
      <c r="Q150" s="109"/>
      <c r="R150" s="109"/>
      <c r="S150" s="109"/>
      <c r="T150" s="109"/>
      <c r="U150" s="109"/>
      <c r="V150" s="109"/>
      <c r="W150" s="14"/>
      <c r="X150" s="14"/>
      <c r="Y150" s="14"/>
      <c r="Z150" s="14"/>
      <c r="AA150" s="14"/>
      <c r="AB150" s="14"/>
      <c r="AC150" s="14"/>
      <c r="AD150" s="14"/>
      <c r="AE150" s="14"/>
      <c r="AF150" s="14"/>
      <c r="AG150" s="14"/>
      <c r="AH150" s="14"/>
      <c r="AI150" s="14"/>
      <c r="AJ150" s="14"/>
    </row>
    <row r="151" spans="1:36" ht="15.75" customHeight="1" x14ac:dyDescent="0.2">
      <c r="A151" s="109"/>
      <c r="B151" s="109"/>
      <c r="C151" s="109"/>
      <c r="D151" s="109"/>
      <c r="E151" s="109"/>
      <c r="F151" s="109"/>
      <c r="G151" s="109"/>
      <c r="H151" s="109"/>
      <c r="I151" s="109"/>
      <c r="J151" s="109"/>
      <c r="K151" s="109"/>
      <c r="L151" s="109"/>
      <c r="M151" s="109"/>
      <c r="N151" s="109"/>
      <c r="O151" s="109"/>
      <c r="P151" s="109"/>
      <c r="Q151" s="109"/>
      <c r="R151" s="109"/>
      <c r="S151" s="109"/>
      <c r="T151" s="109"/>
      <c r="U151" s="109"/>
      <c r="V151" s="109"/>
      <c r="W151" s="14"/>
      <c r="X151" s="14"/>
      <c r="Y151" s="14"/>
      <c r="Z151" s="14"/>
      <c r="AA151" s="14"/>
      <c r="AB151" s="14"/>
      <c r="AC151" s="14"/>
      <c r="AD151" s="14"/>
      <c r="AE151" s="14"/>
      <c r="AF151" s="14"/>
      <c r="AG151" s="14"/>
      <c r="AH151" s="14"/>
      <c r="AI151" s="14"/>
      <c r="AJ151" s="14"/>
    </row>
    <row r="152" spans="1:36" ht="15.75" customHeight="1" x14ac:dyDescent="0.2">
      <c r="A152" s="109"/>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4"/>
      <c r="X152" s="14"/>
      <c r="Y152" s="14"/>
      <c r="Z152" s="14"/>
      <c r="AA152" s="14"/>
      <c r="AB152" s="14"/>
      <c r="AC152" s="14"/>
      <c r="AD152" s="14"/>
      <c r="AE152" s="14"/>
      <c r="AF152" s="14"/>
      <c r="AG152" s="14"/>
      <c r="AH152" s="14"/>
      <c r="AI152" s="14"/>
      <c r="AJ152" s="14"/>
    </row>
    <row r="153" spans="1:36" ht="15.75" customHeight="1" x14ac:dyDescent="0.2">
      <c r="A153" s="109"/>
      <c r="B153" s="109"/>
      <c r="C153" s="109"/>
      <c r="D153" s="109"/>
      <c r="E153" s="109"/>
      <c r="F153" s="109"/>
      <c r="G153" s="109"/>
      <c r="H153" s="109"/>
      <c r="I153" s="109"/>
      <c r="J153" s="109"/>
      <c r="K153" s="109"/>
      <c r="L153" s="109"/>
      <c r="M153" s="109"/>
      <c r="N153" s="109"/>
      <c r="O153" s="109"/>
      <c r="P153" s="109"/>
      <c r="Q153" s="109"/>
      <c r="R153" s="109"/>
      <c r="S153" s="109"/>
      <c r="T153" s="109"/>
      <c r="U153" s="109"/>
      <c r="V153" s="109"/>
      <c r="W153" s="14"/>
      <c r="X153" s="14"/>
      <c r="Y153" s="14"/>
      <c r="Z153" s="14"/>
      <c r="AA153" s="14"/>
      <c r="AB153" s="14"/>
      <c r="AC153" s="14"/>
      <c r="AD153" s="14"/>
      <c r="AE153" s="14"/>
      <c r="AF153" s="14"/>
      <c r="AG153" s="14"/>
      <c r="AH153" s="14"/>
      <c r="AI153" s="14"/>
      <c r="AJ153" s="14"/>
    </row>
    <row r="154" spans="1:36" ht="15.75" customHeight="1" x14ac:dyDescent="0.2">
      <c r="A154" s="109"/>
      <c r="B154" s="109"/>
      <c r="C154" s="109"/>
      <c r="D154" s="109"/>
      <c r="E154" s="109"/>
      <c r="F154" s="109"/>
      <c r="G154" s="109"/>
      <c r="H154" s="109"/>
      <c r="I154" s="109"/>
      <c r="J154" s="109"/>
      <c r="K154" s="109"/>
      <c r="L154" s="109"/>
      <c r="M154" s="109"/>
      <c r="N154" s="109"/>
      <c r="O154" s="109"/>
      <c r="P154" s="109"/>
      <c r="Q154" s="109"/>
      <c r="R154" s="109"/>
      <c r="S154" s="109"/>
      <c r="T154" s="109"/>
      <c r="U154" s="109"/>
      <c r="V154" s="109"/>
      <c r="W154" s="14"/>
      <c r="X154" s="14"/>
      <c r="Y154" s="14"/>
      <c r="Z154" s="14"/>
      <c r="AA154" s="14"/>
      <c r="AB154" s="14"/>
      <c r="AC154" s="14"/>
      <c r="AD154" s="14"/>
      <c r="AE154" s="14"/>
      <c r="AF154" s="14"/>
      <c r="AG154" s="14"/>
      <c r="AH154" s="14"/>
      <c r="AI154" s="14"/>
      <c r="AJ154" s="14"/>
    </row>
    <row r="155" spans="1:36" ht="15.75" customHeight="1" x14ac:dyDescent="0.2">
      <c r="A155" s="109"/>
      <c r="B155" s="109"/>
      <c r="C155" s="109"/>
      <c r="D155" s="109"/>
      <c r="E155" s="109"/>
      <c r="F155" s="109"/>
      <c r="G155" s="109"/>
      <c r="H155" s="109"/>
      <c r="I155" s="109"/>
      <c r="J155" s="109"/>
      <c r="K155" s="109"/>
      <c r="L155" s="109"/>
      <c r="M155" s="109"/>
      <c r="N155" s="109"/>
      <c r="O155" s="109"/>
      <c r="P155" s="109"/>
      <c r="Q155" s="109"/>
      <c r="R155" s="109"/>
      <c r="S155" s="109"/>
      <c r="T155" s="109"/>
      <c r="U155" s="109"/>
      <c r="V155" s="109"/>
      <c r="W155" s="14"/>
      <c r="X155" s="14"/>
      <c r="Y155" s="14"/>
      <c r="Z155" s="14"/>
      <c r="AA155" s="14"/>
      <c r="AB155" s="14"/>
      <c r="AC155" s="14"/>
      <c r="AD155" s="14"/>
      <c r="AE155" s="14"/>
      <c r="AF155" s="14"/>
      <c r="AG155" s="14"/>
      <c r="AH155" s="14"/>
      <c r="AI155" s="14"/>
      <c r="AJ155" s="14"/>
    </row>
    <row r="156" spans="1:36" ht="15.75" customHeight="1" x14ac:dyDescent="0.2">
      <c r="A156" s="109"/>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4"/>
      <c r="X156" s="14"/>
      <c r="Y156" s="14"/>
      <c r="Z156" s="14"/>
      <c r="AA156" s="14"/>
      <c r="AB156" s="14"/>
      <c r="AC156" s="14"/>
      <c r="AD156" s="14"/>
      <c r="AE156" s="14"/>
      <c r="AF156" s="14"/>
      <c r="AG156" s="14"/>
      <c r="AH156" s="14"/>
      <c r="AI156" s="14"/>
      <c r="AJ156" s="14"/>
    </row>
    <row r="157" spans="1:36" ht="15.75" customHeight="1" x14ac:dyDescent="0.2">
      <c r="A157" s="109"/>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4"/>
      <c r="X157" s="14"/>
      <c r="Y157" s="14"/>
      <c r="Z157" s="14"/>
      <c r="AA157" s="14"/>
      <c r="AB157" s="14"/>
      <c r="AC157" s="14"/>
      <c r="AD157" s="14"/>
      <c r="AE157" s="14"/>
      <c r="AF157" s="14"/>
      <c r="AG157" s="14"/>
      <c r="AH157" s="14"/>
      <c r="AI157" s="14"/>
      <c r="AJ157" s="14"/>
    </row>
    <row r="158" spans="1:36" ht="15.75" customHeight="1" x14ac:dyDescent="0.2">
      <c r="A158" s="109"/>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4"/>
      <c r="X158" s="14"/>
      <c r="Y158" s="14"/>
      <c r="Z158" s="14"/>
      <c r="AA158" s="14"/>
      <c r="AB158" s="14"/>
      <c r="AC158" s="14"/>
      <c r="AD158" s="14"/>
      <c r="AE158" s="14"/>
      <c r="AF158" s="14"/>
      <c r="AG158" s="14"/>
      <c r="AH158" s="14"/>
      <c r="AI158" s="14"/>
      <c r="AJ158" s="14"/>
    </row>
    <row r="159" spans="1:36" ht="15.75" customHeight="1" x14ac:dyDescent="0.2">
      <c r="A159" s="109"/>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4"/>
      <c r="X159" s="14"/>
      <c r="Y159" s="14"/>
      <c r="Z159" s="14"/>
      <c r="AA159" s="14"/>
      <c r="AB159" s="14"/>
      <c r="AC159" s="14"/>
      <c r="AD159" s="14"/>
      <c r="AE159" s="14"/>
      <c r="AF159" s="14"/>
      <c r="AG159" s="14"/>
      <c r="AH159" s="14"/>
      <c r="AI159" s="14"/>
      <c r="AJ159" s="14"/>
    </row>
    <row r="160" spans="1:36" ht="15.75" customHeight="1" x14ac:dyDescent="0.2">
      <c r="A160" s="109"/>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4"/>
      <c r="X160" s="14"/>
      <c r="Y160" s="14"/>
      <c r="Z160" s="14"/>
      <c r="AA160" s="14"/>
      <c r="AB160" s="14"/>
      <c r="AC160" s="14"/>
      <c r="AD160" s="14"/>
      <c r="AE160" s="14"/>
      <c r="AF160" s="14"/>
      <c r="AG160" s="14"/>
      <c r="AH160" s="14"/>
      <c r="AI160" s="14"/>
      <c r="AJ160" s="14"/>
    </row>
    <row r="161" spans="1:36" ht="15.75" customHeight="1" x14ac:dyDescent="0.2">
      <c r="A161" s="109"/>
      <c r="B161" s="109"/>
      <c r="C161" s="109"/>
      <c r="D161" s="109"/>
      <c r="E161" s="109"/>
      <c r="F161" s="109"/>
      <c r="G161" s="109"/>
      <c r="H161" s="109"/>
      <c r="I161" s="109"/>
      <c r="J161" s="109"/>
      <c r="K161" s="109"/>
      <c r="L161" s="109"/>
      <c r="M161" s="109"/>
      <c r="N161" s="109"/>
      <c r="O161" s="109"/>
      <c r="P161" s="109"/>
      <c r="Q161" s="109"/>
      <c r="R161" s="109"/>
      <c r="S161" s="109"/>
      <c r="T161" s="109"/>
      <c r="U161" s="109"/>
      <c r="V161" s="109"/>
      <c r="W161" s="14"/>
      <c r="X161" s="14"/>
      <c r="Y161" s="14"/>
      <c r="Z161" s="14"/>
      <c r="AA161" s="14"/>
      <c r="AB161" s="14"/>
      <c r="AC161" s="14"/>
      <c r="AD161" s="14"/>
      <c r="AE161" s="14"/>
      <c r="AF161" s="14"/>
      <c r="AG161" s="14"/>
      <c r="AH161" s="14"/>
      <c r="AI161" s="14"/>
      <c r="AJ161" s="14"/>
    </row>
    <row r="162" spans="1:36" ht="15.75" customHeight="1" x14ac:dyDescent="0.2">
      <c r="A162" s="109"/>
      <c r="B162" s="109"/>
      <c r="C162" s="109"/>
      <c r="D162" s="109"/>
      <c r="E162" s="109"/>
      <c r="F162" s="109"/>
      <c r="G162" s="109"/>
      <c r="H162" s="109"/>
      <c r="I162" s="109"/>
      <c r="J162" s="109"/>
      <c r="K162" s="109"/>
      <c r="L162" s="109"/>
      <c r="M162" s="109"/>
      <c r="N162" s="109"/>
      <c r="O162" s="109"/>
      <c r="P162" s="109"/>
      <c r="Q162" s="109"/>
      <c r="R162" s="109"/>
      <c r="S162" s="109"/>
      <c r="T162" s="109"/>
      <c r="U162" s="109"/>
      <c r="V162" s="109"/>
      <c r="W162" s="14"/>
      <c r="X162" s="14"/>
      <c r="Y162" s="14"/>
      <c r="Z162" s="14"/>
      <c r="AA162" s="14"/>
      <c r="AB162" s="14"/>
      <c r="AC162" s="14"/>
      <c r="AD162" s="14"/>
      <c r="AE162" s="14"/>
      <c r="AF162" s="14"/>
      <c r="AG162" s="14"/>
      <c r="AH162" s="14"/>
      <c r="AI162" s="14"/>
      <c r="AJ162" s="14"/>
    </row>
    <row r="163" spans="1:36" ht="15.75" customHeight="1" x14ac:dyDescent="0.2">
      <c r="A163" s="109"/>
      <c r="B163" s="109"/>
      <c r="C163" s="109"/>
      <c r="D163" s="109"/>
      <c r="E163" s="109"/>
      <c r="F163" s="109"/>
      <c r="G163" s="109"/>
      <c r="H163" s="109"/>
      <c r="I163" s="109"/>
      <c r="J163" s="109"/>
      <c r="K163" s="109"/>
      <c r="L163" s="109"/>
      <c r="M163" s="109"/>
      <c r="N163" s="109"/>
      <c r="O163" s="109"/>
      <c r="P163" s="109"/>
      <c r="Q163" s="109"/>
      <c r="R163" s="109"/>
      <c r="S163" s="109"/>
      <c r="T163" s="109"/>
      <c r="U163" s="109"/>
      <c r="V163" s="109"/>
      <c r="W163" s="14"/>
      <c r="X163" s="14"/>
      <c r="Y163" s="14"/>
      <c r="Z163" s="14"/>
      <c r="AA163" s="14"/>
      <c r="AB163" s="14"/>
      <c r="AC163" s="14"/>
      <c r="AD163" s="14"/>
      <c r="AE163" s="14"/>
      <c r="AF163" s="14"/>
      <c r="AG163" s="14"/>
      <c r="AH163" s="14"/>
      <c r="AI163" s="14"/>
      <c r="AJ163" s="14"/>
    </row>
    <row r="164" spans="1:36" ht="15.75" customHeight="1" x14ac:dyDescent="0.2">
      <c r="A164" s="109"/>
      <c r="B164" s="109"/>
      <c r="C164" s="109"/>
      <c r="D164" s="109"/>
      <c r="E164" s="109"/>
      <c r="F164" s="109"/>
      <c r="G164" s="109"/>
      <c r="H164" s="109"/>
      <c r="I164" s="109"/>
      <c r="J164" s="109"/>
      <c r="K164" s="109"/>
      <c r="L164" s="109"/>
      <c r="M164" s="109"/>
      <c r="N164" s="109"/>
      <c r="O164" s="109"/>
      <c r="P164" s="109"/>
      <c r="Q164" s="109"/>
      <c r="R164" s="109"/>
      <c r="S164" s="109"/>
      <c r="T164" s="109"/>
      <c r="U164" s="109"/>
      <c r="V164" s="109"/>
      <c r="W164" s="14"/>
      <c r="X164" s="14"/>
      <c r="Y164" s="14"/>
      <c r="Z164" s="14"/>
      <c r="AA164" s="14"/>
      <c r="AB164" s="14"/>
      <c r="AC164" s="14"/>
      <c r="AD164" s="14"/>
      <c r="AE164" s="14"/>
      <c r="AF164" s="14"/>
      <c r="AG164" s="14"/>
      <c r="AH164" s="14"/>
      <c r="AI164" s="14"/>
      <c r="AJ164" s="14"/>
    </row>
    <row r="165" spans="1:36" ht="15.75" customHeight="1" x14ac:dyDescent="0.2">
      <c r="A165" s="109"/>
      <c r="B165" s="109"/>
      <c r="C165" s="109"/>
      <c r="D165" s="109"/>
      <c r="E165" s="109"/>
      <c r="F165" s="109"/>
      <c r="G165" s="109"/>
      <c r="H165" s="109"/>
      <c r="I165" s="109"/>
      <c r="J165" s="109"/>
      <c r="K165" s="109"/>
      <c r="L165" s="109"/>
      <c r="M165" s="109"/>
      <c r="N165" s="109"/>
      <c r="O165" s="109"/>
      <c r="P165" s="109"/>
      <c r="Q165" s="109"/>
      <c r="R165" s="109"/>
      <c r="S165" s="109"/>
      <c r="T165" s="109"/>
      <c r="U165" s="109"/>
      <c r="V165" s="109"/>
      <c r="W165" s="14"/>
      <c r="X165" s="14"/>
      <c r="Y165" s="14"/>
      <c r="Z165" s="14"/>
      <c r="AA165" s="14"/>
      <c r="AB165" s="14"/>
      <c r="AC165" s="14"/>
      <c r="AD165" s="14"/>
      <c r="AE165" s="14"/>
      <c r="AF165" s="14"/>
      <c r="AG165" s="14"/>
      <c r="AH165" s="14"/>
      <c r="AI165" s="14"/>
      <c r="AJ165" s="14"/>
    </row>
    <row r="166" spans="1:36" ht="15.75" customHeight="1" x14ac:dyDescent="0.2">
      <c r="A166" s="109"/>
      <c r="B166" s="109"/>
      <c r="C166" s="109"/>
      <c r="D166" s="109"/>
      <c r="E166" s="109"/>
      <c r="F166" s="109"/>
      <c r="G166" s="109"/>
      <c r="H166" s="109"/>
      <c r="I166" s="109"/>
      <c r="J166" s="109"/>
      <c r="K166" s="109"/>
      <c r="L166" s="109"/>
      <c r="M166" s="109"/>
      <c r="N166" s="109"/>
      <c r="O166" s="109"/>
      <c r="P166" s="109"/>
      <c r="Q166" s="109"/>
      <c r="R166" s="109"/>
      <c r="S166" s="109"/>
      <c r="T166" s="109"/>
      <c r="U166" s="109"/>
      <c r="V166" s="109"/>
      <c r="W166" s="14"/>
      <c r="X166" s="14"/>
      <c r="Y166" s="14"/>
      <c r="Z166" s="14"/>
      <c r="AA166" s="14"/>
      <c r="AB166" s="14"/>
      <c r="AC166" s="14"/>
      <c r="AD166" s="14"/>
      <c r="AE166" s="14"/>
      <c r="AF166" s="14"/>
      <c r="AG166" s="14"/>
      <c r="AH166" s="14"/>
      <c r="AI166" s="14"/>
      <c r="AJ166" s="14"/>
    </row>
    <row r="167" spans="1:36" ht="15.75" customHeight="1" x14ac:dyDescent="0.2">
      <c r="A167" s="109"/>
      <c r="B167" s="109"/>
      <c r="C167" s="109"/>
      <c r="D167" s="109"/>
      <c r="E167" s="109"/>
      <c r="F167" s="109"/>
      <c r="G167" s="109"/>
      <c r="H167" s="109"/>
      <c r="I167" s="109"/>
      <c r="J167" s="109"/>
      <c r="K167" s="109"/>
      <c r="L167" s="109"/>
      <c r="M167" s="109"/>
      <c r="N167" s="109"/>
      <c r="O167" s="109"/>
      <c r="P167" s="109"/>
      <c r="Q167" s="109"/>
      <c r="R167" s="109"/>
      <c r="S167" s="109"/>
      <c r="T167" s="109"/>
      <c r="U167" s="109"/>
      <c r="V167" s="109"/>
      <c r="W167" s="14"/>
      <c r="X167" s="14"/>
      <c r="Y167" s="14"/>
      <c r="Z167" s="14"/>
      <c r="AA167" s="14"/>
      <c r="AB167" s="14"/>
      <c r="AC167" s="14"/>
      <c r="AD167" s="14"/>
      <c r="AE167" s="14"/>
      <c r="AF167" s="14"/>
      <c r="AG167" s="14"/>
      <c r="AH167" s="14"/>
      <c r="AI167" s="14"/>
      <c r="AJ167" s="14"/>
    </row>
    <row r="168" spans="1:36" ht="15.75" customHeight="1" x14ac:dyDescent="0.2">
      <c r="A168" s="109"/>
      <c r="B168" s="109"/>
      <c r="C168" s="109"/>
      <c r="D168" s="109"/>
      <c r="E168" s="109"/>
      <c r="F168" s="109"/>
      <c r="G168" s="109"/>
      <c r="H168" s="109"/>
      <c r="I168" s="109"/>
      <c r="J168" s="109"/>
      <c r="K168" s="109"/>
      <c r="L168" s="109"/>
      <c r="M168" s="109"/>
      <c r="N168" s="109"/>
      <c r="O168" s="109"/>
      <c r="P168" s="109"/>
      <c r="Q168" s="109"/>
      <c r="R168" s="109"/>
      <c r="S168" s="109"/>
      <c r="T168" s="109"/>
      <c r="U168" s="109"/>
      <c r="V168" s="109"/>
      <c r="W168" s="14"/>
      <c r="X168" s="14"/>
      <c r="Y168" s="14"/>
      <c r="Z168" s="14"/>
      <c r="AA168" s="14"/>
      <c r="AB168" s="14"/>
      <c r="AC168" s="14"/>
      <c r="AD168" s="14"/>
      <c r="AE168" s="14"/>
      <c r="AF168" s="14"/>
      <c r="AG168" s="14"/>
      <c r="AH168" s="14"/>
      <c r="AI168" s="14"/>
      <c r="AJ168" s="14"/>
    </row>
    <row r="169" spans="1:36" ht="15.75" customHeight="1" x14ac:dyDescent="0.2">
      <c r="A169" s="109"/>
      <c r="B169" s="109"/>
      <c r="C169" s="109"/>
      <c r="D169" s="109"/>
      <c r="E169" s="109"/>
      <c r="F169" s="109"/>
      <c r="G169" s="109"/>
      <c r="H169" s="109"/>
      <c r="I169" s="109"/>
      <c r="J169" s="109"/>
      <c r="K169" s="109"/>
      <c r="L169" s="109"/>
      <c r="M169" s="109"/>
      <c r="N169" s="109"/>
      <c r="O169" s="109"/>
      <c r="P169" s="109"/>
      <c r="Q169" s="109"/>
      <c r="R169" s="109"/>
      <c r="S169" s="109"/>
      <c r="T169" s="109"/>
      <c r="U169" s="109"/>
      <c r="V169" s="109"/>
      <c r="W169" s="14"/>
      <c r="X169" s="14"/>
      <c r="Y169" s="14"/>
      <c r="Z169" s="14"/>
      <c r="AA169" s="14"/>
      <c r="AB169" s="14"/>
      <c r="AC169" s="14"/>
      <c r="AD169" s="14"/>
      <c r="AE169" s="14"/>
      <c r="AF169" s="14"/>
      <c r="AG169" s="14"/>
      <c r="AH169" s="14"/>
      <c r="AI169" s="14"/>
      <c r="AJ169" s="14"/>
    </row>
    <row r="170" spans="1:36" ht="15.75" customHeight="1" x14ac:dyDescent="0.2">
      <c r="A170" s="109"/>
      <c r="B170" s="109"/>
      <c r="C170" s="109"/>
      <c r="D170" s="109"/>
      <c r="E170" s="109"/>
      <c r="F170" s="109"/>
      <c r="G170" s="109"/>
      <c r="H170" s="109"/>
      <c r="I170" s="109"/>
      <c r="J170" s="109"/>
      <c r="K170" s="109"/>
      <c r="L170" s="109"/>
      <c r="M170" s="109"/>
      <c r="N170" s="109"/>
      <c r="O170" s="109"/>
      <c r="P170" s="109"/>
      <c r="Q170" s="109"/>
      <c r="R170" s="109"/>
      <c r="S170" s="109"/>
      <c r="T170" s="109"/>
      <c r="U170" s="109"/>
      <c r="V170" s="109"/>
      <c r="W170" s="14"/>
      <c r="X170" s="14"/>
      <c r="Y170" s="14"/>
      <c r="Z170" s="14"/>
      <c r="AA170" s="14"/>
      <c r="AB170" s="14"/>
      <c r="AC170" s="14"/>
      <c r="AD170" s="14"/>
      <c r="AE170" s="14"/>
      <c r="AF170" s="14"/>
      <c r="AG170" s="14"/>
      <c r="AH170" s="14"/>
      <c r="AI170" s="14"/>
      <c r="AJ170" s="14"/>
    </row>
    <row r="171" spans="1:36" ht="15.75" customHeight="1" x14ac:dyDescent="0.2">
      <c r="A171" s="109"/>
      <c r="B171" s="109"/>
      <c r="C171" s="109"/>
      <c r="D171" s="109"/>
      <c r="E171" s="109"/>
      <c r="F171" s="109"/>
      <c r="G171" s="109"/>
      <c r="H171" s="109"/>
      <c r="I171" s="109"/>
      <c r="J171" s="109"/>
      <c r="K171" s="109"/>
      <c r="L171" s="109"/>
      <c r="M171" s="109"/>
      <c r="N171" s="109"/>
      <c r="O171" s="109"/>
      <c r="P171" s="109"/>
      <c r="Q171" s="109"/>
      <c r="R171" s="109"/>
      <c r="S171" s="109"/>
      <c r="T171" s="109"/>
      <c r="U171" s="109"/>
      <c r="V171" s="109"/>
      <c r="W171" s="14"/>
      <c r="X171" s="14"/>
      <c r="Y171" s="14"/>
      <c r="Z171" s="14"/>
      <c r="AA171" s="14"/>
      <c r="AB171" s="14"/>
      <c r="AC171" s="14"/>
      <c r="AD171" s="14"/>
      <c r="AE171" s="14"/>
      <c r="AF171" s="14"/>
      <c r="AG171" s="14"/>
      <c r="AH171" s="14"/>
      <c r="AI171" s="14"/>
      <c r="AJ171" s="14"/>
    </row>
    <row r="172" spans="1:36" ht="15.75" customHeight="1" x14ac:dyDescent="0.2">
      <c r="A172" s="109"/>
      <c r="B172" s="109"/>
      <c r="C172" s="109"/>
      <c r="D172" s="109"/>
      <c r="E172" s="109"/>
      <c r="F172" s="109"/>
      <c r="G172" s="109"/>
      <c r="H172" s="109"/>
      <c r="I172" s="109"/>
      <c r="J172" s="109"/>
      <c r="K172" s="109"/>
      <c r="L172" s="109"/>
      <c r="M172" s="109"/>
      <c r="N172" s="109"/>
      <c r="O172" s="109"/>
      <c r="P172" s="109"/>
      <c r="Q172" s="109"/>
      <c r="R172" s="109"/>
      <c r="S172" s="109"/>
      <c r="T172" s="109"/>
      <c r="U172" s="109"/>
      <c r="V172" s="109"/>
      <c r="W172" s="14"/>
      <c r="X172" s="14"/>
      <c r="Y172" s="14"/>
      <c r="Z172" s="14"/>
      <c r="AA172" s="14"/>
      <c r="AB172" s="14"/>
      <c r="AC172" s="14"/>
      <c r="AD172" s="14"/>
      <c r="AE172" s="14"/>
      <c r="AF172" s="14"/>
      <c r="AG172" s="14"/>
      <c r="AH172" s="14"/>
      <c r="AI172" s="14"/>
      <c r="AJ172" s="14"/>
    </row>
    <row r="173" spans="1:36" ht="15.75" customHeight="1" x14ac:dyDescent="0.2">
      <c r="A173" s="109"/>
      <c r="B173" s="109"/>
      <c r="C173" s="109"/>
      <c r="D173" s="109"/>
      <c r="E173" s="109"/>
      <c r="F173" s="109"/>
      <c r="G173" s="109"/>
      <c r="H173" s="109"/>
      <c r="I173" s="109"/>
      <c r="J173" s="109"/>
      <c r="K173" s="109"/>
      <c r="L173" s="109"/>
      <c r="M173" s="109"/>
      <c r="N173" s="109"/>
      <c r="O173" s="109"/>
      <c r="P173" s="109"/>
      <c r="Q173" s="109"/>
      <c r="R173" s="109"/>
      <c r="S173" s="109"/>
      <c r="T173" s="109"/>
      <c r="U173" s="109"/>
      <c r="V173" s="109"/>
      <c r="W173" s="14"/>
      <c r="X173" s="14"/>
      <c r="Y173" s="14"/>
      <c r="Z173" s="14"/>
      <c r="AA173" s="14"/>
      <c r="AB173" s="14"/>
      <c r="AC173" s="14"/>
      <c r="AD173" s="14"/>
      <c r="AE173" s="14"/>
      <c r="AF173" s="14"/>
      <c r="AG173" s="14"/>
      <c r="AH173" s="14"/>
      <c r="AI173" s="14"/>
      <c r="AJ173" s="14"/>
    </row>
    <row r="174" spans="1:36" ht="15.75" customHeight="1" x14ac:dyDescent="0.2">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4"/>
      <c r="X174" s="14"/>
      <c r="Y174" s="14"/>
      <c r="Z174" s="14"/>
      <c r="AA174" s="14"/>
      <c r="AB174" s="14"/>
      <c r="AC174" s="14"/>
      <c r="AD174" s="14"/>
      <c r="AE174" s="14"/>
      <c r="AF174" s="14"/>
      <c r="AG174" s="14"/>
      <c r="AH174" s="14"/>
      <c r="AI174" s="14"/>
      <c r="AJ174" s="14"/>
    </row>
    <row r="175" spans="1:36" ht="15.75" customHeight="1" x14ac:dyDescent="0.2">
      <c r="A175" s="109"/>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4"/>
      <c r="X175" s="14"/>
      <c r="Y175" s="14"/>
      <c r="Z175" s="14"/>
      <c r="AA175" s="14"/>
      <c r="AB175" s="14"/>
      <c r="AC175" s="14"/>
      <c r="AD175" s="14"/>
      <c r="AE175" s="14"/>
      <c r="AF175" s="14"/>
      <c r="AG175" s="14"/>
      <c r="AH175" s="14"/>
      <c r="AI175" s="14"/>
      <c r="AJ175" s="14"/>
    </row>
    <row r="176" spans="1:36" ht="15.75" customHeight="1" x14ac:dyDescent="0.2">
      <c r="A176" s="109"/>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4"/>
      <c r="X176" s="14"/>
      <c r="Y176" s="14"/>
      <c r="Z176" s="14"/>
      <c r="AA176" s="14"/>
      <c r="AB176" s="14"/>
      <c r="AC176" s="14"/>
      <c r="AD176" s="14"/>
      <c r="AE176" s="14"/>
      <c r="AF176" s="14"/>
      <c r="AG176" s="14"/>
      <c r="AH176" s="14"/>
      <c r="AI176" s="14"/>
      <c r="AJ176" s="14"/>
    </row>
    <row r="177" spans="1:36" ht="15.75" customHeight="1" x14ac:dyDescent="0.2">
      <c r="A177" s="109"/>
      <c r="B177" s="109"/>
      <c r="C177" s="109"/>
      <c r="D177" s="109"/>
      <c r="E177" s="109"/>
      <c r="F177" s="109"/>
      <c r="G177" s="109"/>
      <c r="H177" s="109"/>
      <c r="I177" s="109"/>
      <c r="J177" s="109"/>
      <c r="K177" s="109"/>
      <c r="L177" s="109"/>
      <c r="M177" s="109"/>
      <c r="N177" s="109"/>
      <c r="O177" s="109"/>
      <c r="P177" s="109"/>
      <c r="Q177" s="109"/>
      <c r="R177" s="109"/>
      <c r="S177" s="109"/>
      <c r="T177" s="109"/>
      <c r="U177" s="109"/>
      <c r="V177" s="109"/>
      <c r="W177" s="14"/>
      <c r="X177" s="14"/>
      <c r="Y177" s="14"/>
      <c r="Z177" s="14"/>
      <c r="AA177" s="14"/>
      <c r="AB177" s="14"/>
      <c r="AC177" s="14"/>
      <c r="AD177" s="14"/>
      <c r="AE177" s="14"/>
      <c r="AF177" s="14"/>
      <c r="AG177" s="14"/>
      <c r="AH177" s="14"/>
      <c r="AI177" s="14"/>
      <c r="AJ177" s="14"/>
    </row>
    <row r="178" spans="1:36" ht="15.75" customHeight="1" x14ac:dyDescent="0.2">
      <c r="A178" s="109"/>
      <c r="B178" s="109"/>
      <c r="C178" s="109"/>
      <c r="D178" s="109"/>
      <c r="E178" s="109"/>
      <c r="F178" s="109"/>
      <c r="G178" s="109"/>
      <c r="H178" s="109"/>
      <c r="I178" s="109"/>
      <c r="J178" s="109"/>
      <c r="K178" s="109"/>
      <c r="L178" s="109"/>
      <c r="M178" s="109"/>
      <c r="N178" s="109"/>
      <c r="O178" s="109"/>
      <c r="P178" s="109"/>
      <c r="Q178" s="109"/>
      <c r="R178" s="109"/>
      <c r="S178" s="109"/>
      <c r="T178" s="109"/>
      <c r="U178" s="109"/>
      <c r="V178" s="109"/>
      <c r="W178" s="14"/>
      <c r="X178" s="14"/>
      <c r="Y178" s="14"/>
      <c r="Z178" s="14"/>
      <c r="AA178" s="14"/>
      <c r="AB178" s="14"/>
      <c r="AC178" s="14"/>
      <c r="AD178" s="14"/>
      <c r="AE178" s="14"/>
      <c r="AF178" s="14"/>
      <c r="AG178" s="14"/>
      <c r="AH178" s="14"/>
      <c r="AI178" s="14"/>
      <c r="AJ178" s="14"/>
    </row>
    <row r="179" spans="1:36" ht="15.75" customHeight="1" x14ac:dyDescent="0.2">
      <c r="A179" s="109"/>
      <c r="B179" s="109"/>
      <c r="C179" s="109"/>
      <c r="D179" s="109"/>
      <c r="E179" s="109"/>
      <c r="F179" s="109"/>
      <c r="G179" s="109"/>
      <c r="H179" s="109"/>
      <c r="I179" s="109"/>
      <c r="J179" s="109"/>
      <c r="K179" s="109"/>
      <c r="L179" s="109"/>
      <c r="M179" s="109"/>
      <c r="N179" s="109"/>
      <c r="O179" s="109"/>
      <c r="P179" s="109"/>
      <c r="Q179" s="109"/>
      <c r="R179" s="109"/>
      <c r="S179" s="109"/>
      <c r="T179" s="109"/>
      <c r="U179" s="109"/>
      <c r="V179" s="109"/>
      <c r="W179" s="14"/>
      <c r="X179" s="14"/>
      <c r="Y179" s="14"/>
      <c r="Z179" s="14"/>
      <c r="AA179" s="14"/>
      <c r="AB179" s="14"/>
      <c r="AC179" s="14"/>
      <c r="AD179" s="14"/>
      <c r="AE179" s="14"/>
      <c r="AF179" s="14"/>
      <c r="AG179" s="14"/>
      <c r="AH179" s="14"/>
      <c r="AI179" s="14"/>
      <c r="AJ179" s="14"/>
    </row>
    <row r="180" spans="1:36" ht="15.75" customHeight="1" x14ac:dyDescent="0.2">
      <c r="A180" s="109"/>
      <c r="B180" s="109"/>
      <c r="C180" s="109"/>
      <c r="D180" s="109"/>
      <c r="E180" s="109"/>
      <c r="F180" s="109"/>
      <c r="G180" s="109"/>
      <c r="H180" s="109"/>
      <c r="I180" s="109"/>
      <c r="J180" s="109"/>
      <c r="K180" s="109"/>
      <c r="L180" s="109"/>
      <c r="M180" s="109"/>
      <c r="N180" s="109"/>
      <c r="O180" s="109"/>
      <c r="P180" s="109"/>
      <c r="Q180" s="109"/>
      <c r="R180" s="109"/>
      <c r="S180" s="109"/>
      <c r="T180" s="109"/>
      <c r="U180" s="109"/>
      <c r="V180" s="109"/>
      <c r="W180" s="14"/>
      <c r="X180" s="14"/>
      <c r="Y180" s="14"/>
      <c r="Z180" s="14"/>
      <c r="AA180" s="14"/>
      <c r="AB180" s="14"/>
      <c r="AC180" s="14"/>
      <c r="AD180" s="14"/>
      <c r="AE180" s="14"/>
      <c r="AF180" s="14"/>
      <c r="AG180" s="14"/>
      <c r="AH180" s="14"/>
      <c r="AI180" s="14"/>
      <c r="AJ180" s="14"/>
    </row>
    <row r="181" spans="1:36" ht="15.75" customHeight="1" x14ac:dyDescent="0.2">
      <c r="A181" s="109"/>
      <c r="B181" s="109"/>
      <c r="C181" s="109"/>
      <c r="D181" s="109"/>
      <c r="E181" s="109"/>
      <c r="F181" s="109"/>
      <c r="G181" s="109"/>
      <c r="H181" s="109"/>
      <c r="I181" s="109"/>
      <c r="J181" s="109"/>
      <c r="K181" s="109"/>
      <c r="L181" s="109"/>
      <c r="M181" s="109"/>
      <c r="N181" s="109"/>
      <c r="O181" s="109"/>
      <c r="P181" s="109"/>
      <c r="Q181" s="109"/>
      <c r="R181" s="109"/>
      <c r="S181" s="109"/>
      <c r="T181" s="109"/>
      <c r="U181" s="109"/>
      <c r="V181" s="109"/>
      <c r="W181" s="14"/>
      <c r="X181" s="14"/>
      <c r="Y181" s="14"/>
      <c r="Z181" s="14"/>
      <c r="AA181" s="14"/>
      <c r="AB181" s="14"/>
      <c r="AC181" s="14"/>
      <c r="AD181" s="14"/>
      <c r="AE181" s="14"/>
      <c r="AF181" s="14"/>
      <c r="AG181" s="14"/>
      <c r="AH181" s="14"/>
      <c r="AI181" s="14"/>
      <c r="AJ181" s="14"/>
    </row>
    <row r="182" spans="1:36" ht="15.75" customHeight="1" x14ac:dyDescent="0.2">
      <c r="A182" s="109"/>
      <c r="B182" s="109"/>
      <c r="C182" s="109"/>
      <c r="D182" s="109"/>
      <c r="E182" s="109"/>
      <c r="F182" s="109"/>
      <c r="G182" s="109"/>
      <c r="H182" s="109"/>
      <c r="I182" s="109"/>
      <c r="J182" s="109"/>
      <c r="K182" s="109"/>
      <c r="L182" s="109"/>
      <c r="M182" s="109"/>
      <c r="N182" s="109"/>
      <c r="O182" s="109"/>
      <c r="P182" s="109"/>
      <c r="Q182" s="109"/>
      <c r="R182" s="109"/>
      <c r="S182" s="109"/>
      <c r="T182" s="109"/>
      <c r="U182" s="109"/>
      <c r="V182" s="109"/>
      <c r="W182" s="14"/>
      <c r="X182" s="14"/>
      <c r="Y182" s="14"/>
      <c r="Z182" s="14"/>
      <c r="AA182" s="14"/>
      <c r="AB182" s="14"/>
      <c r="AC182" s="14"/>
      <c r="AD182" s="14"/>
      <c r="AE182" s="14"/>
      <c r="AF182" s="14"/>
      <c r="AG182" s="14"/>
      <c r="AH182" s="14"/>
      <c r="AI182" s="14"/>
      <c r="AJ182" s="14"/>
    </row>
    <row r="183" spans="1:36" ht="15.75" customHeight="1" x14ac:dyDescent="0.2">
      <c r="A183" s="109"/>
      <c r="B183" s="109"/>
      <c r="C183" s="109"/>
      <c r="D183" s="109"/>
      <c r="E183" s="109"/>
      <c r="F183" s="109"/>
      <c r="G183" s="109"/>
      <c r="H183" s="109"/>
      <c r="I183" s="109"/>
      <c r="J183" s="109"/>
      <c r="K183" s="109"/>
      <c r="L183" s="109"/>
      <c r="M183" s="109"/>
      <c r="N183" s="109"/>
      <c r="O183" s="109"/>
      <c r="P183" s="109"/>
      <c r="Q183" s="109"/>
      <c r="R183" s="109"/>
      <c r="S183" s="109"/>
      <c r="T183" s="109"/>
      <c r="U183" s="109"/>
      <c r="V183" s="109"/>
      <c r="W183" s="14"/>
      <c r="X183" s="14"/>
      <c r="Y183" s="14"/>
      <c r="Z183" s="14"/>
      <c r="AA183" s="14"/>
      <c r="AB183" s="14"/>
      <c r="AC183" s="14"/>
      <c r="AD183" s="14"/>
      <c r="AE183" s="14"/>
      <c r="AF183" s="14"/>
      <c r="AG183" s="14"/>
      <c r="AH183" s="14"/>
      <c r="AI183" s="14"/>
      <c r="AJ183" s="14"/>
    </row>
    <row r="184" spans="1:36" ht="15.75" customHeight="1" x14ac:dyDescent="0.2">
      <c r="A184" s="109"/>
      <c r="B184" s="109"/>
      <c r="C184" s="109"/>
      <c r="D184" s="109"/>
      <c r="E184" s="109"/>
      <c r="F184" s="109"/>
      <c r="G184" s="109"/>
      <c r="H184" s="109"/>
      <c r="I184" s="109"/>
      <c r="J184" s="109"/>
      <c r="K184" s="109"/>
      <c r="L184" s="109"/>
      <c r="M184" s="109"/>
      <c r="N184" s="109"/>
      <c r="O184" s="109"/>
      <c r="P184" s="109"/>
      <c r="Q184" s="109"/>
      <c r="R184" s="109"/>
      <c r="S184" s="109"/>
      <c r="T184" s="109"/>
      <c r="U184" s="109"/>
      <c r="V184" s="109"/>
      <c r="W184" s="14"/>
      <c r="X184" s="14"/>
      <c r="Y184" s="14"/>
      <c r="Z184" s="14"/>
      <c r="AA184" s="14"/>
      <c r="AB184" s="14"/>
      <c r="AC184" s="14"/>
      <c r="AD184" s="14"/>
      <c r="AE184" s="14"/>
      <c r="AF184" s="14"/>
      <c r="AG184" s="14"/>
      <c r="AH184" s="14"/>
      <c r="AI184" s="14"/>
      <c r="AJ184" s="14"/>
    </row>
    <row r="185" spans="1:36" ht="15.75" customHeight="1" x14ac:dyDescent="0.2">
      <c r="A185" s="109"/>
      <c r="B185" s="109"/>
      <c r="C185" s="109"/>
      <c r="D185" s="109"/>
      <c r="E185" s="109"/>
      <c r="F185" s="109"/>
      <c r="G185" s="109"/>
      <c r="H185" s="109"/>
      <c r="I185" s="109"/>
      <c r="J185" s="109"/>
      <c r="K185" s="109"/>
      <c r="L185" s="109"/>
      <c r="M185" s="109"/>
      <c r="N185" s="109"/>
      <c r="O185" s="109"/>
      <c r="P185" s="109"/>
      <c r="Q185" s="109"/>
      <c r="R185" s="109"/>
      <c r="S185" s="109"/>
      <c r="T185" s="109"/>
      <c r="U185" s="109"/>
      <c r="V185" s="109"/>
      <c r="W185" s="14"/>
      <c r="X185" s="14"/>
      <c r="Y185" s="14"/>
      <c r="Z185" s="14"/>
      <c r="AA185" s="14"/>
      <c r="AB185" s="14"/>
      <c r="AC185" s="14"/>
      <c r="AD185" s="14"/>
      <c r="AE185" s="14"/>
      <c r="AF185" s="14"/>
      <c r="AG185" s="14"/>
      <c r="AH185" s="14"/>
      <c r="AI185" s="14"/>
      <c r="AJ185" s="14"/>
    </row>
    <row r="186" spans="1:36" ht="15.75" customHeight="1" x14ac:dyDescent="0.2">
      <c r="A186" s="109"/>
      <c r="B186" s="109"/>
      <c r="C186" s="109"/>
      <c r="D186" s="109"/>
      <c r="E186" s="109"/>
      <c r="F186" s="109"/>
      <c r="G186" s="109"/>
      <c r="H186" s="109"/>
      <c r="I186" s="109"/>
      <c r="J186" s="109"/>
      <c r="K186" s="109"/>
      <c r="L186" s="109"/>
      <c r="M186" s="109"/>
      <c r="N186" s="109"/>
      <c r="O186" s="109"/>
      <c r="P186" s="109"/>
      <c r="Q186" s="109"/>
      <c r="R186" s="109"/>
      <c r="S186" s="109"/>
      <c r="T186" s="109"/>
      <c r="U186" s="109"/>
      <c r="V186" s="109"/>
      <c r="W186" s="14"/>
      <c r="X186" s="14"/>
      <c r="Y186" s="14"/>
      <c r="Z186" s="14"/>
      <c r="AA186" s="14"/>
      <c r="AB186" s="14"/>
      <c r="AC186" s="14"/>
      <c r="AD186" s="14"/>
      <c r="AE186" s="14"/>
      <c r="AF186" s="14"/>
      <c r="AG186" s="14"/>
      <c r="AH186" s="14"/>
      <c r="AI186" s="14"/>
      <c r="AJ186" s="14"/>
    </row>
    <row r="187" spans="1:36" ht="15.75" customHeight="1" x14ac:dyDescent="0.2">
      <c r="A187" s="109"/>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4"/>
      <c r="X187" s="14"/>
      <c r="Y187" s="14"/>
      <c r="Z187" s="14"/>
      <c r="AA187" s="14"/>
      <c r="AB187" s="14"/>
      <c r="AC187" s="14"/>
      <c r="AD187" s="14"/>
      <c r="AE187" s="14"/>
      <c r="AF187" s="14"/>
      <c r="AG187" s="14"/>
      <c r="AH187" s="14"/>
      <c r="AI187" s="14"/>
      <c r="AJ187" s="14"/>
    </row>
    <row r="188" spans="1:36" ht="15.75" customHeight="1" x14ac:dyDescent="0.2">
      <c r="A188" s="109"/>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4"/>
      <c r="X188" s="14"/>
      <c r="Y188" s="14"/>
      <c r="Z188" s="14"/>
      <c r="AA188" s="14"/>
      <c r="AB188" s="14"/>
      <c r="AC188" s="14"/>
      <c r="AD188" s="14"/>
      <c r="AE188" s="14"/>
      <c r="AF188" s="14"/>
      <c r="AG188" s="14"/>
      <c r="AH188" s="14"/>
      <c r="AI188" s="14"/>
      <c r="AJ188" s="14"/>
    </row>
    <row r="189" spans="1:36" ht="15.75" customHeight="1" x14ac:dyDescent="0.2">
      <c r="A189" s="109"/>
      <c r="B189" s="109"/>
      <c r="C189" s="109"/>
      <c r="D189" s="109"/>
      <c r="E189" s="109"/>
      <c r="F189" s="109"/>
      <c r="G189" s="109"/>
      <c r="H189" s="109"/>
      <c r="I189" s="109"/>
      <c r="J189" s="109"/>
      <c r="K189" s="109"/>
      <c r="L189" s="109"/>
      <c r="M189" s="109"/>
      <c r="N189" s="109"/>
      <c r="O189" s="109"/>
      <c r="P189" s="109"/>
      <c r="Q189" s="109"/>
      <c r="R189" s="109"/>
      <c r="S189" s="109"/>
      <c r="T189" s="109"/>
      <c r="U189" s="109"/>
      <c r="V189" s="109"/>
      <c r="W189" s="14"/>
      <c r="X189" s="14"/>
      <c r="Y189" s="14"/>
      <c r="Z189" s="14"/>
      <c r="AA189" s="14"/>
      <c r="AB189" s="14"/>
      <c r="AC189" s="14"/>
      <c r="AD189" s="14"/>
      <c r="AE189" s="14"/>
      <c r="AF189" s="14"/>
      <c r="AG189" s="14"/>
      <c r="AH189" s="14"/>
      <c r="AI189" s="14"/>
      <c r="AJ189" s="14"/>
    </row>
    <row r="190" spans="1:36" ht="15.75" customHeight="1" x14ac:dyDescent="0.2">
      <c r="A190" s="109"/>
      <c r="B190" s="109"/>
      <c r="C190" s="109"/>
      <c r="D190" s="109"/>
      <c r="E190" s="109"/>
      <c r="F190" s="109"/>
      <c r="G190" s="109"/>
      <c r="H190" s="109"/>
      <c r="I190" s="109"/>
      <c r="J190" s="109"/>
      <c r="K190" s="109"/>
      <c r="L190" s="109"/>
      <c r="M190" s="109"/>
      <c r="N190" s="109"/>
      <c r="O190" s="109"/>
      <c r="P190" s="109"/>
      <c r="Q190" s="109"/>
      <c r="R190" s="109"/>
      <c r="S190" s="109"/>
      <c r="T190" s="109"/>
      <c r="U190" s="109"/>
      <c r="V190" s="109"/>
      <c r="W190" s="14"/>
      <c r="X190" s="14"/>
      <c r="Y190" s="14"/>
      <c r="Z190" s="14"/>
      <c r="AA190" s="14"/>
      <c r="AB190" s="14"/>
      <c r="AC190" s="14"/>
      <c r="AD190" s="14"/>
      <c r="AE190" s="14"/>
      <c r="AF190" s="14"/>
      <c r="AG190" s="14"/>
      <c r="AH190" s="14"/>
      <c r="AI190" s="14"/>
      <c r="AJ190" s="14"/>
    </row>
    <row r="191" spans="1:36" ht="15.75" customHeight="1" x14ac:dyDescent="0.2">
      <c r="A191" s="109"/>
      <c r="B191" s="109"/>
      <c r="C191" s="109"/>
      <c r="D191" s="109"/>
      <c r="E191" s="109"/>
      <c r="F191" s="109"/>
      <c r="G191" s="109"/>
      <c r="H191" s="109"/>
      <c r="I191" s="109"/>
      <c r="J191" s="109"/>
      <c r="K191" s="109"/>
      <c r="L191" s="109"/>
      <c r="M191" s="109"/>
      <c r="N191" s="109"/>
      <c r="O191" s="109"/>
      <c r="P191" s="109"/>
      <c r="Q191" s="109"/>
      <c r="R191" s="109"/>
      <c r="S191" s="109"/>
      <c r="T191" s="109"/>
      <c r="U191" s="109"/>
      <c r="V191" s="109"/>
      <c r="W191" s="14"/>
      <c r="X191" s="14"/>
      <c r="Y191" s="14"/>
      <c r="Z191" s="14"/>
      <c r="AA191" s="14"/>
      <c r="AB191" s="14"/>
      <c r="AC191" s="14"/>
      <c r="AD191" s="14"/>
      <c r="AE191" s="14"/>
      <c r="AF191" s="14"/>
      <c r="AG191" s="14"/>
      <c r="AH191" s="14"/>
      <c r="AI191" s="14"/>
      <c r="AJ191" s="14"/>
    </row>
    <row r="192" spans="1:36" ht="15.75" customHeight="1" x14ac:dyDescent="0.2">
      <c r="A192" s="109"/>
      <c r="B192" s="109"/>
      <c r="C192" s="109"/>
      <c r="D192" s="109"/>
      <c r="E192" s="109"/>
      <c r="F192" s="109"/>
      <c r="G192" s="109"/>
      <c r="H192" s="109"/>
      <c r="I192" s="109"/>
      <c r="J192" s="109"/>
      <c r="K192" s="109"/>
      <c r="L192" s="109"/>
      <c r="M192" s="109"/>
      <c r="N192" s="109"/>
      <c r="O192" s="109"/>
      <c r="P192" s="109"/>
      <c r="Q192" s="109"/>
      <c r="R192" s="109"/>
      <c r="S192" s="109"/>
      <c r="T192" s="109"/>
      <c r="U192" s="109"/>
      <c r="V192" s="109"/>
      <c r="W192" s="14"/>
      <c r="X192" s="14"/>
      <c r="Y192" s="14"/>
      <c r="Z192" s="14"/>
      <c r="AA192" s="14"/>
      <c r="AB192" s="14"/>
      <c r="AC192" s="14"/>
      <c r="AD192" s="14"/>
      <c r="AE192" s="14"/>
      <c r="AF192" s="14"/>
      <c r="AG192" s="14"/>
      <c r="AH192" s="14"/>
      <c r="AI192" s="14"/>
      <c r="AJ192" s="14"/>
    </row>
    <row r="193" spans="1:36" ht="15.75" customHeight="1" x14ac:dyDescent="0.2">
      <c r="A193" s="109"/>
      <c r="B193" s="109"/>
      <c r="C193" s="109"/>
      <c r="D193" s="109"/>
      <c r="E193" s="109"/>
      <c r="F193" s="109"/>
      <c r="G193" s="109"/>
      <c r="H193" s="109"/>
      <c r="I193" s="109"/>
      <c r="J193" s="109"/>
      <c r="K193" s="109"/>
      <c r="L193" s="109"/>
      <c r="M193" s="109"/>
      <c r="N193" s="109"/>
      <c r="O193" s="109"/>
      <c r="P193" s="109"/>
      <c r="Q193" s="109"/>
      <c r="R193" s="109"/>
      <c r="S193" s="109"/>
      <c r="T193" s="109"/>
      <c r="U193" s="109"/>
      <c r="V193" s="109"/>
      <c r="W193" s="14"/>
      <c r="X193" s="14"/>
      <c r="Y193" s="14"/>
      <c r="Z193" s="14"/>
      <c r="AA193" s="14"/>
      <c r="AB193" s="14"/>
      <c r="AC193" s="14"/>
      <c r="AD193" s="14"/>
      <c r="AE193" s="14"/>
      <c r="AF193" s="14"/>
      <c r="AG193" s="14"/>
      <c r="AH193" s="14"/>
      <c r="AI193" s="14"/>
      <c r="AJ193" s="14"/>
    </row>
    <row r="194" spans="1:36" ht="15.75" customHeight="1" x14ac:dyDescent="0.2">
      <c r="A194" s="109"/>
      <c r="B194" s="109"/>
      <c r="C194" s="109"/>
      <c r="D194" s="109"/>
      <c r="E194" s="109"/>
      <c r="F194" s="109"/>
      <c r="G194" s="109"/>
      <c r="H194" s="109"/>
      <c r="I194" s="109"/>
      <c r="J194" s="109"/>
      <c r="K194" s="109"/>
      <c r="L194" s="109"/>
      <c r="M194" s="109"/>
      <c r="N194" s="109"/>
      <c r="O194" s="109"/>
      <c r="P194" s="109"/>
      <c r="Q194" s="109"/>
      <c r="R194" s="109"/>
      <c r="S194" s="109"/>
      <c r="T194" s="109"/>
      <c r="U194" s="109"/>
      <c r="V194" s="109"/>
      <c r="W194" s="14"/>
      <c r="X194" s="14"/>
      <c r="Y194" s="14"/>
      <c r="Z194" s="14"/>
      <c r="AA194" s="14"/>
      <c r="AB194" s="14"/>
      <c r="AC194" s="14"/>
      <c r="AD194" s="14"/>
      <c r="AE194" s="14"/>
      <c r="AF194" s="14"/>
      <c r="AG194" s="14"/>
      <c r="AH194" s="14"/>
      <c r="AI194" s="14"/>
      <c r="AJ194" s="14"/>
    </row>
    <row r="195" spans="1:36" ht="15.75" customHeight="1" x14ac:dyDescent="0.2">
      <c r="A195" s="109"/>
      <c r="B195" s="109"/>
      <c r="C195" s="109"/>
      <c r="D195" s="109"/>
      <c r="E195" s="109"/>
      <c r="F195" s="109"/>
      <c r="G195" s="109"/>
      <c r="H195" s="109"/>
      <c r="I195" s="109"/>
      <c r="J195" s="109"/>
      <c r="K195" s="109"/>
      <c r="L195" s="109"/>
      <c r="M195" s="109"/>
      <c r="N195" s="109"/>
      <c r="O195" s="109"/>
      <c r="P195" s="109"/>
      <c r="Q195" s="109"/>
      <c r="R195" s="109"/>
      <c r="S195" s="109"/>
      <c r="T195" s="109"/>
      <c r="U195" s="109"/>
      <c r="V195" s="109"/>
      <c r="W195" s="14"/>
      <c r="X195" s="14"/>
      <c r="Y195" s="14"/>
      <c r="Z195" s="14"/>
      <c r="AA195" s="14"/>
      <c r="AB195" s="14"/>
      <c r="AC195" s="14"/>
      <c r="AD195" s="14"/>
      <c r="AE195" s="14"/>
      <c r="AF195" s="14"/>
      <c r="AG195" s="14"/>
      <c r="AH195" s="14"/>
      <c r="AI195" s="14"/>
      <c r="AJ195" s="14"/>
    </row>
    <row r="196" spans="1:36" ht="15.75" customHeight="1" x14ac:dyDescent="0.2">
      <c r="A196" s="109"/>
      <c r="B196" s="109"/>
      <c r="C196" s="109"/>
      <c r="D196" s="109"/>
      <c r="E196" s="109"/>
      <c r="F196" s="109"/>
      <c r="G196" s="109"/>
      <c r="H196" s="109"/>
      <c r="I196" s="109"/>
      <c r="J196" s="109"/>
      <c r="K196" s="109"/>
      <c r="L196" s="109"/>
      <c r="M196" s="109"/>
      <c r="N196" s="109"/>
      <c r="O196" s="109"/>
      <c r="P196" s="109"/>
      <c r="Q196" s="109"/>
      <c r="R196" s="109"/>
      <c r="S196" s="109"/>
      <c r="T196" s="109"/>
      <c r="U196" s="109"/>
      <c r="V196" s="109"/>
      <c r="W196" s="14"/>
      <c r="X196" s="14"/>
      <c r="Y196" s="14"/>
      <c r="Z196" s="14"/>
      <c r="AA196" s="14"/>
      <c r="AB196" s="14"/>
      <c r="AC196" s="14"/>
      <c r="AD196" s="14"/>
      <c r="AE196" s="14"/>
      <c r="AF196" s="14"/>
      <c r="AG196" s="14"/>
      <c r="AH196" s="14"/>
      <c r="AI196" s="14"/>
      <c r="AJ196" s="14"/>
    </row>
    <row r="197" spans="1:36" ht="15.75" customHeight="1" x14ac:dyDescent="0.2">
      <c r="A197" s="109"/>
      <c r="B197" s="109"/>
      <c r="C197" s="109"/>
      <c r="D197" s="109"/>
      <c r="E197" s="109"/>
      <c r="F197" s="109"/>
      <c r="G197" s="109"/>
      <c r="H197" s="109"/>
      <c r="I197" s="109"/>
      <c r="J197" s="109"/>
      <c r="K197" s="109"/>
      <c r="L197" s="109"/>
      <c r="M197" s="109"/>
      <c r="N197" s="109"/>
      <c r="O197" s="109"/>
      <c r="P197" s="109"/>
      <c r="Q197" s="109"/>
      <c r="R197" s="109"/>
      <c r="S197" s="109"/>
      <c r="T197" s="109"/>
      <c r="U197" s="109"/>
      <c r="V197" s="109"/>
      <c r="W197" s="14"/>
      <c r="X197" s="14"/>
      <c r="Y197" s="14"/>
      <c r="Z197" s="14"/>
      <c r="AA197" s="14"/>
      <c r="AB197" s="14"/>
      <c r="AC197" s="14"/>
      <c r="AD197" s="14"/>
      <c r="AE197" s="14"/>
      <c r="AF197" s="14"/>
      <c r="AG197" s="14"/>
      <c r="AH197" s="14"/>
      <c r="AI197" s="14"/>
      <c r="AJ197" s="14"/>
    </row>
    <row r="198" spans="1:36" ht="15.75" customHeight="1" x14ac:dyDescent="0.2">
      <c r="A198" s="109"/>
      <c r="B198" s="109"/>
      <c r="C198" s="109"/>
      <c r="D198" s="109"/>
      <c r="E198" s="109"/>
      <c r="F198" s="109"/>
      <c r="G198" s="109"/>
      <c r="H198" s="109"/>
      <c r="I198" s="109"/>
      <c r="J198" s="109"/>
      <c r="K198" s="109"/>
      <c r="L198" s="109"/>
      <c r="M198" s="109"/>
      <c r="N198" s="109"/>
      <c r="O198" s="109"/>
      <c r="P198" s="109"/>
      <c r="Q198" s="109"/>
      <c r="R198" s="109"/>
      <c r="S198" s="109"/>
      <c r="T198" s="109"/>
      <c r="U198" s="109"/>
      <c r="V198" s="109"/>
      <c r="W198" s="14"/>
      <c r="X198" s="14"/>
      <c r="Y198" s="14"/>
      <c r="Z198" s="14"/>
      <c r="AA198" s="14"/>
      <c r="AB198" s="14"/>
      <c r="AC198" s="14"/>
      <c r="AD198" s="14"/>
      <c r="AE198" s="14"/>
      <c r="AF198" s="14"/>
      <c r="AG198" s="14"/>
      <c r="AH198" s="14"/>
      <c r="AI198" s="14"/>
      <c r="AJ198" s="14"/>
    </row>
    <row r="199" spans="1:36" ht="15.75" customHeight="1" x14ac:dyDescent="0.2">
      <c r="A199" s="109"/>
      <c r="B199" s="109"/>
      <c r="C199" s="109"/>
      <c r="D199" s="109"/>
      <c r="E199" s="109"/>
      <c r="F199" s="109"/>
      <c r="G199" s="109"/>
      <c r="H199" s="109"/>
      <c r="I199" s="109"/>
      <c r="J199" s="109"/>
      <c r="K199" s="109"/>
      <c r="L199" s="109"/>
      <c r="M199" s="109"/>
      <c r="N199" s="109"/>
      <c r="O199" s="109"/>
      <c r="P199" s="109"/>
      <c r="Q199" s="109"/>
      <c r="R199" s="109"/>
      <c r="S199" s="109"/>
      <c r="T199" s="109"/>
      <c r="U199" s="109"/>
      <c r="V199" s="109"/>
      <c r="W199" s="14"/>
      <c r="X199" s="14"/>
      <c r="Y199" s="14"/>
      <c r="Z199" s="14"/>
      <c r="AA199" s="14"/>
      <c r="AB199" s="14"/>
      <c r="AC199" s="14"/>
      <c r="AD199" s="14"/>
      <c r="AE199" s="14"/>
      <c r="AF199" s="14"/>
      <c r="AG199" s="14"/>
      <c r="AH199" s="14"/>
      <c r="AI199" s="14"/>
      <c r="AJ199" s="14"/>
    </row>
    <row r="200" spans="1:36" ht="15.75" customHeight="1" x14ac:dyDescent="0.2">
      <c r="A200" s="109"/>
      <c r="B200" s="109"/>
      <c r="C200" s="109"/>
      <c r="D200" s="109"/>
      <c r="E200" s="109"/>
      <c r="F200" s="109"/>
      <c r="G200" s="109"/>
      <c r="H200" s="109"/>
      <c r="I200" s="109"/>
      <c r="J200" s="109"/>
      <c r="K200" s="109"/>
      <c r="L200" s="109"/>
      <c r="M200" s="109"/>
      <c r="N200" s="109"/>
      <c r="O200" s="109"/>
      <c r="P200" s="109"/>
      <c r="Q200" s="109"/>
      <c r="R200" s="109"/>
      <c r="S200" s="109"/>
      <c r="T200" s="109"/>
      <c r="U200" s="109"/>
      <c r="V200" s="109"/>
      <c r="W200" s="14"/>
      <c r="X200" s="14"/>
      <c r="Y200" s="14"/>
      <c r="Z200" s="14"/>
      <c r="AA200" s="14"/>
      <c r="AB200" s="14"/>
      <c r="AC200" s="14"/>
      <c r="AD200" s="14"/>
      <c r="AE200" s="14"/>
      <c r="AF200" s="14"/>
      <c r="AG200" s="14"/>
      <c r="AH200" s="14"/>
      <c r="AI200" s="14"/>
      <c r="AJ200" s="14"/>
    </row>
    <row r="201" spans="1:36" ht="15.75" customHeight="1" x14ac:dyDescent="0.2">
      <c r="A201" s="109"/>
      <c r="B201" s="109"/>
      <c r="C201" s="109"/>
      <c r="D201" s="109"/>
      <c r="E201" s="109"/>
      <c r="F201" s="109"/>
      <c r="G201" s="109"/>
      <c r="H201" s="109"/>
      <c r="I201" s="109"/>
      <c r="J201" s="109"/>
      <c r="K201" s="109"/>
      <c r="L201" s="109"/>
      <c r="M201" s="109"/>
      <c r="N201" s="109"/>
      <c r="O201" s="109"/>
      <c r="P201" s="109"/>
      <c r="Q201" s="109"/>
      <c r="R201" s="109"/>
      <c r="S201" s="109"/>
      <c r="T201" s="109"/>
      <c r="U201" s="109"/>
      <c r="V201" s="109"/>
      <c r="W201" s="14"/>
      <c r="X201" s="14"/>
      <c r="Y201" s="14"/>
      <c r="Z201" s="14"/>
      <c r="AA201" s="14"/>
      <c r="AB201" s="14"/>
      <c r="AC201" s="14"/>
      <c r="AD201" s="14"/>
      <c r="AE201" s="14"/>
      <c r="AF201" s="14"/>
      <c r="AG201" s="14"/>
      <c r="AH201" s="14"/>
      <c r="AI201" s="14"/>
      <c r="AJ201" s="14"/>
    </row>
    <row r="202" spans="1:36" ht="15.75" customHeight="1" x14ac:dyDescent="0.2">
      <c r="A202" s="109"/>
      <c r="B202" s="109"/>
      <c r="C202" s="109"/>
      <c r="D202" s="109"/>
      <c r="E202" s="109"/>
      <c r="F202" s="109"/>
      <c r="G202" s="109"/>
      <c r="H202" s="109"/>
      <c r="I202" s="109"/>
      <c r="J202" s="109"/>
      <c r="K202" s="109"/>
      <c r="L202" s="109"/>
      <c r="M202" s="109"/>
      <c r="N202" s="109"/>
      <c r="O202" s="109"/>
      <c r="P202" s="109"/>
      <c r="Q202" s="109"/>
      <c r="R202" s="109"/>
      <c r="S202" s="109"/>
      <c r="T202" s="109"/>
      <c r="U202" s="109"/>
      <c r="V202" s="109"/>
      <c r="W202" s="14"/>
      <c r="X202" s="14"/>
      <c r="Y202" s="14"/>
      <c r="Z202" s="14"/>
      <c r="AA202" s="14"/>
      <c r="AB202" s="14"/>
      <c r="AC202" s="14"/>
      <c r="AD202" s="14"/>
      <c r="AE202" s="14"/>
      <c r="AF202" s="14"/>
      <c r="AG202" s="14"/>
      <c r="AH202" s="14"/>
      <c r="AI202" s="14"/>
      <c r="AJ202" s="14"/>
    </row>
    <row r="203" spans="1:36" ht="15.75" customHeight="1" x14ac:dyDescent="0.2">
      <c r="A203" s="109"/>
      <c r="B203" s="109"/>
      <c r="C203" s="109"/>
      <c r="D203" s="109"/>
      <c r="E203" s="109"/>
      <c r="F203" s="109"/>
      <c r="G203" s="109"/>
      <c r="H203" s="109"/>
      <c r="I203" s="109"/>
      <c r="J203" s="109"/>
      <c r="K203" s="109"/>
      <c r="L203" s="109"/>
      <c r="M203" s="109"/>
      <c r="N203" s="109"/>
      <c r="O203" s="109"/>
      <c r="P203" s="109"/>
      <c r="Q203" s="109"/>
      <c r="R203" s="109"/>
      <c r="S203" s="109"/>
      <c r="T203" s="109"/>
      <c r="U203" s="109"/>
      <c r="V203" s="109"/>
      <c r="W203" s="14"/>
      <c r="X203" s="14"/>
      <c r="Y203" s="14"/>
      <c r="Z203" s="14"/>
      <c r="AA203" s="14"/>
      <c r="AB203" s="14"/>
      <c r="AC203" s="14"/>
      <c r="AD203" s="14"/>
      <c r="AE203" s="14"/>
      <c r="AF203" s="14"/>
      <c r="AG203" s="14"/>
      <c r="AH203" s="14"/>
      <c r="AI203" s="14"/>
      <c r="AJ203" s="14"/>
    </row>
    <row r="204" spans="1:36" ht="15.75" customHeight="1" x14ac:dyDescent="0.2">
      <c r="A204" s="109"/>
      <c r="B204" s="109"/>
      <c r="C204" s="109"/>
      <c r="D204" s="109"/>
      <c r="E204" s="109"/>
      <c r="F204" s="109"/>
      <c r="G204" s="109"/>
      <c r="H204" s="109"/>
      <c r="I204" s="109"/>
      <c r="J204" s="109"/>
      <c r="K204" s="109"/>
      <c r="L204" s="109"/>
      <c r="M204" s="109"/>
      <c r="N204" s="109"/>
      <c r="O204" s="109"/>
      <c r="P204" s="109"/>
      <c r="Q204" s="109"/>
      <c r="R204" s="109"/>
      <c r="S204" s="109"/>
      <c r="T204" s="109"/>
      <c r="U204" s="109"/>
      <c r="V204" s="109"/>
      <c r="W204" s="14"/>
      <c r="X204" s="14"/>
      <c r="Y204" s="14"/>
      <c r="Z204" s="14"/>
      <c r="AA204" s="14"/>
      <c r="AB204" s="14"/>
      <c r="AC204" s="14"/>
      <c r="AD204" s="14"/>
      <c r="AE204" s="14"/>
      <c r="AF204" s="14"/>
      <c r="AG204" s="14"/>
      <c r="AH204" s="14"/>
      <c r="AI204" s="14"/>
      <c r="AJ204" s="14"/>
    </row>
    <row r="205" spans="1:36" ht="15.75" customHeight="1" x14ac:dyDescent="0.2">
      <c r="A205" s="109"/>
      <c r="B205" s="109"/>
      <c r="C205" s="109"/>
      <c r="D205" s="109"/>
      <c r="E205" s="109"/>
      <c r="F205" s="109"/>
      <c r="G205" s="109"/>
      <c r="H205" s="109"/>
      <c r="I205" s="109"/>
      <c r="J205" s="109"/>
      <c r="K205" s="109"/>
      <c r="L205" s="109"/>
      <c r="M205" s="109"/>
      <c r="N205" s="109"/>
      <c r="O205" s="109"/>
      <c r="P205" s="109"/>
      <c r="Q205" s="109"/>
      <c r="R205" s="109"/>
      <c r="S205" s="109"/>
      <c r="T205" s="109"/>
      <c r="U205" s="109"/>
      <c r="V205" s="109"/>
      <c r="W205" s="14"/>
      <c r="X205" s="14"/>
      <c r="Y205" s="14"/>
      <c r="Z205" s="14"/>
      <c r="AA205" s="14"/>
      <c r="AB205" s="14"/>
      <c r="AC205" s="14"/>
      <c r="AD205" s="14"/>
      <c r="AE205" s="14"/>
      <c r="AF205" s="14"/>
      <c r="AG205" s="14"/>
      <c r="AH205" s="14"/>
      <c r="AI205" s="14"/>
      <c r="AJ205" s="14"/>
    </row>
    <row r="206" spans="1:36" ht="15.75" customHeight="1" x14ac:dyDescent="0.2">
      <c r="A206" s="109"/>
      <c r="B206" s="109"/>
      <c r="C206" s="109"/>
      <c r="D206" s="109"/>
      <c r="E206" s="109"/>
      <c r="F206" s="109"/>
      <c r="G206" s="109"/>
      <c r="H206" s="109"/>
      <c r="I206" s="109"/>
      <c r="J206" s="109"/>
      <c r="K206" s="109"/>
      <c r="L206" s="109"/>
      <c r="M206" s="109"/>
      <c r="N206" s="109"/>
      <c r="O206" s="109"/>
      <c r="P206" s="109"/>
      <c r="Q206" s="109"/>
      <c r="R206" s="109"/>
      <c r="S206" s="109"/>
      <c r="T206" s="109"/>
      <c r="U206" s="109"/>
      <c r="V206" s="109"/>
      <c r="W206" s="14"/>
      <c r="X206" s="14"/>
      <c r="Y206" s="14"/>
      <c r="Z206" s="14"/>
      <c r="AA206" s="14"/>
      <c r="AB206" s="14"/>
      <c r="AC206" s="14"/>
      <c r="AD206" s="14"/>
      <c r="AE206" s="14"/>
      <c r="AF206" s="14"/>
      <c r="AG206" s="14"/>
      <c r="AH206" s="14"/>
      <c r="AI206" s="14"/>
      <c r="AJ206" s="14"/>
    </row>
    <row r="207" spans="1:36" ht="15.75" customHeight="1" x14ac:dyDescent="0.2">
      <c r="A207" s="109"/>
      <c r="B207" s="109"/>
      <c r="C207" s="109"/>
      <c r="D207" s="109"/>
      <c r="E207" s="109"/>
      <c r="F207" s="109"/>
      <c r="G207" s="109"/>
      <c r="H207" s="109"/>
      <c r="I207" s="109"/>
      <c r="J207" s="109"/>
      <c r="K207" s="109"/>
      <c r="L207" s="109"/>
      <c r="M207" s="109"/>
      <c r="N207" s="109"/>
      <c r="O207" s="109"/>
      <c r="P207" s="109"/>
      <c r="Q207" s="109"/>
      <c r="R207" s="109"/>
      <c r="S207" s="109"/>
      <c r="T207" s="109"/>
      <c r="U207" s="109"/>
      <c r="V207" s="109"/>
      <c r="W207" s="14"/>
      <c r="X207" s="14"/>
      <c r="Y207" s="14"/>
      <c r="Z207" s="14"/>
      <c r="AA207" s="14"/>
      <c r="AB207" s="14"/>
      <c r="AC207" s="14"/>
      <c r="AD207" s="14"/>
      <c r="AE207" s="14"/>
      <c r="AF207" s="14"/>
      <c r="AG207" s="14"/>
      <c r="AH207" s="14"/>
      <c r="AI207" s="14"/>
      <c r="AJ207" s="14"/>
    </row>
    <row r="208" spans="1:36" ht="15.75" customHeight="1" x14ac:dyDescent="0.2">
      <c r="A208" s="109"/>
      <c r="B208" s="109"/>
      <c r="C208" s="109"/>
      <c r="D208" s="109"/>
      <c r="E208" s="109"/>
      <c r="F208" s="109"/>
      <c r="G208" s="109"/>
      <c r="H208" s="109"/>
      <c r="I208" s="109"/>
      <c r="J208" s="109"/>
      <c r="K208" s="109"/>
      <c r="L208" s="109"/>
      <c r="M208" s="109"/>
      <c r="N208" s="109"/>
      <c r="O208" s="109"/>
      <c r="P208" s="109"/>
      <c r="Q208" s="109"/>
      <c r="R208" s="109"/>
      <c r="S208" s="109"/>
      <c r="T208" s="109"/>
      <c r="U208" s="109"/>
      <c r="V208" s="109"/>
      <c r="W208" s="14"/>
      <c r="X208" s="14"/>
      <c r="Y208" s="14"/>
      <c r="Z208" s="14"/>
      <c r="AA208" s="14"/>
      <c r="AB208" s="14"/>
      <c r="AC208" s="14"/>
      <c r="AD208" s="14"/>
      <c r="AE208" s="14"/>
      <c r="AF208" s="14"/>
      <c r="AG208" s="14"/>
      <c r="AH208" s="14"/>
      <c r="AI208" s="14"/>
      <c r="AJ208" s="14"/>
    </row>
    <row r="209" spans="1:36" ht="15.75" customHeight="1" x14ac:dyDescent="0.2">
      <c r="A209" s="109"/>
      <c r="B209" s="109"/>
      <c r="C209" s="109"/>
      <c r="D209" s="109"/>
      <c r="E209" s="109"/>
      <c r="F209" s="109"/>
      <c r="G209" s="109"/>
      <c r="H209" s="109"/>
      <c r="I209" s="109"/>
      <c r="J209" s="109"/>
      <c r="K209" s="109"/>
      <c r="L209" s="109"/>
      <c r="M209" s="109"/>
      <c r="N209" s="109"/>
      <c r="O209" s="109"/>
      <c r="P209" s="109"/>
      <c r="Q209" s="109"/>
      <c r="R209" s="109"/>
      <c r="S209" s="109"/>
      <c r="T209" s="109"/>
      <c r="U209" s="109"/>
      <c r="V209" s="109"/>
      <c r="W209" s="14"/>
      <c r="X209" s="14"/>
      <c r="Y209" s="14"/>
      <c r="Z209" s="14"/>
      <c r="AA209" s="14"/>
      <c r="AB209" s="14"/>
      <c r="AC209" s="14"/>
      <c r="AD209" s="14"/>
      <c r="AE209" s="14"/>
      <c r="AF209" s="14"/>
      <c r="AG209" s="14"/>
      <c r="AH209" s="14"/>
      <c r="AI209" s="14"/>
      <c r="AJ209" s="14"/>
    </row>
    <row r="210" spans="1:36" ht="15.75" customHeight="1" x14ac:dyDescent="0.2">
      <c r="A210" s="109"/>
      <c r="B210" s="109"/>
      <c r="C210" s="109"/>
      <c r="D210" s="109"/>
      <c r="E210" s="109"/>
      <c r="F210" s="109"/>
      <c r="G210" s="109"/>
      <c r="H210" s="109"/>
      <c r="I210" s="109"/>
      <c r="J210" s="109"/>
      <c r="K210" s="109"/>
      <c r="L210" s="109"/>
      <c r="M210" s="109"/>
      <c r="N210" s="109"/>
      <c r="O210" s="109"/>
      <c r="P210" s="109"/>
      <c r="Q210" s="109"/>
      <c r="R210" s="109"/>
      <c r="S210" s="109"/>
      <c r="T210" s="109"/>
      <c r="U210" s="109"/>
      <c r="V210" s="109"/>
      <c r="W210" s="14"/>
      <c r="X210" s="14"/>
      <c r="Y210" s="14"/>
      <c r="Z210" s="14"/>
      <c r="AA210" s="14"/>
      <c r="AB210" s="14"/>
      <c r="AC210" s="14"/>
      <c r="AD210" s="14"/>
      <c r="AE210" s="14"/>
      <c r="AF210" s="14"/>
      <c r="AG210" s="14"/>
      <c r="AH210" s="14"/>
      <c r="AI210" s="14"/>
      <c r="AJ210" s="14"/>
    </row>
    <row r="211" spans="1:36" ht="15.75" customHeight="1" x14ac:dyDescent="0.2">
      <c r="A211" s="109"/>
      <c r="B211" s="109"/>
      <c r="C211" s="109"/>
      <c r="D211" s="109"/>
      <c r="E211" s="109"/>
      <c r="F211" s="109"/>
      <c r="G211" s="109"/>
      <c r="H211" s="109"/>
      <c r="I211" s="109"/>
      <c r="J211" s="109"/>
      <c r="K211" s="109"/>
      <c r="L211" s="109"/>
      <c r="M211" s="109"/>
      <c r="N211" s="109"/>
      <c r="O211" s="109"/>
      <c r="P211" s="109"/>
      <c r="Q211" s="109"/>
      <c r="R211" s="109"/>
      <c r="S211" s="109"/>
      <c r="T211" s="109"/>
      <c r="U211" s="109"/>
      <c r="V211" s="109"/>
      <c r="W211" s="14"/>
      <c r="X211" s="14"/>
      <c r="Y211" s="14"/>
      <c r="Z211" s="14"/>
      <c r="AA211" s="14"/>
      <c r="AB211" s="14"/>
      <c r="AC211" s="14"/>
      <c r="AD211" s="14"/>
      <c r="AE211" s="14"/>
      <c r="AF211" s="14"/>
      <c r="AG211" s="14"/>
      <c r="AH211" s="14"/>
      <c r="AI211" s="14"/>
      <c r="AJ211" s="14"/>
    </row>
    <row r="212" spans="1:36" ht="15.75" customHeight="1" x14ac:dyDescent="0.2">
      <c r="A212" s="109"/>
      <c r="B212" s="109"/>
      <c r="C212" s="109"/>
      <c r="D212" s="109"/>
      <c r="E212" s="109"/>
      <c r="F212" s="109"/>
      <c r="G212" s="109"/>
      <c r="H212" s="109"/>
      <c r="I212" s="109"/>
      <c r="J212" s="109"/>
      <c r="K212" s="109"/>
      <c r="L212" s="109"/>
      <c r="M212" s="109"/>
      <c r="N212" s="109"/>
      <c r="O212" s="109"/>
      <c r="P212" s="109"/>
      <c r="Q212" s="109"/>
      <c r="R212" s="109"/>
      <c r="S212" s="109"/>
      <c r="T212" s="109"/>
      <c r="U212" s="109"/>
      <c r="V212" s="109"/>
      <c r="W212" s="14"/>
      <c r="X212" s="14"/>
      <c r="Y212" s="14"/>
      <c r="Z212" s="14"/>
      <c r="AA212" s="14"/>
      <c r="AB212" s="14"/>
      <c r="AC212" s="14"/>
      <c r="AD212" s="14"/>
      <c r="AE212" s="14"/>
      <c r="AF212" s="14"/>
      <c r="AG212" s="14"/>
      <c r="AH212" s="14"/>
      <c r="AI212" s="14"/>
      <c r="AJ212" s="14"/>
    </row>
    <row r="213" spans="1:36" ht="15.75" customHeight="1" x14ac:dyDescent="0.2">
      <c r="A213" s="109"/>
      <c r="B213" s="109"/>
      <c r="C213" s="109"/>
      <c r="D213" s="109"/>
      <c r="E213" s="109"/>
      <c r="F213" s="109"/>
      <c r="G213" s="109"/>
      <c r="H213" s="109"/>
      <c r="I213" s="109"/>
      <c r="J213" s="109"/>
      <c r="K213" s="109"/>
      <c r="L213" s="109"/>
      <c r="M213" s="109"/>
      <c r="N213" s="109"/>
      <c r="O213" s="109"/>
      <c r="P213" s="109"/>
      <c r="Q213" s="109"/>
      <c r="R213" s="109"/>
      <c r="S213" s="109"/>
      <c r="T213" s="109"/>
      <c r="U213" s="109"/>
      <c r="V213" s="109"/>
      <c r="W213" s="14"/>
      <c r="X213" s="14"/>
      <c r="Y213" s="14"/>
      <c r="Z213" s="14"/>
      <c r="AA213" s="14"/>
      <c r="AB213" s="14"/>
      <c r="AC213" s="14"/>
      <c r="AD213" s="14"/>
      <c r="AE213" s="14"/>
      <c r="AF213" s="14"/>
      <c r="AG213" s="14"/>
      <c r="AH213" s="14"/>
      <c r="AI213" s="14"/>
      <c r="AJ213" s="14"/>
    </row>
    <row r="214" spans="1:36" ht="15.75" customHeight="1" x14ac:dyDescent="0.2">
      <c r="A214" s="109"/>
      <c r="B214" s="109"/>
      <c r="C214" s="109"/>
      <c r="D214" s="109"/>
      <c r="E214" s="109"/>
      <c r="F214" s="109"/>
      <c r="G214" s="109"/>
      <c r="H214" s="109"/>
      <c r="I214" s="109"/>
      <c r="J214" s="109"/>
      <c r="K214" s="109"/>
      <c r="L214" s="109"/>
      <c r="M214" s="109"/>
      <c r="N214" s="109"/>
      <c r="O214" s="109"/>
      <c r="P214" s="109"/>
      <c r="Q214" s="109"/>
      <c r="R214" s="109"/>
      <c r="S214" s="109"/>
      <c r="T214" s="109"/>
      <c r="U214" s="109"/>
      <c r="V214" s="109"/>
      <c r="W214" s="14"/>
      <c r="X214" s="14"/>
      <c r="Y214" s="14"/>
      <c r="Z214" s="14"/>
      <c r="AA214" s="14"/>
      <c r="AB214" s="14"/>
      <c r="AC214" s="14"/>
      <c r="AD214" s="14"/>
      <c r="AE214" s="14"/>
      <c r="AF214" s="14"/>
      <c r="AG214" s="14"/>
      <c r="AH214" s="14"/>
      <c r="AI214" s="14"/>
      <c r="AJ214" s="14"/>
    </row>
    <row r="215" spans="1:36" ht="15.75" customHeight="1" x14ac:dyDescent="0.2">
      <c r="A215" s="109"/>
      <c r="B215" s="109"/>
      <c r="C215" s="109"/>
      <c r="D215" s="109"/>
      <c r="E215" s="109"/>
      <c r="F215" s="109"/>
      <c r="G215" s="109"/>
      <c r="H215" s="109"/>
      <c r="I215" s="109"/>
      <c r="J215" s="109"/>
      <c r="K215" s="109"/>
      <c r="L215" s="109"/>
      <c r="M215" s="109"/>
      <c r="N215" s="109"/>
      <c r="O215" s="109"/>
      <c r="P215" s="109"/>
      <c r="Q215" s="109"/>
      <c r="R215" s="109"/>
      <c r="S215" s="109"/>
      <c r="T215" s="109"/>
      <c r="U215" s="109"/>
      <c r="V215" s="109"/>
      <c r="W215" s="14"/>
      <c r="X215" s="14"/>
      <c r="Y215" s="14"/>
      <c r="Z215" s="14"/>
      <c r="AA215" s="14"/>
      <c r="AB215" s="14"/>
      <c r="AC215" s="14"/>
      <c r="AD215" s="14"/>
      <c r="AE215" s="14"/>
      <c r="AF215" s="14"/>
      <c r="AG215" s="14"/>
      <c r="AH215" s="14"/>
      <c r="AI215" s="14"/>
      <c r="AJ215" s="14"/>
    </row>
    <row r="216" spans="1:36" ht="15.75" customHeight="1" x14ac:dyDescent="0.2">
      <c r="A216" s="109"/>
      <c r="B216" s="109"/>
      <c r="C216" s="109"/>
      <c r="D216" s="109"/>
      <c r="E216" s="109"/>
      <c r="F216" s="109"/>
      <c r="G216" s="109"/>
      <c r="H216" s="109"/>
      <c r="I216" s="109"/>
      <c r="J216" s="109"/>
      <c r="K216" s="109"/>
      <c r="L216" s="109"/>
      <c r="M216" s="109"/>
      <c r="N216" s="109"/>
      <c r="O216" s="109"/>
      <c r="P216" s="109"/>
      <c r="Q216" s="109"/>
      <c r="R216" s="109"/>
      <c r="S216" s="109"/>
      <c r="T216" s="109"/>
      <c r="U216" s="109"/>
      <c r="V216" s="109"/>
      <c r="W216" s="14"/>
      <c r="X216" s="14"/>
      <c r="Y216" s="14"/>
      <c r="Z216" s="14"/>
      <c r="AA216" s="14"/>
      <c r="AB216" s="14"/>
      <c r="AC216" s="14"/>
      <c r="AD216" s="14"/>
      <c r="AE216" s="14"/>
      <c r="AF216" s="14"/>
      <c r="AG216" s="14"/>
      <c r="AH216" s="14"/>
      <c r="AI216" s="14"/>
      <c r="AJ216" s="14"/>
    </row>
    <row r="217" spans="1:36" ht="15.75" customHeight="1" x14ac:dyDescent="0.2">
      <c r="A217" s="109"/>
      <c r="B217" s="109"/>
      <c r="C217" s="109"/>
      <c r="D217" s="109"/>
      <c r="E217" s="109"/>
      <c r="F217" s="109"/>
      <c r="G217" s="109"/>
      <c r="H217" s="109"/>
      <c r="I217" s="109"/>
      <c r="J217" s="109"/>
      <c r="K217" s="109"/>
      <c r="L217" s="109"/>
      <c r="M217" s="109"/>
      <c r="N217" s="109"/>
      <c r="O217" s="109"/>
      <c r="P217" s="109"/>
      <c r="Q217" s="109"/>
      <c r="R217" s="109"/>
      <c r="S217" s="109"/>
      <c r="T217" s="109"/>
      <c r="U217" s="109"/>
      <c r="V217" s="109"/>
      <c r="W217" s="14"/>
      <c r="X217" s="14"/>
      <c r="Y217" s="14"/>
      <c r="Z217" s="14"/>
      <c r="AA217" s="14"/>
      <c r="AB217" s="14"/>
      <c r="AC217" s="14"/>
      <c r="AD217" s="14"/>
      <c r="AE217" s="14"/>
      <c r="AF217" s="14"/>
      <c r="AG217" s="14"/>
      <c r="AH217" s="14"/>
      <c r="AI217" s="14"/>
      <c r="AJ217" s="14"/>
    </row>
    <row r="218" spans="1:36" ht="15.75" customHeight="1" x14ac:dyDescent="0.2">
      <c r="A218" s="109"/>
      <c r="B218" s="109"/>
      <c r="C218" s="109"/>
      <c r="D218" s="109"/>
      <c r="E218" s="109"/>
      <c r="F218" s="109"/>
      <c r="G218" s="109"/>
      <c r="H218" s="109"/>
      <c r="I218" s="109"/>
      <c r="J218" s="109"/>
      <c r="K218" s="109"/>
      <c r="L218" s="109"/>
      <c r="M218" s="109"/>
      <c r="N218" s="109"/>
      <c r="O218" s="109"/>
      <c r="P218" s="109"/>
      <c r="Q218" s="109"/>
      <c r="R218" s="109"/>
      <c r="S218" s="109"/>
      <c r="T218" s="109"/>
      <c r="U218" s="109"/>
      <c r="V218" s="109"/>
      <c r="W218" s="14"/>
      <c r="X218" s="14"/>
      <c r="Y218" s="14"/>
      <c r="Z218" s="14"/>
      <c r="AA218" s="14"/>
      <c r="AB218" s="14"/>
      <c r="AC218" s="14"/>
      <c r="AD218" s="14"/>
      <c r="AE218" s="14"/>
      <c r="AF218" s="14"/>
      <c r="AG218" s="14"/>
      <c r="AH218" s="14"/>
      <c r="AI218" s="14"/>
      <c r="AJ218" s="14"/>
    </row>
    <row r="219" spans="1:36" ht="15.75" customHeight="1" x14ac:dyDescent="0.2">
      <c r="A219" s="109"/>
      <c r="B219" s="109"/>
      <c r="C219" s="109"/>
      <c r="D219" s="109"/>
      <c r="E219" s="109"/>
      <c r="F219" s="109"/>
      <c r="G219" s="109"/>
      <c r="H219" s="109"/>
      <c r="I219" s="109"/>
      <c r="J219" s="109"/>
      <c r="K219" s="109"/>
      <c r="L219" s="109"/>
      <c r="M219" s="109"/>
      <c r="N219" s="109"/>
      <c r="O219" s="109"/>
      <c r="P219" s="109"/>
      <c r="Q219" s="109"/>
      <c r="R219" s="109"/>
      <c r="S219" s="109"/>
      <c r="T219" s="109"/>
      <c r="U219" s="109"/>
      <c r="V219" s="109"/>
      <c r="W219" s="14"/>
      <c r="X219" s="14"/>
      <c r="Y219" s="14"/>
      <c r="Z219" s="14"/>
      <c r="AA219" s="14"/>
      <c r="AB219" s="14"/>
      <c r="AC219" s="14"/>
      <c r="AD219" s="14"/>
      <c r="AE219" s="14"/>
      <c r="AF219" s="14"/>
      <c r="AG219" s="14"/>
      <c r="AH219" s="14"/>
      <c r="AI219" s="14"/>
      <c r="AJ219" s="14"/>
    </row>
    <row r="220" spans="1:36" ht="15.75" customHeight="1" x14ac:dyDescent="0.2">
      <c r="A220" s="109"/>
      <c r="B220" s="109"/>
      <c r="C220" s="109"/>
      <c r="D220" s="109"/>
      <c r="E220" s="109"/>
      <c r="F220" s="109"/>
      <c r="G220" s="109"/>
      <c r="H220" s="109"/>
      <c r="I220" s="109"/>
      <c r="J220" s="109"/>
      <c r="K220" s="109"/>
      <c r="L220" s="109"/>
      <c r="M220" s="109"/>
      <c r="N220" s="109"/>
      <c r="O220" s="109"/>
      <c r="P220" s="109"/>
      <c r="Q220" s="109"/>
      <c r="R220" s="109"/>
      <c r="S220" s="109"/>
      <c r="T220" s="109"/>
      <c r="U220" s="109"/>
      <c r="V220" s="109"/>
      <c r="W220" s="14"/>
      <c r="X220" s="14"/>
      <c r="Y220" s="14"/>
      <c r="Z220" s="14"/>
      <c r="AA220" s="14"/>
      <c r="AB220" s="14"/>
      <c r="AC220" s="14"/>
      <c r="AD220" s="14"/>
      <c r="AE220" s="14"/>
      <c r="AF220" s="14"/>
      <c r="AG220" s="14"/>
      <c r="AH220" s="14"/>
      <c r="AI220" s="14"/>
      <c r="AJ220" s="14"/>
    </row>
    <row r="221" spans="1:36" ht="15.75" customHeight="1" x14ac:dyDescent="0.2">
      <c r="A221" s="109"/>
      <c r="B221" s="109"/>
      <c r="C221" s="109"/>
      <c r="D221" s="109"/>
      <c r="E221" s="109"/>
      <c r="F221" s="109"/>
      <c r="G221" s="109"/>
      <c r="H221" s="109"/>
      <c r="I221" s="109"/>
      <c r="J221" s="109"/>
      <c r="K221" s="109"/>
      <c r="L221" s="109"/>
      <c r="M221" s="109"/>
      <c r="N221" s="109"/>
      <c r="O221" s="109"/>
      <c r="P221" s="109"/>
      <c r="Q221" s="109"/>
      <c r="R221" s="109"/>
      <c r="S221" s="109"/>
      <c r="T221" s="109"/>
      <c r="U221" s="109"/>
      <c r="V221" s="109"/>
      <c r="W221" s="14"/>
      <c r="X221" s="14"/>
      <c r="Y221" s="14"/>
      <c r="Z221" s="14"/>
      <c r="AA221" s="14"/>
      <c r="AB221" s="14"/>
      <c r="AC221" s="14"/>
      <c r="AD221" s="14"/>
      <c r="AE221" s="14"/>
      <c r="AF221" s="14"/>
      <c r="AG221" s="14"/>
      <c r="AH221" s="14"/>
      <c r="AI221" s="14"/>
      <c r="AJ221" s="14"/>
    </row>
    <row r="222" spans="1:36" ht="15.75" customHeight="1" x14ac:dyDescent="0.2">
      <c r="A222" s="109"/>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4"/>
      <c r="X222" s="14"/>
      <c r="Y222" s="14"/>
      <c r="Z222" s="14"/>
      <c r="AA222" s="14"/>
      <c r="AB222" s="14"/>
      <c r="AC222" s="14"/>
      <c r="AD222" s="14"/>
      <c r="AE222" s="14"/>
      <c r="AF222" s="14"/>
      <c r="AG222" s="14"/>
      <c r="AH222" s="14"/>
      <c r="AI222" s="14"/>
      <c r="AJ222" s="14"/>
    </row>
    <row r="223" spans="1:36" ht="15.75" customHeight="1" x14ac:dyDescent="0.2">
      <c r="A223" s="109"/>
      <c r="B223" s="109"/>
      <c r="C223" s="109"/>
      <c r="D223" s="109"/>
      <c r="E223" s="109"/>
      <c r="F223" s="109"/>
      <c r="G223" s="109"/>
      <c r="H223" s="109"/>
      <c r="I223" s="109"/>
      <c r="J223" s="109"/>
      <c r="K223" s="109"/>
      <c r="L223" s="109"/>
      <c r="M223" s="109"/>
      <c r="N223" s="109"/>
      <c r="O223" s="109"/>
      <c r="P223" s="109"/>
      <c r="Q223" s="109"/>
      <c r="R223" s="109"/>
      <c r="S223" s="109"/>
      <c r="T223" s="109"/>
      <c r="U223" s="109"/>
      <c r="V223" s="109"/>
      <c r="W223" s="14"/>
      <c r="X223" s="14"/>
      <c r="Y223" s="14"/>
      <c r="Z223" s="14"/>
      <c r="AA223" s="14"/>
      <c r="AB223" s="14"/>
      <c r="AC223" s="14"/>
      <c r="AD223" s="14"/>
      <c r="AE223" s="14"/>
      <c r="AF223" s="14"/>
      <c r="AG223" s="14"/>
      <c r="AH223" s="14"/>
      <c r="AI223" s="14"/>
      <c r="AJ223" s="14"/>
    </row>
    <row r="224" spans="1:36" ht="15.75" customHeight="1" x14ac:dyDescent="0.2">
      <c r="A224" s="109"/>
      <c r="B224" s="109"/>
      <c r="C224" s="109"/>
      <c r="D224" s="109"/>
      <c r="E224" s="109"/>
      <c r="F224" s="109"/>
      <c r="G224" s="109"/>
      <c r="H224" s="109"/>
      <c r="I224" s="109"/>
      <c r="J224" s="109"/>
      <c r="K224" s="109"/>
      <c r="L224" s="109"/>
      <c r="M224" s="109"/>
      <c r="N224" s="109"/>
      <c r="O224" s="109"/>
      <c r="P224" s="109"/>
      <c r="Q224" s="109"/>
      <c r="R224" s="109"/>
      <c r="S224" s="109"/>
      <c r="T224" s="109"/>
      <c r="U224" s="109"/>
      <c r="V224" s="109"/>
      <c r="W224" s="14"/>
      <c r="X224" s="14"/>
      <c r="Y224" s="14"/>
      <c r="Z224" s="14"/>
      <c r="AA224" s="14"/>
      <c r="AB224" s="14"/>
      <c r="AC224" s="14"/>
      <c r="AD224" s="14"/>
      <c r="AE224" s="14"/>
      <c r="AF224" s="14"/>
      <c r="AG224" s="14"/>
      <c r="AH224" s="14"/>
      <c r="AI224" s="14"/>
      <c r="AJ224" s="14"/>
    </row>
    <row r="225" spans="1:36" ht="15.75" customHeight="1" x14ac:dyDescent="0.2">
      <c r="A225" s="109"/>
      <c r="B225" s="109"/>
      <c r="C225" s="109"/>
      <c r="D225" s="109"/>
      <c r="E225" s="109"/>
      <c r="F225" s="109"/>
      <c r="G225" s="109"/>
      <c r="H225" s="109"/>
      <c r="I225" s="109"/>
      <c r="J225" s="109"/>
      <c r="K225" s="109"/>
      <c r="L225" s="109"/>
      <c r="M225" s="109"/>
      <c r="N225" s="109"/>
      <c r="O225" s="109"/>
      <c r="P225" s="109"/>
      <c r="Q225" s="109"/>
      <c r="R225" s="109"/>
      <c r="S225" s="109"/>
      <c r="T225" s="109"/>
      <c r="U225" s="109"/>
      <c r="V225" s="109"/>
      <c r="W225" s="14"/>
      <c r="X225" s="14"/>
      <c r="Y225" s="14"/>
      <c r="Z225" s="14"/>
      <c r="AA225" s="14"/>
      <c r="AB225" s="14"/>
      <c r="AC225" s="14"/>
      <c r="AD225" s="14"/>
      <c r="AE225" s="14"/>
      <c r="AF225" s="14"/>
      <c r="AG225" s="14"/>
      <c r="AH225" s="14"/>
      <c r="AI225" s="14"/>
      <c r="AJ225" s="14"/>
    </row>
    <row r="226" spans="1:36" ht="15.75" customHeight="1" x14ac:dyDescent="0.2">
      <c r="A226" s="109"/>
      <c r="B226" s="109"/>
      <c r="C226" s="109"/>
      <c r="D226" s="109"/>
      <c r="E226" s="109"/>
      <c r="F226" s="109"/>
      <c r="G226" s="109"/>
      <c r="H226" s="109"/>
      <c r="I226" s="109"/>
      <c r="J226" s="109"/>
      <c r="K226" s="109"/>
      <c r="L226" s="109"/>
      <c r="M226" s="109"/>
      <c r="N226" s="109"/>
      <c r="O226" s="109"/>
      <c r="P226" s="109"/>
      <c r="Q226" s="109"/>
      <c r="R226" s="109"/>
      <c r="S226" s="109"/>
      <c r="T226" s="109"/>
      <c r="U226" s="109"/>
      <c r="V226" s="109"/>
      <c r="W226" s="14"/>
      <c r="X226" s="14"/>
      <c r="Y226" s="14"/>
      <c r="Z226" s="14"/>
      <c r="AA226" s="14"/>
      <c r="AB226" s="14"/>
      <c r="AC226" s="14"/>
      <c r="AD226" s="14"/>
      <c r="AE226" s="14"/>
      <c r="AF226" s="14"/>
      <c r="AG226" s="14"/>
      <c r="AH226" s="14"/>
      <c r="AI226" s="14"/>
      <c r="AJ226" s="14"/>
    </row>
    <row r="227" spans="1:36" ht="15.75" customHeight="1" x14ac:dyDescent="0.2">
      <c r="A227" s="109"/>
      <c r="B227" s="109"/>
      <c r="C227" s="109"/>
      <c r="D227" s="109"/>
      <c r="E227" s="109"/>
      <c r="F227" s="109"/>
      <c r="G227" s="109"/>
      <c r="H227" s="109"/>
      <c r="I227" s="109"/>
      <c r="J227" s="109"/>
      <c r="K227" s="109"/>
      <c r="L227" s="109"/>
      <c r="M227" s="109"/>
      <c r="N227" s="109"/>
      <c r="O227" s="109"/>
      <c r="P227" s="109"/>
      <c r="Q227" s="109"/>
      <c r="R227" s="109"/>
      <c r="S227" s="109"/>
      <c r="T227" s="109"/>
      <c r="U227" s="109"/>
      <c r="V227" s="109"/>
      <c r="W227" s="14"/>
      <c r="X227" s="14"/>
      <c r="Y227" s="14"/>
      <c r="Z227" s="14"/>
      <c r="AA227" s="14"/>
      <c r="AB227" s="14"/>
      <c r="AC227" s="14"/>
      <c r="AD227" s="14"/>
      <c r="AE227" s="14"/>
      <c r="AF227" s="14"/>
      <c r="AG227" s="14"/>
      <c r="AH227" s="14"/>
      <c r="AI227" s="14"/>
      <c r="AJ227" s="14"/>
    </row>
    <row r="228" spans="1:36" ht="15.75" customHeight="1" x14ac:dyDescent="0.2">
      <c r="A228" s="109"/>
      <c r="B228" s="109"/>
      <c r="C228" s="109"/>
      <c r="D228" s="109"/>
      <c r="E228" s="109"/>
      <c r="F228" s="109"/>
      <c r="G228" s="109"/>
      <c r="H228" s="109"/>
      <c r="I228" s="109"/>
      <c r="J228" s="109"/>
      <c r="K228" s="109"/>
      <c r="L228" s="109"/>
      <c r="M228" s="109"/>
      <c r="N228" s="109"/>
      <c r="O228" s="109"/>
      <c r="P228" s="109"/>
      <c r="Q228" s="109"/>
      <c r="R228" s="109"/>
      <c r="S228" s="109"/>
      <c r="T228" s="109"/>
      <c r="U228" s="109"/>
      <c r="V228" s="109"/>
      <c r="W228" s="14"/>
      <c r="X228" s="14"/>
      <c r="Y228" s="14"/>
      <c r="Z228" s="14"/>
      <c r="AA228" s="14"/>
      <c r="AB228" s="14"/>
      <c r="AC228" s="14"/>
      <c r="AD228" s="14"/>
      <c r="AE228" s="14"/>
      <c r="AF228" s="14"/>
      <c r="AG228" s="14"/>
      <c r="AH228" s="14"/>
      <c r="AI228" s="14"/>
      <c r="AJ228" s="14"/>
    </row>
    <row r="229" spans="1:36" ht="15.75" customHeight="1" x14ac:dyDescent="0.2">
      <c r="A229" s="109"/>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4"/>
      <c r="X229" s="14"/>
      <c r="Y229" s="14"/>
      <c r="Z229" s="14"/>
      <c r="AA229" s="14"/>
      <c r="AB229" s="14"/>
      <c r="AC229" s="14"/>
      <c r="AD229" s="14"/>
      <c r="AE229" s="14"/>
      <c r="AF229" s="14"/>
      <c r="AG229" s="14"/>
      <c r="AH229" s="14"/>
      <c r="AI229" s="14"/>
      <c r="AJ229" s="14"/>
    </row>
    <row r="230" spans="1:36" ht="15.75" customHeight="1" x14ac:dyDescent="0.2">
      <c r="A230" s="109"/>
      <c r="B230" s="109"/>
      <c r="C230" s="109"/>
      <c r="D230" s="109"/>
      <c r="E230" s="109"/>
      <c r="F230" s="109"/>
      <c r="G230" s="109"/>
      <c r="H230" s="109"/>
      <c r="I230" s="109"/>
      <c r="J230" s="109"/>
      <c r="K230" s="109"/>
      <c r="L230" s="109"/>
      <c r="M230" s="109"/>
      <c r="N230" s="109"/>
      <c r="O230" s="109"/>
      <c r="P230" s="109"/>
      <c r="Q230" s="109"/>
      <c r="R230" s="109"/>
      <c r="S230" s="109"/>
      <c r="T230" s="109"/>
      <c r="U230" s="109"/>
      <c r="V230" s="109"/>
      <c r="W230" s="14"/>
      <c r="X230" s="14"/>
      <c r="Y230" s="14"/>
      <c r="Z230" s="14"/>
      <c r="AA230" s="14"/>
      <c r="AB230" s="14"/>
      <c r="AC230" s="14"/>
      <c r="AD230" s="14"/>
      <c r="AE230" s="14"/>
      <c r="AF230" s="14"/>
      <c r="AG230" s="14"/>
      <c r="AH230" s="14"/>
      <c r="AI230" s="14"/>
      <c r="AJ230" s="14"/>
    </row>
    <row r="231" spans="1:36" ht="15.75" customHeight="1" x14ac:dyDescent="0.2">
      <c r="A231" s="109"/>
      <c r="B231" s="109"/>
      <c r="C231" s="109"/>
      <c r="D231" s="109"/>
      <c r="E231" s="109"/>
      <c r="F231" s="109"/>
      <c r="G231" s="109"/>
      <c r="H231" s="109"/>
      <c r="I231" s="109"/>
      <c r="J231" s="109"/>
      <c r="K231" s="109"/>
      <c r="L231" s="109"/>
      <c r="M231" s="109"/>
      <c r="N231" s="109"/>
      <c r="O231" s="109"/>
      <c r="P231" s="109"/>
      <c r="Q231" s="109"/>
      <c r="R231" s="109"/>
      <c r="S231" s="109"/>
      <c r="T231" s="109"/>
      <c r="U231" s="109"/>
      <c r="V231" s="109"/>
      <c r="W231" s="14"/>
      <c r="X231" s="14"/>
      <c r="Y231" s="14"/>
      <c r="Z231" s="14"/>
      <c r="AA231" s="14"/>
      <c r="AB231" s="14"/>
      <c r="AC231" s="14"/>
      <c r="AD231" s="14"/>
      <c r="AE231" s="14"/>
      <c r="AF231" s="14"/>
      <c r="AG231" s="14"/>
      <c r="AH231" s="14"/>
      <c r="AI231" s="14"/>
      <c r="AJ231" s="14"/>
    </row>
    <row r="232" spans="1:36" ht="15.75" customHeight="1" x14ac:dyDescent="0.2">
      <c r="A232" s="109"/>
      <c r="B232" s="109"/>
      <c r="C232" s="109"/>
      <c r="D232" s="109"/>
      <c r="E232" s="109"/>
      <c r="F232" s="109"/>
      <c r="G232" s="109"/>
      <c r="H232" s="109"/>
      <c r="I232" s="109"/>
      <c r="J232" s="109"/>
      <c r="K232" s="109"/>
      <c r="L232" s="109"/>
      <c r="M232" s="109"/>
      <c r="N232" s="109"/>
      <c r="O232" s="109"/>
      <c r="P232" s="109"/>
      <c r="Q232" s="109"/>
      <c r="R232" s="109"/>
      <c r="S232" s="109"/>
      <c r="T232" s="109"/>
      <c r="U232" s="109"/>
      <c r="V232" s="109"/>
      <c r="W232" s="14"/>
      <c r="X232" s="14"/>
      <c r="Y232" s="14"/>
      <c r="Z232" s="14"/>
      <c r="AA232" s="14"/>
      <c r="AB232" s="14"/>
      <c r="AC232" s="14"/>
      <c r="AD232" s="14"/>
      <c r="AE232" s="14"/>
      <c r="AF232" s="14"/>
      <c r="AG232" s="14"/>
      <c r="AH232" s="14"/>
      <c r="AI232" s="14"/>
      <c r="AJ232" s="14"/>
    </row>
    <row r="233" spans="1:36" ht="15.75" customHeight="1" x14ac:dyDescent="0.2">
      <c r="A233" s="109"/>
      <c r="B233" s="109"/>
      <c r="C233" s="109"/>
      <c r="D233" s="109"/>
      <c r="E233" s="109"/>
      <c r="F233" s="109"/>
      <c r="G233" s="109"/>
      <c r="H233" s="109"/>
      <c r="I233" s="109"/>
      <c r="J233" s="109"/>
      <c r="K233" s="109"/>
      <c r="L233" s="109"/>
      <c r="M233" s="109"/>
      <c r="N233" s="109"/>
      <c r="O233" s="109"/>
      <c r="P233" s="109"/>
      <c r="Q233" s="109"/>
      <c r="R233" s="109"/>
      <c r="S233" s="109"/>
      <c r="T233" s="109"/>
      <c r="U233" s="109"/>
      <c r="V233" s="109"/>
      <c r="W233" s="14"/>
      <c r="X233" s="14"/>
      <c r="Y233" s="14"/>
      <c r="Z233" s="14"/>
      <c r="AA233" s="14"/>
      <c r="AB233" s="14"/>
      <c r="AC233" s="14"/>
      <c r="AD233" s="14"/>
      <c r="AE233" s="14"/>
      <c r="AF233" s="14"/>
      <c r="AG233" s="14"/>
      <c r="AH233" s="14"/>
      <c r="AI233" s="14"/>
      <c r="AJ233" s="14"/>
    </row>
    <row r="234" spans="1:36" ht="15.75" customHeight="1" x14ac:dyDescent="0.2">
      <c r="A234" s="109"/>
      <c r="B234" s="109"/>
      <c r="C234" s="109"/>
      <c r="D234" s="109"/>
      <c r="E234" s="109"/>
      <c r="F234" s="109"/>
      <c r="G234" s="109"/>
      <c r="H234" s="109"/>
      <c r="I234" s="109"/>
      <c r="J234" s="109"/>
      <c r="K234" s="109"/>
      <c r="L234" s="109"/>
      <c r="M234" s="109"/>
      <c r="N234" s="109"/>
      <c r="O234" s="109"/>
      <c r="P234" s="109"/>
      <c r="Q234" s="109"/>
      <c r="R234" s="109"/>
      <c r="S234" s="109"/>
      <c r="T234" s="109"/>
      <c r="U234" s="109"/>
      <c r="V234" s="109"/>
      <c r="W234" s="14"/>
      <c r="X234" s="14"/>
      <c r="Y234" s="14"/>
      <c r="Z234" s="14"/>
      <c r="AA234" s="14"/>
      <c r="AB234" s="14"/>
      <c r="AC234" s="14"/>
      <c r="AD234" s="14"/>
      <c r="AE234" s="14"/>
      <c r="AF234" s="14"/>
      <c r="AG234" s="14"/>
      <c r="AH234" s="14"/>
      <c r="AI234" s="14"/>
      <c r="AJ234" s="14"/>
    </row>
    <row r="235" spans="1:36" ht="15.75" customHeight="1" x14ac:dyDescent="0.2">
      <c r="A235" s="109"/>
      <c r="B235" s="109"/>
      <c r="C235" s="109"/>
      <c r="D235" s="109"/>
      <c r="E235" s="109"/>
      <c r="F235" s="109"/>
      <c r="G235" s="109"/>
      <c r="H235" s="109"/>
      <c r="I235" s="109"/>
      <c r="J235" s="109"/>
      <c r="K235" s="109"/>
      <c r="L235" s="109"/>
      <c r="M235" s="109"/>
      <c r="N235" s="109"/>
      <c r="O235" s="109"/>
      <c r="P235" s="109"/>
      <c r="Q235" s="109"/>
      <c r="R235" s="109"/>
      <c r="S235" s="109"/>
      <c r="T235" s="109"/>
      <c r="U235" s="109"/>
      <c r="V235" s="109"/>
      <c r="W235" s="14"/>
      <c r="X235" s="14"/>
      <c r="Y235" s="14"/>
      <c r="Z235" s="14"/>
      <c r="AA235" s="14"/>
      <c r="AB235" s="14"/>
      <c r="AC235" s="14"/>
      <c r="AD235" s="14"/>
      <c r="AE235" s="14"/>
      <c r="AF235" s="14"/>
      <c r="AG235" s="14"/>
      <c r="AH235" s="14"/>
      <c r="AI235" s="14"/>
      <c r="AJ235" s="14"/>
    </row>
    <row r="236" spans="1:36" ht="15.75" customHeight="1" x14ac:dyDescent="0.2">
      <c r="A236" s="109"/>
      <c r="B236" s="109"/>
      <c r="C236" s="109"/>
      <c r="D236" s="109"/>
      <c r="E236" s="109"/>
      <c r="F236" s="109"/>
      <c r="G236" s="109"/>
      <c r="H236" s="109"/>
      <c r="I236" s="109"/>
      <c r="J236" s="109"/>
      <c r="K236" s="109"/>
      <c r="L236" s="109"/>
      <c r="M236" s="109"/>
      <c r="N236" s="109"/>
      <c r="O236" s="109"/>
      <c r="P236" s="109"/>
      <c r="Q236" s="109"/>
      <c r="R236" s="109"/>
      <c r="S236" s="109"/>
      <c r="T236" s="109"/>
      <c r="U236" s="109"/>
      <c r="V236" s="109"/>
      <c r="W236" s="14"/>
      <c r="X236" s="14"/>
      <c r="Y236" s="14"/>
      <c r="Z236" s="14"/>
      <c r="AA236" s="14"/>
      <c r="AB236" s="14"/>
      <c r="AC236" s="14"/>
      <c r="AD236" s="14"/>
      <c r="AE236" s="14"/>
      <c r="AF236" s="14"/>
      <c r="AG236" s="14"/>
      <c r="AH236" s="14"/>
      <c r="AI236" s="14"/>
      <c r="AJ236" s="14"/>
    </row>
    <row r="237" spans="1:36" ht="15.75" customHeight="1" x14ac:dyDescent="0.2">
      <c r="A237" s="109"/>
      <c r="B237" s="109"/>
      <c r="C237" s="109"/>
      <c r="D237" s="109"/>
      <c r="E237" s="109"/>
      <c r="F237" s="109"/>
      <c r="G237" s="109"/>
      <c r="H237" s="109"/>
      <c r="I237" s="109"/>
      <c r="J237" s="109"/>
      <c r="K237" s="109"/>
      <c r="L237" s="109"/>
      <c r="M237" s="109"/>
      <c r="N237" s="109"/>
      <c r="O237" s="109"/>
      <c r="P237" s="109"/>
      <c r="Q237" s="109"/>
      <c r="R237" s="109"/>
      <c r="S237" s="109"/>
      <c r="T237" s="109"/>
      <c r="U237" s="109"/>
      <c r="V237" s="109"/>
      <c r="W237" s="14"/>
      <c r="X237" s="14"/>
      <c r="Y237" s="14"/>
      <c r="Z237" s="14"/>
      <c r="AA237" s="14"/>
      <c r="AB237" s="14"/>
      <c r="AC237" s="14"/>
      <c r="AD237" s="14"/>
      <c r="AE237" s="14"/>
      <c r="AF237" s="14"/>
      <c r="AG237" s="14"/>
      <c r="AH237" s="14"/>
      <c r="AI237" s="14"/>
      <c r="AJ237" s="14"/>
    </row>
    <row r="238" spans="1:36" ht="15.75" customHeight="1" x14ac:dyDescent="0.2">
      <c r="A238" s="109"/>
      <c r="B238" s="109"/>
      <c r="C238" s="109"/>
      <c r="D238" s="109"/>
      <c r="E238" s="109"/>
      <c r="F238" s="109"/>
      <c r="G238" s="109"/>
      <c r="H238" s="109"/>
      <c r="I238" s="109"/>
      <c r="J238" s="109"/>
      <c r="K238" s="109"/>
      <c r="L238" s="109"/>
      <c r="M238" s="109"/>
      <c r="N238" s="109"/>
      <c r="O238" s="109"/>
      <c r="P238" s="109"/>
      <c r="Q238" s="109"/>
      <c r="R238" s="109"/>
      <c r="S238" s="109"/>
      <c r="T238" s="109"/>
      <c r="U238" s="109"/>
      <c r="V238" s="109"/>
      <c r="W238" s="14"/>
      <c r="X238" s="14"/>
      <c r="Y238" s="14"/>
      <c r="Z238" s="14"/>
      <c r="AA238" s="14"/>
      <c r="AB238" s="14"/>
      <c r="AC238" s="14"/>
      <c r="AD238" s="14"/>
      <c r="AE238" s="14"/>
      <c r="AF238" s="14"/>
      <c r="AG238" s="14"/>
      <c r="AH238" s="14"/>
      <c r="AI238" s="14"/>
      <c r="AJ238" s="14"/>
    </row>
    <row r="239" spans="1:36" ht="15.75" customHeight="1" x14ac:dyDescent="0.2">
      <c r="A239" s="109"/>
      <c r="B239" s="109"/>
      <c r="C239" s="109"/>
      <c r="D239" s="109"/>
      <c r="E239" s="109"/>
      <c r="F239" s="109"/>
      <c r="G239" s="109"/>
      <c r="H239" s="109"/>
      <c r="I239" s="109"/>
      <c r="J239" s="109"/>
      <c r="K239" s="109"/>
      <c r="L239" s="109"/>
      <c r="M239" s="109"/>
      <c r="N239" s="109"/>
      <c r="O239" s="109"/>
      <c r="P239" s="109"/>
      <c r="Q239" s="109"/>
      <c r="R239" s="109"/>
      <c r="S239" s="109"/>
      <c r="T239" s="109"/>
      <c r="U239" s="109"/>
      <c r="V239" s="109"/>
      <c r="W239" s="14"/>
      <c r="X239" s="14"/>
      <c r="Y239" s="14"/>
      <c r="Z239" s="14"/>
      <c r="AA239" s="14"/>
      <c r="AB239" s="14"/>
      <c r="AC239" s="14"/>
      <c r="AD239" s="14"/>
      <c r="AE239" s="14"/>
      <c r="AF239" s="14"/>
      <c r="AG239" s="14"/>
      <c r="AH239" s="14"/>
      <c r="AI239" s="14"/>
      <c r="AJ239" s="14"/>
    </row>
    <row r="240" spans="1:36" ht="15.75" customHeight="1" x14ac:dyDescent="0.2">
      <c r="A240" s="109"/>
      <c r="B240" s="109"/>
      <c r="C240" s="109"/>
      <c r="D240" s="109"/>
      <c r="E240" s="109"/>
      <c r="F240" s="109"/>
      <c r="G240" s="109"/>
      <c r="H240" s="109"/>
      <c r="I240" s="109"/>
      <c r="J240" s="109"/>
      <c r="K240" s="109"/>
      <c r="L240" s="109"/>
      <c r="M240" s="109"/>
      <c r="N240" s="109"/>
      <c r="O240" s="109"/>
      <c r="P240" s="109"/>
      <c r="Q240" s="109"/>
      <c r="R240" s="109"/>
      <c r="S240" s="109"/>
      <c r="T240" s="109"/>
      <c r="U240" s="109"/>
      <c r="V240" s="109"/>
      <c r="W240" s="14"/>
      <c r="X240" s="14"/>
      <c r="Y240" s="14"/>
      <c r="Z240" s="14"/>
      <c r="AA240" s="14"/>
      <c r="AB240" s="14"/>
      <c r="AC240" s="14"/>
      <c r="AD240" s="14"/>
      <c r="AE240" s="14"/>
      <c r="AF240" s="14"/>
      <c r="AG240" s="14"/>
      <c r="AH240" s="14"/>
      <c r="AI240" s="14"/>
      <c r="AJ240" s="14"/>
    </row>
    <row r="241" spans="1:36" ht="15.75" customHeight="1" x14ac:dyDescent="0.2">
      <c r="A241" s="109"/>
      <c r="B241" s="109"/>
      <c r="C241" s="109"/>
      <c r="D241" s="109"/>
      <c r="E241" s="109"/>
      <c r="F241" s="109"/>
      <c r="G241" s="109"/>
      <c r="H241" s="109"/>
      <c r="I241" s="109"/>
      <c r="J241" s="109"/>
      <c r="K241" s="109"/>
      <c r="L241" s="109"/>
      <c r="M241" s="109"/>
      <c r="N241" s="109"/>
      <c r="O241" s="109"/>
      <c r="P241" s="109"/>
      <c r="Q241" s="109"/>
      <c r="R241" s="109"/>
      <c r="S241" s="109"/>
      <c r="T241" s="109"/>
      <c r="U241" s="109"/>
      <c r="V241" s="109"/>
      <c r="W241" s="14"/>
      <c r="X241" s="14"/>
      <c r="Y241" s="14"/>
      <c r="Z241" s="14"/>
      <c r="AA241" s="14"/>
      <c r="AB241" s="14"/>
      <c r="AC241" s="14"/>
      <c r="AD241" s="14"/>
      <c r="AE241" s="14"/>
      <c r="AF241" s="14"/>
      <c r="AG241" s="14"/>
      <c r="AH241" s="14"/>
      <c r="AI241" s="14"/>
      <c r="AJ241" s="14"/>
    </row>
    <row r="242" spans="1:36" ht="15.75" customHeight="1" x14ac:dyDescent="0.2">
      <c r="A242" s="109"/>
      <c r="B242" s="109"/>
      <c r="C242" s="109"/>
      <c r="D242" s="109"/>
      <c r="E242" s="109"/>
      <c r="F242" s="109"/>
      <c r="G242" s="109"/>
      <c r="H242" s="109"/>
      <c r="I242" s="109"/>
      <c r="J242" s="109"/>
      <c r="K242" s="109"/>
      <c r="L242" s="109"/>
      <c r="M242" s="109"/>
      <c r="N242" s="109"/>
      <c r="O242" s="109"/>
      <c r="P242" s="109"/>
      <c r="Q242" s="109"/>
      <c r="R242" s="109"/>
      <c r="S242" s="109"/>
      <c r="T242" s="109"/>
      <c r="U242" s="109"/>
      <c r="V242" s="109"/>
      <c r="W242" s="14"/>
      <c r="X242" s="14"/>
      <c r="Y242" s="14"/>
      <c r="Z242" s="14"/>
      <c r="AA242" s="14"/>
      <c r="AB242" s="14"/>
      <c r="AC242" s="14"/>
      <c r="AD242" s="14"/>
      <c r="AE242" s="14"/>
      <c r="AF242" s="14"/>
      <c r="AG242" s="14"/>
      <c r="AH242" s="14"/>
      <c r="AI242" s="14"/>
      <c r="AJ242" s="14"/>
    </row>
    <row r="243" spans="1:36" ht="15.75" customHeight="1" x14ac:dyDescent="0.2">
      <c r="A243" s="109"/>
      <c r="B243" s="109"/>
      <c r="C243" s="109"/>
      <c r="D243" s="109"/>
      <c r="E243" s="109"/>
      <c r="F243" s="109"/>
      <c r="G243" s="109"/>
      <c r="H243" s="109"/>
      <c r="I243" s="109"/>
      <c r="J243" s="109"/>
      <c r="K243" s="109"/>
      <c r="L243" s="109"/>
      <c r="M243" s="109"/>
      <c r="N243" s="109"/>
      <c r="O243" s="109"/>
      <c r="P243" s="109"/>
      <c r="Q243" s="109"/>
      <c r="R243" s="109"/>
      <c r="S243" s="109"/>
      <c r="T243" s="109"/>
      <c r="U243" s="109"/>
      <c r="V243" s="109"/>
      <c r="W243" s="14"/>
      <c r="X243" s="14"/>
      <c r="Y243" s="14"/>
      <c r="Z243" s="14"/>
      <c r="AA243" s="14"/>
      <c r="AB243" s="14"/>
      <c r="AC243" s="14"/>
      <c r="AD243" s="14"/>
      <c r="AE243" s="14"/>
      <c r="AF243" s="14"/>
      <c r="AG243" s="14"/>
      <c r="AH243" s="14"/>
      <c r="AI243" s="14"/>
      <c r="AJ243" s="14"/>
    </row>
    <row r="244" spans="1:36" ht="15.75" customHeight="1" x14ac:dyDescent="0.2">
      <c r="A244" s="109"/>
      <c r="B244" s="109"/>
      <c r="C244" s="109"/>
      <c r="D244" s="109"/>
      <c r="E244" s="109"/>
      <c r="F244" s="109"/>
      <c r="G244" s="109"/>
      <c r="H244" s="109"/>
      <c r="I244" s="109"/>
      <c r="J244" s="109"/>
      <c r="K244" s="109"/>
      <c r="L244" s="109"/>
      <c r="M244" s="109"/>
      <c r="N244" s="109"/>
      <c r="O244" s="109"/>
      <c r="P244" s="109"/>
      <c r="Q244" s="109"/>
      <c r="R244" s="109"/>
      <c r="S244" s="109"/>
      <c r="T244" s="109"/>
      <c r="U244" s="109"/>
      <c r="V244" s="109"/>
      <c r="W244" s="14"/>
      <c r="X244" s="14"/>
      <c r="Y244" s="14"/>
      <c r="Z244" s="14"/>
      <c r="AA244" s="14"/>
      <c r="AB244" s="14"/>
      <c r="AC244" s="14"/>
      <c r="AD244" s="14"/>
      <c r="AE244" s="14"/>
      <c r="AF244" s="14"/>
      <c r="AG244" s="14"/>
      <c r="AH244" s="14"/>
      <c r="AI244" s="14"/>
      <c r="AJ244" s="14"/>
    </row>
    <row r="245" spans="1:36" ht="15.75" customHeight="1" x14ac:dyDescent="0.2">
      <c r="A245" s="109"/>
      <c r="B245" s="109"/>
      <c r="C245" s="109"/>
      <c r="D245" s="109"/>
      <c r="E245" s="109"/>
      <c r="F245" s="109"/>
      <c r="G245" s="109"/>
      <c r="H245" s="109"/>
      <c r="I245" s="109"/>
      <c r="J245" s="109"/>
      <c r="K245" s="109"/>
      <c r="L245" s="109"/>
      <c r="M245" s="109"/>
      <c r="N245" s="109"/>
      <c r="O245" s="109"/>
      <c r="P245" s="109"/>
      <c r="Q245" s="109"/>
      <c r="R245" s="109"/>
      <c r="S245" s="109"/>
      <c r="T245" s="109"/>
      <c r="U245" s="109"/>
      <c r="V245" s="109"/>
      <c r="W245" s="14"/>
      <c r="X245" s="14"/>
      <c r="Y245" s="14"/>
      <c r="Z245" s="14"/>
      <c r="AA245" s="14"/>
      <c r="AB245" s="14"/>
      <c r="AC245" s="14"/>
      <c r="AD245" s="14"/>
      <c r="AE245" s="14"/>
      <c r="AF245" s="14"/>
      <c r="AG245" s="14"/>
      <c r="AH245" s="14"/>
      <c r="AI245" s="14"/>
      <c r="AJ245" s="14"/>
    </row>
    <row r="246" spans="1:36" ht="15.75" customHeight="1" x14ac:dyDescent="0.2">
      <c r="A246" s="109"/>
      <c r="B246" s="109"/>
      <c r="C246" s="109"/>
      <c r="D246" s="109"/>
      <c r="E246" s="109"/>
      <c r="F246" s="109"/>
      <c r="G246" s="109"/>
      <c r="H246" s="109"/>
      <c r="I246" s="109"/>
      <c r="J246" s="109"/>
      <c r="K246" s="109"/>
      <c r="L246" s="109"/>
      <c r="M246" s="109"/>
      <c r="N246" s="109"/>
      <c r="O246" s="109"/>
      <c r="P246" s="109"/>
      <c r="Q246" s="109"/>
      <c r="R246" s="109"/>
      <c r="S246" s="109"/>
      <c r="T246" s="109"/>
      <c r="U246" s="109"/>
      <c r="V246" s="109"/>
      <c r="W246" s="14"/>
      <c r="X246" s="14"/>
      <c r="Y246" s="14"/>
      <c r="Z246" s="14"/>
      <c r="AA246" s="14"/>
      <c r="AB246" s="14"/>
      <c r="AC246" s="14"/>
      <c r="AD246" s="14"/>
      <c r="AE246" s="14"/>
      <c r="AF246" s="14"/>
      <c r="AG246" s="14"/>
      <c r="AH246" s="14"/>
      <c r="AI246" s="14"/>
      <c r="AJ246" s="14"/>
    </row>
    <row r="247" spans="1:36" ht="15.75" customHeight="1" x14ac:dyDescent="0.2">
      <c r="A247" s="109"/>
      <c r="B247" s="109"/>
      <c r="C247" s="109"/>
      <c r="D247" s="109"/>
      <c r="E247" s="109"/>
      <c r="F247" s="109"/>
      <c r="G247" s="109"/>
      <c r="H247" s="109"/>
      <c r="I247" s="109"/>
      <c r="J247" s="109"/>
      <c r="K247" s="109"/>
      <c r="L247" s="109"/>
      <c r="M247" s="109"/>
      <c r="N247" s="109"/>
      <c r="O247" s="109"/>
      <c r="P247" s="109"/>
      <c r="Q247" s="109"/>
      <c r="R247" s="109"/>
      <c r="S247" s="109"/>
      <c r="T247" s="109"/>
      <c r="U247" s="109"/>
      <c r="V247" s="109"/>
      <c r="W247" s="14"/>
      <c r="X247" s="14"/>
      <c r="Y247" s="14"/>
      <c r="Z247" s="14"/>
      <c r="AA247" s="14"/>
      <c r="AB247" s="14"/>
      <c r="AC247" s="14"/>
      <c r="AD247" s="14"/>
      <c r="AE247" s="14"/>
      <c r="AF247" s="14"/>
      <c r="AG247" s="14"/>
      <c r="AH247" s="14"/>
      <c r="AI247" s="14"/>
      <c r="AJ247" s="14"/>
    </row>
    <row r="248" spans="1:36" ht="15.75" customHeight="1" x14ac:dyDescent="0.2">
      <c r="A248" s="109"/>
      <c r="B248" s="109"/>
      <c r="C248" s="109"/>
      <c r="D248" s="109"/>
      <c r="E248" s="109"/>
      <c r="F248" s="109"/>
      <c r="G248" s="109"/>
      <c r="H248" s="109"/>
      <c r="I248" s="109"/>
      <c r="J248" s="109"/>
      <c r="K248" s="109"/>
      <c r="L248" s="109"/>
      <c r="M248" s="109"/>
      <c r="N248" s="109"/>
      <c r="O248" s="109"/>
      <c r="P248" s="109"/>
      <c r="Q248" s="109"/>
      <c r="R248" s="109"/>
      <c r="S248" s="109"/>
      <c r="T248" s="109"/>
      <c r="U248" s="109"/>
      <c r="V248" s="109"/>
      <c r="W248" s="14"/>
      <c r="X248" s="14"/>
      <c r="Y248" s="14"/>
      <c r="Z248" s="14"/>
      <c r="AA248" s="14"/>
      <c r="AB248" s="14"/>
      <c r="AC248" s="14"/>
      <c r="AD248" s="14"/>
      <c r="AE248" s="14"/>
      <c r="AF248" s="14"/>
      <c r="AG248" s="14"/>
      <c r="AH248" s="14"/>
      <c r="AI248" s="14"/>
      <c r="AJ248" s="14"/>
    </row>
    <row r="249" spans="1:36" ht="15.75" customHeight="1" x14ac:dyDescent="0.2">
      <c r="A249" s="109"/>
      <c r="B249" s="109"/>
      <c r="C249" s="109"/>
      <c r="D249" s="109"/>
      <c r="E249" s="109"/>
      <c r="F249" s="109"/>
      <c r="G249" s="109"/>
      <c r="H249" s="109"/>
      <c r="I249" s="109"/>
      <c r="J249" s="109"/>
      <c r="K249" s="109"/>
      <c r="L249" s="109"/>
      <c r="M249" s="109"/>
      <c r="N249" s="109"/>
      <c r="O249" s="109"/>
      <c r="P249" s="109"/>
      <c r="Q249" s="109"/>
      <c r="R249" s="109"/>
      <c r="S249" s="109"/>
      <c r="T249" s="109"/>
      <c r="U249" s="109"/>
      <c r="V249" s="109"/>
      <c r="W249" s="14"/>
      <c r="X249" s="14"/>
      <c r="Y249" s="14"/>
      <c r="Z249" s="14"/>
      <c r="AA249" s="14"/>
      <c r="AB249" s="14"/>
      <c r="AC249" s="14"/>
      <c r="AD249" s="14"/>
      <c r="AE249" s="14"/>
      <c r="AF249" s="14"/>
      <c r="AG249" s="14"/>
      <c r="AH249" s="14"/>
      <c r="AI249" s="14"/>
      <c r="AJ249" s="14"/>
    </row>
    <row r="250" spans="1:36" ht="15.75" customHeight="1" x14ac:dyDescent="0.2">
      <c r="A250" s="109"/>
      <c r="B250" s="109"/>
      <c r="C250" s="109"/>
      <c r="D250" s="109"/>
      <c r="E250" s="109"/>
      <c r="F250" s="109"/>
      <c r="G250" s="109"/>
      <c r="H250" s="109"/>
      <c r="I250" s="109"/>
      <c r="J250" s="109"/>
      <c r="K250" s="109"/>
      <c r="L250" s="109"/>
      <c r="M250" s="109"/>
      <c r="N250" s="109"/>
      <c r="O250" s="109"/>
      <c r="P250" s="109"/>
      <c r="Q250" s="109"/>
      <c r="R250" s="109"/>
      <c r="S250" s="109"/>
      <c r="T250" s="109"/>
      <c r="U250" s="109"/>
      <c r="V250" s="109"/>
      <c r="W250" s="14"/>
      <c r="X250" s="14"/>
      <c r="Y250" s="14"/>
      <c r="Z250" s="14"/>
      <c r="AA250" s="14"/>
      <c r="AB250" s="14"/>
      <c r="AC250" s="14"/>
      <c r="AD250" s="14"/>
      <c r="AE250" s="14"/>
      <c r="AF250" s="14"/>
      <c r="AG250" s="14"/>
      <c r="AH250" s="14"/>
      <c r="AI250" s="14"/>
      <c r="AJ250" s="14"/>
    </row>
    <row r="251" spans="1:36" ht="15.75" customHeight="1" x14ac:dyDescent="0.2">
      <c r="A251" s="109"/>
      <c r="B251" s="109"/>
      <c r="C251" s="109"/>
      <c r="D251" s="109"/>
      <c r="E251" s="109"/>
      <c r="F251" s="109"/>
      <c r="G251" s="109"/>
      <c r="H251" s="109"/>
      <c r="I251" s="109"/>
      <c r="J251" s="109"/>
      <c r="K251" s="109"/>
      <c r="L251" s="109"/>
      <c r="M251" s="109"/>
      <c r="N251" s="109"/>
      <c r="O251" s="109"/>
      <c r="P251" s="109"/>
      <c r="Q251" s="109"/>
      <c r="R251" s="109"/>
      <c r="S251" s="109"/>
      <c r="T251" s="109"/>
      <c r="U251" s="109"/>
      <c r="V251" s="109"/>
      <c r="W251" s="14"/>
      <c r="X251" s="14"/>
      <c r="Y251" s="14"/>
      <c r="Z251" s="14"/>
      <c r="AA251" s="14"/>
      <c r="AB251" s="14"/>
      <c r="AC251" s="14"/>
      <c r="AD251" s="14"/>
      <c r="AE251" s="14"/>
      <c r="AF251" s="14"/>
      <c r="AG251" s="14"/>
      <c r="AH251" s="14"/>
      <c r="AI251" s="14"/>
      <c r="AJ251" s="14"/>
    </row>
    <row r="252" spans="1:36" ht="15.75" customHeight="1" x14ac:dyDescent="0.2">
      <c r="A252" s="109"/>
      <c r="B252" s="109"/>
      <c r="C252" s="109"/>
      <c r="D252" s="109"/>
      <c r="E252" s="109"/>
      <c r="F252" s="109"/>
      <c r="G252" s="109"/>
      <c r="H252" s="109"/>
      <c r="I252" s="109"/>
      <c r="J252" s="109"/>
      <c r="K252" s="109"/>
      <c r="L252" s="109"/>
      <c r="M252" s="109"/>
      <c r="N252" s="109"/>
      <c r="O252" s="109"/>
      <c r="P252" s="109"/>
      <c r="Q252" s="109"/>
      <c r="R252" s="109"/>
      <c r="S252" s="109"/>
      <c r="T252" s="109"/>
      <c r="U252" s="109"/>
      <c r="V252" s="109"/>
      <c r="W252" s="14"/>
      <c r="X252" s="14"/>
      <c r="Y252" s="14"/>
      <c r="Z252" s="14"/>
      <c r="AA252" s="14"/>
      <c r="AB252" s="14"/>
      <c r="AC252" s="14"/>
      <c r="AD252" s="14"/>
      <c r="AE252" s="14"/>
      <c r="AF252" s="14"/>
      <c r="AG252" s="14"/>
      <c r="AH252" s="14"/>
      <c r="AI252" s="14"/>
      <c r="AJ252" s="14"/>
    </row>
    <row r="253" spans="1:36" ht="15.75" customHeight="1" x14ac:dyDescent="0.2">
      <c r="A253" s="109"/>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4"/>
      <c r="X253" s="14"/>
      <c r="Y253" s="14"/>
      <c r="Z253" s="14"/>
      <c r="AA253" s="14"/>
      <c r="AB253" s="14"/>
      <c r="AC253" s="14"/>
      <c r="AD253" s="14"/>
      <c r="AE253" s="14"/>
      <c r="AF253" s="14"/>
      <c r="AG253" s="14"/>
      <c r="AH253" s="14"/>
      <c r="AI253" s="14"/>
      <c r="AJ253" s="14"/>
    </row>
    <row r="254" spans="1:36" ht="15.75" customHeight="1" x14ac:dyDescent="0.2">
      <c r="A254" s="109"/>
      <c r="B254" s="109"/>
      <c r="C254" s="109"/>
      <c r="D254" s="109"/>
      <c r="E254" s="109"/>
      <c r="F254" s="109"/>
      <c r="G254" s="109"/>
      <c r="H254" s="109"/>
      <c r="I254" s="109"/>
      <c r="J254" s="109"/>
      <c r="K254" s="109"/>
      <c r="L254" s="109"/>
      <c r="M254" s="109"/>
      <c r="N254" s="109"/>
      <c r="O254" s="109"/>
      <c r="P254" s="109"/>
      <c r="Q254" s="109"/>
      <c r="R254" s="109"/>
      <c r="S254" s="109"/>
      <c r="T254" s="109"/>
      <c r="U254" s="109"/>
      <c r="V254" s="109"/>
      <c r="W254" s="14"/>
      <c r="X254" s="14"/>
      <c r="Y254" s="14"/>
      <c r="Z254" s="14"/>
      <c r="AA254" s="14"/>
      <c r="AB254" s="14"/>
      <c r="AC254" s="14"/>
      <c r="AD254" s="14"/>
      <c r="AE254" s="14"/>
      <c r="AF254" s="14"/>
      <c r="AG254" s="14"/>
      <c r="AH254" s="14"/>
      <c r="AI254" s="14"/>
      <c r="AJ254" s="14"/>
    </row>
    <row r="255" spans="1:36" ht="15.75" customHeight="1" x14ac:dyDescent="0.2">
      <c r="A255" s="109"/>
      <c r="B255" s="109"/>
      <c r="C255" s="109"/>
      <c r="D255" s="109"/>
      <c r="E255" s="109"/>
      <c r="F255" s="109"/>
      <c r="G255" s="109"/>
      <c r="H255" s="109"/>
      <c r="I255" s="109"/>
      <c r="J255" s="109"/>
      <c r="K255" s="109"/>
      <c r="L255" s="109"/>
      <c r="M255" s="109"/>
      <c r="N255" s="109"/>
      <c r="O255" s="109"/>
      <c r="P255" s="109"/>
      <c r="Q255" s="109"/>
      <c r="R255" s="109"/>
      <c r="S255" s="109"/>
      <c r="T255" s="109"/>
      <c r="U255" s="109"/>
      <c r="V255" s="109"/>
      <c r="W255" s="14"/>
      <c r="X255" s="14"/>
      <c r="Y255" s="14"/>
      <c r="Z255" s="14"/>
      <c r="AA255" s="14"/>
      <c r="AB255" s="14"/>
      <c r="AC255" s="14"/>
      <c r="AD255" s="14"/>
      <c r="AE255" s="14"/>
      <c r="AF255" s="14"/>
      <c r="AG255" s="14"/>
      <c r="AH255" s="14"/>
      <c r="AI255" s="14"/>
      <c r="AJ255" s="14"/>
    </row>
    <row r="256" spans="1:36" ht="15.75" customHeight="1" x14ac:dyDescent="0.2">
      <c r="A256" s="109"/>
      <c r="B256" s="109"/>
      <c r="C256" s="109"/>
      <c r="D256" s="109"/>
      <c r="E256" s="109"/>
      <c r="F256" s="109"/>
      <c r="G256" s="109"/>
      <c r="H256" s="109"/>
      <c r="I256" s="109"/>
      <c r="J256" s="109"/>
      <c r="K256" s="109"/>
      <c r="L256" s="109"/>
      <c r="M256" s="109"/>
      <c r="N256" s="109"/>
      <c r="O256" s="109"/>
      <c r="P256" s="109"/>
      <c r="Q256" s="109"/>
      <c r="R256" s="109"/>
      <c r="S256" s="109"/>
      <c r="T256" s="109"/>
      <c r="U256" s="109"/>
      <c r="V256" s="109"/>
      <c r="W256" s="14"/>
      <c r="X256" s="14"/>
      <c r="Y256" s="14"/>
      <c r="Z256" s="14"/>
      <c r="AA256" s="14"/>
      <c r="AB256" s="14"/>
      <c r="AC256" s="14"/>
      <c r="AD256" s="14"/>
      <c r="AE256" s="14"/>
      <c r="AF256" s="14"/>
      <c r="AG256" s="14"/>
      <c r="AH256" s="14"/>
      <c r="AI256" s="14"/>
      <c r="AJ256" s="14"/>
    </row>
    <row r="257" spans="1:36" ht="15.75" customHeight="1" x14ac:dyDescent="0.2">
      <c r="A257" s="109"/>
      <c r="B257" s="109"/>
      <c r="C257" s="109"/>
      <c r="D257" s="109"/>
      <c r="E257" s="109"/>
      <c r="F257" s="109"/>
      <c r="G257" s="109"/>
      <c r="H257" s="109"/>
      <c r="I257" s="109"/>
      <c r="J257" s="109"/>
      <c r="K257" s="109"/>
      <c r="L257" s="109"/>
      <c r="M257" s="109"/>
      <c r="N257" s="109"/>
      <c r="O257" s="109"/>
      <c r="P257" s="109"/>
      <c r="Q257" s="109"/>
      <c r="R257" s="109"/>
      <c r="S257" s="109"/>
      <c r="T257" s="109"/>
      <c r="U257" s="109"/>
      <c r="V257" s="109"/>
      <c r="W257" s="14"/>
      <c r="X257" s="14"/>
      <c r="Y257" s="14"/>
      <c r="Z257" s="14"/>
      <c r="AA257" s="14"/>
      <c r="AB257" s="14"/>
      <c r="AC257" s="14"/>
      <c r="AD257" s="14"/>
      <c r="AE257" s="14"/>
      <c r="AF257" s="14"/>
      <c r="AG257" s="14"/>
      <c r="AH257" s="14"/>
      <c r="AI257" s="14"/>
      <c r="AJ257" s="14"/>
    </row>
    <row r="258" spans="1:36" ht="15.75" customHeight="1" x14ac:dyDescent="0.2">
      <c r="A258" s="109"/>
      <c r="B258" s="109"/>
      <c r="C258" s="109"/>
      <c r="D258" s="109"/>
      <c r="E258" s="109"/>
      <c r="F258" s="109"/>
      <c r="G258" s="109"/>
      <c r="H258" s="109"/>
      <c r="I258" s="109"/>
      <c r="J258" s="109"/>
      <c r="K258" s="109"/>
      <c r="L258" s="109"/>
      <c r="M258" s="109"/>
      <c r="N258" s="109"/>
      <c r="O258" s="109"/>
      <c r="P258" s="109"/>
      <c r="Q258" s="109"/>
      <c r="R258" s="109"/>
      <c r="S258" s="109"/>
      <c r="T258" s="109"/>
      <c r="U258" s="109"/>
      <c r="V258" s="109"/>
      <c r="W258" s="14"/>
      <c r="X258" s="14"/>
      <c r="Y258" s="14"/>
      <c r="Z258" s="14"/>
      <c r="AA258" s="14"/>
      <c r="AB258" s="14"/>
      <c r="AC258" s="14"/>
      <c r="AD258" s="14"/>
      <c r="AE258" s="14"/>
      <c r="AF258" s="14"/>
      <c r="AG258" s="14"/>
      <c r="AH258" s="14"/>
      <c r="AI258" s="14"/>
      <c r="AJ258" s="14"/>
    </row>
    <row r="259" spans="1:36" ht="15.75" customHeight="1" x14ac:dyDescent="0.2">
      <c r="A259" s="109"/>
      <c r="B259" s="109"/>
      <c r="C259" s="109"/>
      <c r="D259" s="109"/>
      <c r="E259" s="109"/>
      <c r="F259" s="109"/>
      <c r="G259" s="109"/>
      <c r="H259" s="109"/>
      <c r="I259" s="109"/>
      <c r="J259" s="109"/>
      <c r="K259" s="109"/>
      <c r="L259" s="109"/>
      <c r="M259" s="109"/>
      <c r="N259" s="109"/>
      <c r="O259" s="109"/>
      <c r="P259" s="109"/>
      <c r="Q259" s="109"/>
      <c r="R259" s="109"/>
      <c r="S259" s="109"/>
      <c r="T259" s="109"/>
      <c r="U259" s="109"/>
      <c r="V259" s="109"/>
      <c r="W259" s="14"/>
      <c r="X259" s="14"/>
      <c r="Y259" s="14"/>
      <c r="Z259" s="14"/>
      <c r="AA259" s="14"/>
      <c r="AB259" s="14"/>
      <c r="AC259" s="14"/>
      <c r="AD259" s="14"/>
      <c r="AE259" s="14"/>
      <c r="AF259" s="14"/>
      <c r="AG259" s="14"/>
      <c r="AH259" s="14"/>
      <c r="AI259" s="14"/>
      <c r="AJ259" s="14"/>
    </row>
    <row r="260" spans="1:36" ht="15.75" customHeight="1" x14ac:dyDescent="0.2">
      <c r="A260" s="109"/>
      <c r="B260" s="109"/>
      <c r="C260" s="109"/>
      <c r="D260" s="109"/>
      <c r="E260" s="109"/>
      <c r="F260" s="109"/>
      <c r="G260" s="109"/>
      <c r="H260" s="109"/>
      <c r="I260" s="109"/>
      <c r="J260" s="109"/>
      <c r="K260" s="109"/>
      <c r="L260" s="109"/>
      <c r="M260" s="109"/>
      <c r="N260" s="109"/>
      <c r="O260" s="109"/>
      <c r="P260" s="109"/>
      <c r="Q260" s="109"/>
      <c r="R260" s="109"/>
      <c r="S260" s="109"/>
      <c r="T260" s="109"/>
      <c r="U260" s="109"/>
      <c r="V260" s="109"/>
      <c r="W260" s="14"/>
      <c r="X260" s="14"/>
      <c r="Y260" s="14"/>
      <c r="Z260" s="14"/>
      <c r="AA260" s="14"/>
      <c r="AB260" s="14"/>
      <c r="AC260" s="14"/>
      <c r="AD260" s="14"/>
      <c r="AE260" s="14"/>
      <c r="AF260" s="14"/>
      <c r="AG260" s="14"/>
      <c r="AH260" s="14"/>
      <c r="AI260" s="14"/>
      <c r="AJ260" s="14"/>
    </row>
    <row r="261" spans="1:36" ht="15.75" customHeight="1" x14ac:dyDescent="0.2">
      <c r="A261" s="109"/>
      <c r="B261" s="109"/>
      <c r="C261" s="109"/>
      <c r="D261" s="109"/>
      <c r="E261" s="109"/>
      <c r="F261" s="109"/>
      <c r="G261" s="109"/>
      <c r="H261" s="109"/>
      <c r="I261" s="109"/>
      <c r="J261" s="109"/>
      <c r="K261" s="109"/>
      <c r="L261" s="109"/>
      <c r="M261" s="109"/>
      <c r="N261" s="109"/>
      <c r="O261" s="109"/>
      <c r="P261" s="109"/>
      <c r="Q261" s="109"/>
      <c r="R261" s="109"/>
      <c r="S261" s="109"/>
      <c r="T261" s="109"/>
      <c r="U261" s="109"/>
      <c r="V261" s="109"/>
      <c r="W261" s="14"/>
      <c r="X261" s="14"/>
      <c r="Y261" s="14"/>
      <c r="Z261" s="14"/>
      <c r="AA261" s="14"/>
      <c r="AB261" s="14"/>
      <c r="AC261" s="14"/>
      <c r="AD261" s="14"/>
      <c r="AE261" s="14"/>
      <c r="AF261" s="14"/>
      <c r="AG261" s="14"/>
      <c r="AH261" s="14"/>
      <c r="AI261" s="14"/>
      <c r="AJ261" s="14"/>
    </row>
    <row r="262" spans="1:36" ht="15.75" customHeight="1" x14ac:dyDescent="0.2">
      <c r="A262" s="109"/>
      <c r="B262" s="109"/>
      <c r="C262" s="109"/>
      <c r="D262" s="109"/>
      <c r="E262" s="109"/>
      <c r="F262" s="109"/>
      <c r="G262" s="109"/>
      <c r="H262" s="109"/>
      <c r="I262" s="109"/>
      <c r="J262" s="109"/>
      <c r="K262" s="109"/>
      <c r="L262" s="109"/>
      <c r="M262" s="109"/>
      <c r="N262" s="109"/>
      <c r="O262" s="109"/>
      <c r="P262" s="109"/>
      <c r="Q262" s="109"/>
      <c r="R262" s="109"/>
      <c r="S262" s="109"/>
      <c r="T262" s="109"/>
      <c r="U262" s="109"/>
      <c r="V262" s="109"/>
      <c r="W262" s="14"/>
      <c r="X262" s="14"/>
      <c r="Y262" s="14"/>
      <c r="Z262" s="14"/>
      <c r="AA262" s="14"/>
      <c r="AB262" s="14"/>
      <c r="AC262" s="14"/>
      <c r="AD262" s="14"/>
      <c r="AE262" s="14"/>
      <c r="AF262" s="14"/>
      <c r="AG262" s="14"/>
      <c r="AH262" s="14"/>
      <c r="AI262" s="14"/>
      <c r="AJ262" s="14"/>
    </row>
    <row r="263" spans="1:36" ht="15.75" customHeight="1" x14ac:dyDescent="0.2">
      <c r="A263" s="109"/>
      <c r="B263" s="109"/>
      <c r="C263" s="109"/>
      <c r="D263" s="109"/>
      <c r="E263" s="109"/>
      <c r="F263" s="109"/>
      <c r="G263" s="109"/>
      <c r="H263" s="109"/>
      <c r="I263" s="109"/>
      <c r="J263" s="109"/>
      <c r="K263" s="109"/>
      <c r="L263" s="109"/>
      <c r="M263" s="109"/>
      <c r="N263" s="109"/>
      <c r="O263" s="109"/>
      <c r="P263" s="109"/>
      <c r="Q263" s="109"/>
      <c r="R263" s="109"/>
      <c r="S263" s="109"/>
      <c r="T263" s="109"/>
      <c r="U263" s="109"/>
      <c r="V263" s="109"/>
      <c r="W263" s="14"/>
      <c r="X263" s="14"/>
      <c r="Y263" s="14"/>
      <c r="Z263" s="14"/>
      <c r="AA263" s="14"/>
      <c r="AB263" s="14"/>
      <c r="AC263" s="14"/>
      <c r="AD263" s="14"/>
      <c r="AE263" s="14"/>
      <c r="AF263" s="14"/>
      <c r="AG263" s="14"/>
      <c r="AH263" s="14"/>
      <c r="AI263" s="14"/>
      <c r="AJ263" s="14"/>
    </row>
    <row r="264" spans="1:36" ht="15.75" customHeight="1" x14ac:dyDescent="0.2">
      <c r="A264" s="109"/>
      <c r="B264" s="109"/>
      <c r="C264" s="109"/>
      <c r="D264" s="109"/>
      <c r="E264" s="109"/>
      <c r="F264" s="109"/>
      <c r="G264" s="109"/>
      <c r="H264" s="109"/>
      <c r="I264" s="109"/>
      <c r="J264" s="109"/>
      <c r="K264" s="109"/>
      <c r="L264" s="109"/>
      <c r="M264" s="109"/>
      <c r="N264" s="109"/>
      <c r="O264" s="109"/>
      <c r="P264" s="109"/>
      <c r="Q264" s="109"/>
      <c r="R264" s="109"/>
      <c r="S264" s="109"/>
      <c r="T264" s="109"/>
      <c r="U264" s="109"/>
      <c r="V264" s="109"/>
      <c r="W264" s="14"/>
      <c r="X264" s="14"/>
      <c r="Y264" s="14"/>
      <c r="Z264" s="14"/>
      <c r="AA264" s="14"/>
      <c r="AB264" s="14"/>
      <c r="AC264" s="14"/>
      <c r="AD264" s="14"/>
      <c r="AE264" s="14"/>
      <c r="AF264" s="14"/>
      <c r="AG264" s="14"/>
      <c r="AH264" s="14"/>
      <c r="AI264" s="14"/>
      <c r="AJ264" s="14"/>
    </row>
    <row r="265" spans="1:36" ht="15.75" customHeight="1" x14ac:dyDescent="0.2">
      <c r="A265" s="109"/>
      <c r="B265" s="109"/>
      <c r="C265" s="109"/>
      <c r="D265" s="109"/>
      <c r="E265" s="109"/>
      <c r="F265" s="109"/>
      <c r="G265" s="109"/>
      <c r="H265" s="109"/>
      <c r="I265" s="109"/>
      <c r="J265" s="109"/>
      <c r="K265" s="109"/>
      <c r="L265" s="109"/>
      <c r="M265" s="109"/>
      <c r="N265" s="109"/>
      <c r="O265" s="109"/>
      <c r="P265" s="109"/>
      <c r="Q265" s="109"/>
      <c r="R265" s="109"/>
      <c r="S265" s="109"/>
      <c r="T265" s="109"/>
      <c r="U265" s="109"/>
      <c r="V265" s="109"/>
      <c r="W265" s="14"/>
      <c r="X265" s="14"/>
      <c r="Y265" s="14"/>
      <c r="Z265" s="14"/>
      <c r="AA265" s="14"/>
      <c r="AB265" s="14"/>
      <c r="AC265" s="14"/>
      <c r="AD265" s="14"/>
      <c r="AE265" s="14"/>
      <c r="AF265" s="14"/>
      <c r="AG265" s="14"/>
      <c r="AH265" s="14"/>
      <c r="AI265" s="14"/>
      <c r="AJ265" s="14"/>
    </row>
    <row r="266" spans="1:36" ht="15.75" customHeight="1" x14ac:dyDescent="0.2">
      <c r="A266" s="109"/>
      <c r="B266" s="109"/>
      <c r="C266" s="109"/>
      <c r="D266" s="109"/>
      <c r="E266" s="109"/>
      <c r="F266" s="109"/>
      <c r="G266" s="109"/>
      <c r="H266" s="109"/>
      <c r="I266" s="109"/>
      <c r="J266" s="109"/>
      <c r="K266" s="109"/>
      <c r="L266" s="109"/>
      <c r="M266" s="109"/>
      <c r="N266" s="109"/>
      <c r="O266" s="109"/>
      <c r="P266" s="109"/>
      <c r="Q266" s="109"/>
      <c r="R266" s="109"/>
      <c r="S266" s="109"/>
      <c r="T266" s="109"/>
      <c r="U266" s="109"/>
      <c r="V266" s="109"/>
      <c r="W266" s="14"/>
      <c r="X266" s="14"/>
      <c r="Y266" s="14"/>
      <c r="Z266" s="14"/>
      <c r="AA266" s="14"/>
      <c r="AB266" s="14"/>
      <c r="AC266" s="14"/>
      <c r="AD266" s="14"/>
      <c r="AE266" s="14"/>
      <c r="AF266" s="14"/>
      <c r="AG266" s="14"/>
      <c r="AH266" s="14"/>
      <c r="AI266" s="14"/>
      <c r="AJ266" s="14"/>
    </row>
    <row r="267" spans="1:36" ht="15.75" customHeight="1" x14ac:dyDescent="0.2">
      <c r="A267" s="109"/>
      <c r="B267" s="109"/>
      <c r="C267" s="109"/>
      <c r="D267" s="109"/>
      <c r="E267" s="109"/>
      <c r="F267" s="109"/>
      <c r="G267" s="109"/>
      <c r="H267" s="109"/>
      <c r="I267" s="109"/>
      <c r="J267" s="109"/>
      <c r="K267" s="109"/>
      <c r="L267" s="109"/>
      <c r="M267" s="109"/>
      <c r="N267" s="109"/>
      <c r="O267" s="109"/>
      <c r="P267" s="109"/>
      <c r="Q267" s="109"/>
      <c r="R267" s="109"/>
      <c r="S267" s="109"/>
      <c r="T267" s="109"/>
      <c r="U267" s="109"/>
      <c r="V267" s="109"/>
      <c r="W267" s="14"/>
      <c r="X267" s="14"/>
      <c r="Y267" s="14"/>
      <c r="Z267" s="14"/>
      <c r="AA267" s="14"/>
      <c r="AB267" s="14"/>
      <c r="AC267" s="14"/>
      <c r="AD267" s="14"/>
      <c r="AE267" s="14"/>
      <c r="AF267" s="14"/>
      <c r="AG267" s="14"/>
      <c r="AH267" s="14"/>
      <c r="AI267" s="14"/>
      <c r="AJ267" s="14"/>
    </row>
    <row r="268" spans="1:36" ht="15.75" customHeight="1" x14ac:dyDescent="0.2">
      <c r="A268" s="109"/>
      <c r="B268" s="109"/>
      <c r="C268" s="109"/>
      <c r="D268" s="109"/>
      <c r="E268" s="109"/>
      <c r="F268" s="109"/>
      <c r="G268" s="109"/>
      <c r="H268" s="109"/>
      <c r="I268" s="109"/>
      <c r="J268" s="109"/>
      <c r="K268" s="109"/>
      <c r="L268" s="109"/>
      <c r="M268" s="109"/>
      <c r="N268" s="109"/>
      <c r="O268" s="109"/>
      <c r="P268" s="109"/>
      <c r="Q268" s="109"/>
      <c r="R268" s="109"/>
      <c r="S268" s="109"/>
      <c r="T268" s="109"/>
      <c r="U268" s="109"/>
      <c r="V268" s="109"/>
      <c r="W268" s="14"/>
      <c r="X268" s="14"/>
      <c r="Y268" s="14"/>
      <c r="Z268" s="14"/>
      <c r="AA268" s="14"/>
      <c r="AB268" s="14"/>
      <c r="AC268" s="14"/>
      <c r="AD268" s="14"/>
      <c r="AE268" s="14"/>
      <c r="AF268" s="14"/>
      <c r="AG268" s="14"/>
      <c r="AH268" s="14"/>
      <c r="AI268" s="14"/>
      <c r="AJ268" s="14"/>
    </row>
    <row r="269" spans="1:36" ht="15.75" customHeight="1" x14ac:dyDescent="0.2">
      <c r="A269" s="109"/>
      <c r="B269" s="109"/>
      <c r="C269" s="109"/>
      <c r="D269" s="109"/>
      <c r="E269" s="109"/>
      <c r="F269" s="109"/>
      <c r="G269" s="109"/>
      <c r="H269" s="109"/>
      <c r="I269" s="109"/>
      <c r="J269" s="109"/>
      <c r="K269" s="109"/>
      <c r="L269" s="109"/>
      <c r="M269" s="109"/>
      <c r="N269" s="109"/>
      <c r="O269" s="109"/>
      <c r="P269" s="109"/>
      <c r="Q269" s="109"/>
      <c r="R269" s="109"/>
      <c r="S269" s="109"/>
      <c r="T269" s="109"/>
      <c r="U269" s="109"/>
      <c r="V269" s="109"/>
      <c r="W269" s="14"/>
      <c r="X269" s="14"/>
      <c r="Y269" s="14"/>
      <c r="Z269" s="14"/>
      <c r="AA269" s="14"/>
      <c r="AB269" s="14"/>
      <c r="AC269" s="14"/>
      <c r="AD269" s="14"/>
      <c r="AE269" s="14"/>
      <c r="AF269" s="14"/>
      <c r="AG269" s="14"/>
      <c r="AH269" s="14"/>
      <c r="AI269" s="14"/>
      <c r="AJ269" s="14"/>
    </row>
    <row r="270" spans="1:36" ht="15.75" customHeight="1" x14ac:dyDescent="0.2">
      <c r="A270" s="109"/>
      <c r="B270" s="109"/>
      <c r="C270" s="109"/>
      <c r="D270" s="109"/>
      <c r="E270" s="109"/>
      <c r="F270" s="109"/>
      <c r="G270" s="109"/>
      <c r="H270" s="109"/>
      <c r="I270" s="109"/>
      <c r="J270" s="109"/>
      <c r="K270" s="109"/>
      <c r="L270" s="109"/>
      <c r="M270" s="109"/>
      <c r="N270" s="109"/>
      <c r="O270" s="109"/>
      <c r="P270" s="109"/>
      <c r="Q270" s="109"/>
      <c r="R270" s="109"/>
      <c r="S270" s="109"/>
      <c r="T270" s="109"/>
      <c r="U270" s="109"/>
      <c r="V270" s="109"/>
      <c r="W270" s="14"/>
      <c r="X270" s="14"/>
      <c r="Y270" s="14"/>
      <c r="Z270" s="14"/>
      <c r="AA270" s="14"/>
      <c r="AB270" s="14"/>
      <c r="AC270" s="14"/>
      <c r="AD270" s="14"/>
      <c r="AE270" s="14"/>
      <c r="AF270" s="14"/>
      <c r="AG270" s="14"/>
      <c r="AH270" s="14"/>
      <c r="AI270" s="14"/>
      <c r="AJ270" s="14"/>
    </row>
    <row r="271" spans="1:36" ht="15.75" customHeight="1" x14ac:dyDescent="0.2">
      <c r="A271" s="109"/>
      <c r="B271" s="109"/>
      <c r="C271" s="109"/>
      <c r="D271" s="109"/>
      <c r="E271" s="109"/>
      <c r="F271" s="109"/>
      <c r="G271" s="109"/>
      <c r="H271" s="109"/>
      <c r="I271" s="109"/>
      <c r="J271" s="109"/>
      <c r="K271" s="109"/>
      <c r="L271" s="109"/>
      <c r="M271" s="109"/>
      <c r="N271" s="109"/>
      <c r="O271" s="109"/>
      <c r="P271" s="109"/>
      <c r="Q271" s="109"/>
      <c r="R271" s="109"/>
      <c r="S271" s="109"/>
      <c r="T271" s="109"/>
      <c r="U271" s="109"/>
      <c r="V271" s="109"/>
      <c r="W271" s="14"/>
      <c r="X271" s="14"/>
      <c r="Y271" s="14"/>
      <c r="Z271" s="14"/>
      <c r="AA271" s="14"/>
      <c r="AB271" s="14"/>
      <c r="AC271" s="14"/>
      <c r="AD271" s="14"/>
      <c r="AE271" s="14"/>
      <c r="AF271" s="14"/>
      <c r="AG271" s="14"/>
      <c r="AH271" s="14"/>
      <c r="AI271" s="14"/>
      <c r="AJ271" s="14"/>
    </row>
    <row r="272" spans="1:36" ht="15.75" customHeight="1" x14ac:dyDescent="0.2">
      <c r="A272" s="109"/>
      <c r="B272" s="109"/>
      <c r="C272" s="109"/>
      <c r="D272" s="109"/>
      <c r="E272" s="109"/>
      <c r="F272" s="109"/>
      <c r="G272" s="109"/>
      <c r="H272" s="109"/>
      <c r="I272" s="109"/>
      <c r="J272" s="109"/>
      <c r="K272" s="109"/>
      <c r="L272" s="109"/>
      <c r="M272" s="109"/>
      <c r="N272" s="109"/>
      <c r="O272" s="109"/>
      <c r="P272" s="109"/>
      <c r="Q272" s="109"/>
      <c r="R272" s="109"/>
      <c r="S272" s="109"/>
      <c r="T272" s="109"/>
      <c r="U272" s="109"/>
      <c r="V272" s="109"/>
      <c r="W272" s="14"/>
      <c r="X272" s="14"/>
      <c r="Y272" s="14"/>
      <c r="Z272" s="14"/>
      <c r="AA272" s="14"/>
      <c r="AB272" s="14"/>
      <c r="AC272" s="14"/>
      <c r="AD272" s="14"/>
      <c r="AE272" s="14"/>
      <c r="AF272" s="14"/>
      <c r="AG272" s="14"/>
      <c r="AH272" s="14"/>
      <c r="AI272" s="14"/>
      <c r="AJ272" s="14"/>
    </row>
    <row r="273" spans="1:36" ht="15.75" customHeight="1" x14ac:dyDescent="0.2">
      <c r="A273" s="109"/>
      <c r="B273" s="109"/>
      <c r="C273" s="109"/>
      <c r="D273" s="109"/>
      <c r="E273" s="109"/>
      <c r="F273" s="109"/>
      <c r="G273" s="109"/>
      <c r="H273" s="109"/>
      <c r="I273" s="109"/>
      <c r="J273" s="109"/>
      <c r="K273" s="109"/>
      <c r="L273" s="109"/>
      <c r="M273" s="109"/>
      <c r="N273" s="109"/>
      <c r="O273" s="109"/>
      <c r="P273" s="109"/>
      <c r="Q273" s="109"/>
      <c r="R273" s="109"/>
      <c r="S273" s="109"/>
      <c r="T273" s="109"/>
      <c r="U273" s="109"/>
      <c r="V273" s="109"/>
      <c r="W273" s="14"/>
      <c r="X273" s="14"/>
      <c r="Y273" s="14"/>
      <c r="Z273" s="14"/>
      <c r="AA273" s="14"/>
      <c r="AB273" s="14"/>
      <c r="AC273" s="14"/>
      <c r="AD273" s="14"/>
      <c r="AE273" s="14"/>
      <c r="AF273" s="14"/>
      <c r="AG273" s="14"/>
      <c r="AH273" s="14"/>
      <c r="AI273" s="14"/>
      <c r="AJ273" s="14"/>
    </row>
    <row r="274" spans="1:36" ht="15.75" customHeight="1" x14ac:dyDescent="0.2">
      <c r="A274" s="109"/>
      <c r="B274" s="109"/>
      <c r="C274" s="109"/>
      <c r="D274" s="109"/>
      <c r="E274" s="109"/>
      <c r="F274" s="109"/>
      <c r="G274" s="109"/>
      <c r="H274" s="109"/>
      <c r="I274" s="109"/>
      <c r="J274" s="109"/>
      <c r="K274" s="109"/>
      <c r="L274" s="109"/>
      <c r="M274" s="109"/>
      <c r="N274" s="109"/>
      <c r="O274" s="109"/>
      <c r="P274" s="109"/>
      <c r="Q274" s="109"/>
      <c r="R274" s="109"/>
      <c r="S274" s="109"/>
      <c r="T274" s="109"/>
      <c r="U274" s="109"/>
      <c r="V274" s="109"/>
      <c r="W274" s="14"/>
      <c r="X274" s="14"/>
      <c r="Y274" s="14"/>
      <c r="Z274" s="14"/>
      <c r="AA274" s="14"/>
      <c r="AB274" s="14"/>
      <c r="AC274" s="14"/>
      <c r="AD274" s="14"/>
      <c r="AE274" s="14"/>
      <c r="AF274" s="14"/>
      <c r="AG274" s="14"/>
      <c r="AH274" s="14"/>
      <c r="AI274" s="14"/>
      <c r="AJ274" s="14"/>
    </row>
    <row r="275" spans="1:36" ht="15.75" customHeight="1" x14ac:dyDescent="0.2">
      <c r="A275" s="109"/>
      <c r="B275" s="109"/>
      <c r="C275" s="109"/>
      <c r="D275" s="109"/>
      <c r="E275" s="109"/>
      <c r="F275" s="109"/>
      <c r="G275" s="109"/>
      <c r="H275" s="109"/>
      <c r="I275" s="109"/>
      <c r="J275" s="109"/>
      <c r="K275" s="109"/>
      <c r="L275" s="109"/>
      <c r="M275" s="109"/>
      <c r="N275" s="109"/>
      <c r="O275" s="109"/>
      <c r="P275" s="109"/>
      <c r="Q275" s="109"/>
      <c r="R275" s="109"/>
      <c r="S275" s="109"/>
      <c r="T275" s="109"/>
      <c r="U275" s="109"/>
      <c r="V275" s="109"/>
      <c r="W275" s="14"/>
      <c r="X275" s="14"/>
      <c r="Y275" s="14"/>
      <c r="Z275" s="14"/>
      <c r="AA275" s="14"/>
      <c r="AB275" s="14"/>
      <c r="AC275" s="14"/>
      <c r="AD275" s="14"/>
      <c r="AE275" s="14"/>
      <c r="AF275" s="14"/>
      <c r="AG275" s="14"/>
      <c r="AH275" s="14"/>
      <c r="AI275" s="14"/>
      <c r="AJ275" s="14"/>
    </row>
    <row r="276" spans="1:36" ht="15.75" customHeight="1" x14ac:dyDescent="0.2">
      <c r="A276" s="109"/>
      <c r="B276" s="109"/>
      <c r="C276" s="109"/>
      <c r="D276" s="109"/>
      <c r="E276" s="109"/>
      <c r="F276" s="109"/>
      <c r="G276" s="109"/>
      <c r="H276" s="109"/>
      <c r="I276" s="109"/>
      <c r="J276" s="109"/>
      <c r="K276" s="109"/>
      <c r="L276" s="109"/>
      <c r="M276" s="109"/>
      <c r="N276" s="109"/>
      <c r="O276" s="109"/>
      <c r="P276" s="109"/>
      <c r="Q276" s="109"/>
      <c r="R276" s="109"/>
      <c r="S276" s="109"/>
      <c r="T276" s="109"/>
      <c r="U276" s="109"/>
      <c r="V276" s="109"/>
      <c r="W276" s="14"/>
      <c r="X276" s="14"/>
      <c r="Y276" s="14"/>
      <c r="Z276" s="14"/>
      <c r="AA276" s="14"/>
      <c r="AB276" s="14"/>
      <c r="AC276" s="14"/>
      <c r="AD276" s="14"/>
      <c r="AE276" s="14"/>
      <c r="AF276" s="14"/>
      <c r="AG276" s="14"/>
      <c r="AH276" s="14"/>
      <c r="AI276" s="14"/>
      <c r="AJ276" s="14"/>
    </row>
    <row r="277" spans="1:36" ht="15.75" customHeight="1" x14ac:dyDescent="0.2">
      <c r="A277" s="109"/>
      <c r="B277" s="109"/>
      <c r="C277" s="109"/>
      <c r="D277" s="109"/>
      <c r="E277" s="109"/>
      <c r="F277" s="109"/>
      <c r="G277" s="109"/>
      <c r="H277" s="109"/>
      <c r="I277" s="109"/>
      <c r="J277" s="109"/>
      <c r="K277" s="109"/>
      <c r="L277" s="109"/>
      <c r="M277" s="109"/>
      <c r="N277" s="109"/>
      <c r="O277" s="109"/>
      <c r="P277" s="109"/>
      <c r="Q277" s="109"/>
      <c r="R277" s="109"/>
      <c r="S277" s="109"/>
      <c r="T277" s="109"/>
      <c r="U277" s="109"/>
      <c r="V277" s="109"/>
      <c r="W277" s="14"/>
      <c r="X277" s="14"/>
      <c r="Y277" s="14"/>
      <c r="Z277" s="14"/>
      <c r="AA277" s="14"/>
      <c r="AB277" s="14"/>
      <c r="AC277" s="14"/>
      <c r="AD277" s="14"/>
      <c r="AE277" s="14"/>
      <c r="AF277" s="14"/>
      <c r="AG277" s="14"/>
      <c r="AH277" s="14"/>
      <c r="AI277" s="14"/>
      <c r="AJ277" s="14"/>
    </row>
    <row r="278" spans="1:36" ht="15.75" customHeight="1" x14ac:dyDescent="0.2">
      <c r="A278" s="109"/>
      <c r="B278" s="109"/>
      <c r="C278" s="109"/>
      <c r="D278" s="109"/>
      <c r="E278" s="109"/>
      <c r="F278" s="109"/>
      <c r="G278" s="109"/>
      <c r="H278" s="109"/>
      <c r="I278" s="109"/>
      <c r="J278" s="109"/>
      <c r="K278" s="109"/>
      <c r="L278" s="109"/>
      <c r="M278" s="109"/>
      <c r="N278" s="109"/>
      <c r="O278" s="109"/>
      <c r="P278" s="109"/>
      <c r="Q278" s="109"/>
      <c r="R278" s="109"/>
      <c r="S278" s="109"/>
      <c r="T278" s="109"/>
      <c r="U278" s="109"/>
      <c r="V278" s="109"/>
      <c r="W278" s="14"/>
      <c r="X278" s="14"/>
      <c r="Y278" s="14"/>
      <c r="Z278" s="14"/>
      <c r="AA278" s="14"/>
      <c r="AB278" s="14"/>
      <c r="AC278" s="14"/>
      <c r="AD278" s="14"/>
      <c r="AE278" s="14"/>
      <c r="AF278" s="14"/>
      <c r="AG278" s="14"/>
      <c r="AH278" s="14"/>
      <c r="AI278" s="14"/>
      <c r="AJ278" s="14"/>
    </row>
    <row r="279" spans="1:36" ht="15.75" customHeight="1" x14ac:dyDescent="0.2">
      <c r="A279" s="109"/>
      <c r="B279" s="109"/>
      <c r="C279" s="109"/>
      <c r="D279" s="109"/>
      <c r="E279" s="109"/>
      <c r="F279" s="109"/>
      <c r="G279" s="109"/>
      <c r="H279" s="109"/>
      <c r="I279" s="109"/>
      <c r="J279" s="109"/>
      <c r="K279" s="109"/>
      <c r="L279" s="109"/>
      <c r="M279" s="109"/>
      <c r="N279" s="109"/>
      <c r="O279" s="109"/>
      <c r="P279" s="109"/>
      <c r="Q279" s="109"/>
      <c r="R279" s="109"/>
      <c r="S279" s="109"/>
      <c r="T279" s="109"/>
      <c r="U279" s="109"/>
      <c r="V279" s="109"/>
      <c r="W279" s="14"/>
      <c r="X279" s="14"/>
      <c r="Y279" s="14"/>
      <c r="Z279" s="14"/>
      <c r="AA279" s="14"/>
      <c r="AB279" s="14"/>
      <c r="AC279" s="14"/>
      <c r="AD279" s="14"/>
      <c r="AE279" s="14"/>
      <c r="AF279" s="14"/>
      <c r="AG279" s="14"/>
      <c r="AH279" s="14"/>
      <c r="AI279" s="14"/>
      <c r="AJ279" s="14"/>
    </row>
    <row r="280" spans="1:36" ht="15.75" customHeight="1" x14ac:dyDescent="0.2">
      <c r="A280" s="109"/>
      <c r="B280" s="109"/>
      <c r="C280" s="109"/>
      <c r="D280" s="109"/>
      <c r="E280" s="109"/>
      <c r="F280" s="109"/>
      <c r="G280" s="109"/>
      <c r="H280" s="109"/>
      <c r="I280" s="109"/>
      <c r="J280" s="109"/>
      <c r="K280" s="109"/>
      <c r="L280" s="109"/>
      <c r="M280" s="109"/>
      <c r="N280" s="109"/>
      <c r="O280" s="109"/>
      <c r="P280" s="109"/>
      <c r="Q280" s="109"/>
      <c r="R280" s="109"/>
      <c r="S280" s="109"/>
      <c r="T280" s="109"/>
      <c r="U280" s="109"/>
      <c r="V280" s="109"/>
      <c r="W280" s="14"/>
      <c r="X280" s="14"/>
      <c r="Y280" s="14"/>
      <c r="Z280" s="14"/>
      <c r="AA280" s="14"/>
      <c r="AB280" s="14"/>
      <c r="AC280" s="14"/>
      <c r="AD280" s="14"/>
      <c r="AE280" s="14"/>
      <c r="AF280" s="14"/>
      <c r="AG280" s="14"/>
      <c r="AH280" s="14"/>
      <c r="AI280" s="14"/>
      <c r="AJ280" s="14"/>
    </row>
    <row r="281" spans="1:36" ht="15.75" customHeight="1" x14ac:dyDescent="0.2">
      <c r="A281" s="109"/>
      <c r="B281" s="109"/>
      <c r="C281" s="109"/>
      <c r="D281" s="109"/>
      <c r="E281" s="109"/>
      <c r="F281" s="109"/>
      <c r="G281" s="109"/>
      <c r="H281" s="109"/>
      <c r="I281" s="109"/>
      <c r="J281" s="109"/>
      <c r="K281" s="109"/>
      <c r="L281" s="109"/>
      <c r="M281" s="109"/>
      <c r="N281" s="109"/>
      <c r="O281" s="109"/>
      <c r="P281" s="109"/>
      <c r="Q281" s="109"/>
      <c r="R281" s="109"/>
      <c r="S281" s="109"/>
      <c r="T281" s="109"/>
      <c r="U281" s="109"/>
      <c r="V281" s="109"/>
      <c r="W281" s="14"/>
      <c r="X281" s="14"/>
      <c r="Y281" s="14"/>
      <c r="Z281" s="14"/>
      <c r="AA281" s="14"/>
      <c r="AB281" s="14"/>
      <c r="AC281" s="14"/>
      <c r="AD281" s="14"/>
      <c r="AE281" s="14"/>
      <c r="AF281" s="14"/>
      <c r="AG281" s="14"/>
      <c r="AH281" s="14"/>
      <c r="AI281" s="14"/>
      <c r="AJ281" s="14"/>
    </row>
    <row r="282" spans="1:36" ht="15.75" customHeight="1" x14ac:dyDescent="0.2">
      <c r="A282" s="109"/>
      <c r="B282" s="109"/>
      <c r="C282" s="109"/>
      <c r="D282" s="109"/>
      <c r="E282" s="109"/>
      <c r="F282" s="109"/>
      <c r="G282" s="109"/>
      <c r="H282" s="109"/>
      <c r="I282" s="109"/>
      <c r="J282" s="109"/>
      <c r="K282" s="109"/>
      <c r="L282" s="109"/>
      <c r="M282" s="109"/>
      <c r="N282" s="109"/>
      <c r="O282" s="109"/>
      <c r="P282" s="109"/>
      <c r="Q282" s="109"/>
      <c r="R282" s="109"/>
      <c r="S282" s="109"/>
      <c r="T282" s="109"/>
      <c r="U282" s="109"/>
      <c r="V282" s="109"/>
      <c r="W282" s="14"/>
      <c r="X282" s="14"/>
      <c r="Y282" s="14"/>
      <c r="Z282" s="14"/>
      <c r="AA282" s="14"/>
      <c r="AB282" s="14"/>
      <c r="AC282" s="14"/>
      <c r="AD282" s="14"/>
      <c r="AE282" s="14"/>
      <c r="AF282" s="14"/>
      <c r="AG282" s="14"/>
      <c r="AH282" s="14"/>
      <c r="AI282" s="14"/>
      <c r="AJ282" s="14"/>
    </row>
    <row r="283" spans="1:36" ht="15.75" customHeight="1" x14ac:dyDescent="0.2">
      <c r="A283" s="109"/>
      <c r="B283" s="109"/>
      <c r="C283" s="109"/>
      <c r="D283" s="109"/>
      <c r="E283" s="109"/>
      <c r="F283" s="109"/>
      <c r="G283" s="109"/>
      <c r="H283" s="109"/>
      <c r="I283" s="109"/>
      <c r="J283" s="109"/>
      <c r="K283" s="109"/>
      <c r="L283" s="109"/>
      <c r="M283" s="109"/>
      <c r="N283" s="109"/>
      <c r="O283" s="109"/>
      <c r="P283" s="109"/>
      <c r="Q283" s="109"/>
      <c r="R283" s="109"/>
      <c r="S283" s="109"/>
      <c r="T283" s="109"/>
      <c r="U283" s="109"/>
      <c r="V283" s="109"/>
      <c r="W283" s="14"/>
      <c r="X283" s="14"/>
      <c r="Y283" s="14"/>
      <c r="Z283" s="14"/>
      <c r="AA283" s="14"/>
      <c r="AB283" s="14"/>
      <c r="AC283" s="14"/>
      <c r="AD283" s="14"/>
      <c r="AE283" s="14"/>
      <c r="AF283" s="14"/>
      <c r="AG283" s="14"/>
      <c r="AH283" s="14"/>
      <c r="AI283" s="14"/>
      <c r="AJ283" s="14"/>
    </row>
    <row r="284" spans="1:36" ht="15.75" customHeight="1" x14ac:dyDescent="0.2">
      <c r="A284" s="109"/>
      <c r="B284" s="109"/>
      <c r="C284" s="109"/>
      <c r="D284" s="109"/>
      <c r="E284" s="109"/>
      <c r="F284" s="109"/>
      <c r="G284" s="109"/>
      <c r="H284" s="109"/>
      <c r="I284" s="109"/>
      <c r="J284" s="109"/>
      <c r="K284" s="109"/>
      <c r="L284" s="109"/>
      <c r="M284" s="109"/>
      <c r="N284" s="109"/>
      <c r="O284" s="109"/>
      <c r="P284" s="109"/>
      <c r="Q284" s="109"/>
      <c r="R284" s="109"/>
      <c r="S284" s="109"/>
      <c r="T284" s="109"/>
      <c r="U284" s="109"/>
      <c r="V284" s="109"/>
      <c r="W284" s="14"/>
      <c r="X284" s="14"/>
      <c r="Y284" s="14"/>
      <c r="Z284" s="14"/>
      <c r="AA284" s="14"/>
      <c r="AB284" s="14"/>
      <c r="AC284" s="14"/>
      <c r="AD284" s="14"/>
      <c r="AE284" s="14"/>
      <c r="AF284" s="14"/>
      <c r="AG284" s="14"/>
      <c r="AH284" s="14"/>
      <c r="AI284" s="14"/>
      <c r="AJ284" s="14"/>
    </row>
    <row r="285" spans="1:36" ht="15.75" customHeight="1" x14ac:dyDescent="0.2">
      <c r="A285" s="109"/>
      <c r="B285" s="109"/>
      <c r="C285" s="109"/>
      <c r="D285" s="109"/>
      <c r="E285" s="109"/>
      <c r="F285" s="109"/>
      <c r="G285" s="109"/>
      <c r="H285" s="109"/>
      <c r="I285" s="109"/>
      <c r="J285" s="109"/>
      <c r="K285" s="109"/>
      <c r="L285" s="109"/>
      <c r="M285" s="109"/>
      <c r="N285" s="109"/>
      <c r="O285" s="109"/>
      <c r="P285" s="109"/>
      <c r="Q285" s="109"/>
      <c r="R285" s="109"/>
      <c r="S285" s="109"/>
      <c r="T285" s="109"/>
      <c r="U285" s="109"/>
      <c r="V285" s="109"/>
      <c r="W285" s="14"/>
      <c r="X285" s="14"/>
      <c r="Y285" s="14"/>
      <c r="Z285" s="14"/>
      <c r="AA285" s="14"/>
      <c r="AB285" s="14"/>
      <c r="AC285" s="14"/>
      <c r="AD285" s="14"/>
      <c r="AE285" s="14"/>
      <c r="AF285" s="14"/>
      <c r="AG285" s="14"/>
      <c r="AH285" s="14"/>
      <c r="AI285" s="14"/>
      <c r="AJ285" s="14"/>
    </row>
    <row r="286" spans="1:36" ht="15.75" customHeight="1" x14ac:dyDescent="0.2">
      <c r="A286" s="109"/>
      <c r="B286" s="109"/>
      <c r="C286" s="109"/>
      <c r="D286" s="109"/>
      <c r="E286" s="109"/>
      <c r="F286" s="109"/>
      <c r="G286" s="109"/>
      <c r="H286" s="109"/>
      <c r="I286" s="109"/>
      <c r="J286" s="109"/>
      <c r="K286" s="109"/>
      <c r="L286" s="109"/>
      <c r="M286" s="109"/>
      <c r="N286" s="109"/>
      <c r="O286" s="109"/>
      <c r="P286" s="109"/>
      <c r="Q286" s="109"/>
      <c r="R286" s="109"/>
      <c r="S286" s="109"/>
      <c r="T286" s="109"/>
      <c r="U286" s="109"/>
      <c r="V286" s="109"/>
      <c r="W286" s="14"/>
      <c r="X286" s="14"/>
      <c r="Y286" s="14"/>
      <c r="Z286" s="14"/>
      <c r="AA286" s="14"/>
      <c r="AB286" s="14"/>
      <c r="AC286" s="14"/>
      <c r="AD286" s="14"/>
      <c r="AE286" s="14"/>
      <c r="AF286" s="14"/>
      <c r="AG286" s="14"/>
      <c r="AH286" s="14"/>
      <c r="AI286" s="14"/>
      <c r="AJ286" s="14"/>
    </row>
    <row r="287" spans="1:36" ht="15.75" customHeight="1" x14ac:dyDescent="0.2">
      <c r="A287" s="109"/>
      <c r="B287" s="109"/>
      <c r="C287" s="109"/>
      <c r="D287" s="109"/>
      <c r="E287" s="109"/>
      <c r="F287" s="109"/>
      <c r="G287" s="109"/>
      <c r="H287" s="109"/>
      <c r="I287" s="109"/>
      <c r="J287" s="109"/>
      <c r="K287" s="109"/>
      <c r="L287" s="109"/>
      <c r="M287" s="109"/>
      <c r="N287" s="109"/>
      <c r="O287" s="109"/>
      <c r="P287" s="109"/>
      <c r="Q287" s="109"/>
      <c r="R287" s="109"/>
      <c r="S287" s="109"/>
      <c r="T287" s="109"/>
      <c r="U287" s="109"/>
      <c r="V287" s="109"/>
      <c r="W287" s="14"/>
      <c r="X287" s="14"/>
      <c r="Y287" s="14"/>
      <c r="Z287" s="14"/>
      <c r="AA287" s="14"/>
      <c r="AB287" s="14"/>
      <c r="AC287" s="14"/>
      <c r="AD287" s="14"/>
      <c r="AE287" s="14"/>
      <c r="AF287" s="14"/>
      <c r="AG287" s="14"/>
      <c r="AH287" s="14"/>
      <c r="AI287" s="14"/>
      <c r="AJ287" s="14"/>
    </row>
    <row r="288" spans="1:36" ht="15.75" customHeight="1" x14ac:dyDescent="0.2">
      <c r="A288" s="109"/>
      <c r="B288" s="109"/>
      <c r="C288" s="109"/>
      <c r="D288" s="109"/>
      <c r="E288" s="109"/>
      <c r="F288" s="109"/>
      <c r="G288" s="109"/>
      <c r="H288" s="109"/>
      <c r="I288" s="109"/>
      <c r="J288" s="109"/>
      <c r="K288" s="109"/>
      <c r="L288" s="109"/>
      <c r="M288" s="109"/>
      <c r="N288" s="109"/>
      <c r="O288" s="109"/>
      <c r="P288" s="109"/>
      <c r="Q288" s="109"/>
      <c r="R288" s="109"/>
      <c r="S288" s="109"/>
      <c r="T288" s="109"/>
      <c r="U288" s="109"/>
      <c r="V288" s="109"/>
      <c r="W288" s="14"/>
      <c r="X288" s="14"/>
      <c r="Y288" s="14"/>
      <c r="Z288" s="14"/>
      <c r="AA288" s="14"/>
      <c r="AB288" s="14"/>
      <c r="AC288" s="14"/>
      <c r="AD288" s="14"/>
      <c r="AE288" s="14"/>
      <c r="AF288" s="14"/>
      <c r="AG288" s="14"/>
      <c r="AH288" s="14"/>
      <c r="AI288" s="14"/>
      <c r="AJ288" s="14"/>
    </row>
    <row r="289" spans="1:36" ht="15.75" customHeight="1" x14ac:dyDescent="0.2">
      <c r="A289" s="109"/>
      <c r="B289" s="109"/>
      <c r="C289" s="109"/>
      <c r="D289" s="109"/>
      <c r="E289" s="109"/>
      <c r="F289" s="109"/>
      <c r="G289" s="109"/>
      <c r="H289" s="109"/>
      <c r="I289" s="109"/>
      <c r="J289" s="109"/>
      <c r="K289" s="109"/>
      <c r="L289" s="109"/>
      <c r="M289" s="109"/>
      <c r="N289" s="109"/>
      <c r="O289" s="109"/>
      <c r="P289" s="109"/>
      <c r="Q289" s="109"/>
      <c r="R289" s="109"/>
      <c r="S289" s="109"/>
      <c r="T289" s="109"/>
      <c r="U289" s="109"/>
      <c r="V289" s="109"/>
      <c r="W289" s="14"/>
      <c r="X289" s="14"/>
      <c r="Y289" s="14"/>
      <c r="Z289" s="14"/>
      <c r="AA289" s="14"/>
      <c r="AB289" s="14"/>
      <c r="AC289" s="14"/>
      <c r="AD289" s="14"/>
      <c r="AE289" s="14"/>
      <c r="AF289" s="14"/>
      <c r="AG289" s="14"/>
      <c r="AH289" s="14"/>
      <c r="AI289" s="14"/>
      <c r="AJ289" s="14"/>
    </row>
    <row r="290" spans="1:36" ht="15.75" customHeight="1" x14ac:dyDescent="0.2">
      <c r="A290" s="109"/>
      <c r="B290" s="109"/>
      <c r="C290" s="109"/>
      <c r="D290" s="109"/>
      <c r="E290" s="109"/>
      <c r="F290" s="109"/>
      <c r="G290" s="109"/>
      <c r="H290" s="109"/>
      <c r="I290" s="109"/>
      <c r="J290" s="109"/>
      <c r="K290" s="109"/>
      <c r="L290" s="109"/>
      <c r="M290" s="109"/>
      <c r="N290" s="109"/>
      <c r="O290" s="109"/>
      <c r="P290" s="109"/>
      <c r="Q290" s="109"/>
      <c r="R290" s="109"/>
      <c r="S290" s="109"/>
      <c r="T290" s="109"/>
      <c r="U290" s="109"/>
      <c r="V290" s="109"/>
      <c r="W290" s="14"/>
      <c r="X290" s="14"/>
      <c r="Y290" s="14"/>
      <c r="Z290" s="14"/>
      <c r="AA290" s="14"/>
      <c r="AB290" s="14"/>
      <c r="AC290" s="14"/>
      <c r="AD290" s="14"/>
      <c r="AE290" s="14"/>
      <c r="AF290" s="14"/>
      <c r="AG290" s="14"/>
      <c r="AH290" s="14"/>
      <c r="AI290" s="14"/>
      <c r="AJ290" s="14"/>
    </row>
    <row r="291" spans="1:36" ht="15.75" customHeight="1" x14ac:dyDescent="0.2">
      <c r="A291" s="109"/>
      <c r="B291" s="109"/>
      <c r="C291" s="109"/>
      <c r="D291" s="109"/>
      <c r="E291" s="109"/>
      <c r="F291" s="109"/>
      <c r="G291" s="109"/>
      <c r="H291" s="109"/>
      <c r="I291" s="109"/>
      <c r="J291" s="109"/>
      <c r="K291" s="109"/>
      <c r="L291" s="109"/>
      <c r="M291" s="109"/>
      <c r="N291" s="109"/>
      <c r="O291" s="109"/>
      <c r="P291" s="109"/>
      <c r="Q291" s="109"/>
      <c r="R291" s="109"/>
      <c r="S291" s="109"/>
      <c r="T291" s="109"/>
      <c r="U291" s="109"/>
      <c r="V291" s="109"/>
      <c r="W291" s="14"/>
      <c r="X291" s="14"/>
      <c r="Y291" s="14"/>
      <c r="Z291" s="14"/>
      <c r="AA291" s="14"/>
      <c r="AB291" s="14"/>
      <c r="AC291" s="14"/>
      <c r="AD291" s="14"/>
      <c r="AE291" s="14"/>
      <c r="AF291" s="14"/>
      <c r="AG291" s="14"/>
      <c r="AH291" s="14"/>
      <c r="AI291" s="14"/>
      <c r="AJ291" s="14"/>
    </row>
    <row r="292" spans="1:36" ht="15.75" customHeight="1" x14ac:dyDescent="0.2">
      <c r="A292" s="109"/>
      <c r="B292" s="109"/>
      <c r="C292" s="109"/>
      <c r="D292" s="109"/>
      <c r="E292" s="109"/>
      <c r="F292" s="109"/>
      <c r="G292" s="109"/>
      <c r="H292" s="109"/>
      <c r="I292" s="109"/>
      <c r="J292" s="109"/>
      <c r="K292" s="109"/>
      <c r="L292" s="109"/>
      <c r="M292" s="109"/>
      <c r="N292" s="109"/>
      <c r="O292" s="109"/>
      <c r="P292" s="109"/>
      <c r="Q292" s="109"/>
      <c r="R292" s="109"/>
      <c r="S292" s="109"/>
      <c r="T292" s="109"/>
      <c r="U292" s="109"/>
      <c r="V292" s="109"/>
      <c r="W292" s="14"/>
      <c r="X292" s="14"/>
      <c r="Y292" s="14"/>
      <c r="Z292" s="14"/>
      <c r="AA292" s="14"/>
      <c r="AB292" s="14"/>
      <c r="AC292" s="14"/>
      <c r="AD292" s="14"/>
      <c r="AE292" s="14"/>
      <c r="AF292" s="14"/>
      <c r="AG292" s="14"/>
      <c r="AH292" s="14"/>
      <c r="AI292" s="14"/>
      <c r="AJ292" s="14"/>
    </row>
    <row r="293" spans="1:36" ht="15.75" customHeight="1" x14ac:dyDescent="0.2">
      <c r="A293" s="109"/>
      <c r="B293" s="109"/>
      <c r="C293" s="109"/>
      <c r="D293" s="109"/>
      <c r="E293" s="109"/>
      <c r="F293" s="109"/>
      <c r="G293" s="109"/>
      <c r="H293" s="109"/>
      <c r="I293" s="109"/>
      <c r="J293" s="109"/>
      <c r="K293" s="109"/>
      <c r="L293" s="109"/>
      <c r="M293" s="109"/>
      <c r="N293" s="109"/>
      <c r="O293" s="109"/>
      <c r="P293" s="109"/>
      <c r="Q293" s="109"/>
      <c r="R293" s="109"/>
      <c r="S293" s="109"/>
      <c r="T293" s="109"/>
      <c r="U293" s="109"/>
      <c r="V293" s="109"/>
      <c r="W293" s="14"/>
      <c r="X293" s="14"/>
      <c r="Y293" s="14"/>
      <c r="Z293" s="14"/>
      <c r="AA293" s="14"/>
      <c r="AB293" s="14"/>
      <c r="AC293" s="14"/>
      <c r="AD293" s="14"/>
      <c r="AE293" s="14"/>
      <c r="AF293" s="14"/>
      <c r="AG293" s="14"/>
      <c r="AH293" s="14"/>
      <c r="AI293" s="14"/>
      <c r="AJ293" s="14"/>
    </row>
    <row r="294" spans="1:36" ht="15.75" customHeight="1" x14ac:dyDescent="0.2">
      <c r="A294" s="109"/>
      <c r="B294" s="109"/>
      <c r="C294" s="109"/>
      <c r="D294" s="109"/>
      <c r="E294" s="109"/>
      <c r="F294" s="109"/>
      <c r="G294" s="109"/>
      <c r="H294" s="109"/>
      <c r="I294" s="109"/>
      <c r="J294" s="109"/>
      <c r="K294" s="109"/>
      <c r="L294" s="109"/>
      <c r="M294" s="109"/>
      <c r="N294" s="109"/>
      <c r="O294" s="109"/>
      <c r="P294" s="109"/>
      <c r="Q294" s="109"/>
      <c r="R294" s="109"/>
      <c r="S294" s="109"/>
      <c r="T294" s="109"/>
      <c r="U294" s="109"/>
      <c r="V294" s="109"/>
      <c r="W294" s="14"/>
      <c r="X294" s="14"/>
      <c r="Y294" s="14"/>
      <c r="Z294" s="14"/>
      <c r="AA294" s="14"/>
      <c r="AB294" s="14"/>
      <c r="AC294" s="14"/>
      <c r="AD294" s="14"/>
      <c r="AE294" s="14"/>
      <c r="AF294" s="14"/>
      <c r="AG294" s="14"/>
      <c r="AH294" s="14"/>
      <c r="AI294" s="14"/>
      <c r="AJ294" s="14"/>
    </row>
    <row r="295" spans="1:36" ht="15.75" customHeight="1" x14ac:dyDescent="0.2">
      <c r="A295" s="109"/>
      <c r="B295" s="109"/>
      <c r="C295" s="109"/>
      <c r="D295" s="109"/>
      <c r="E295" s="109"/>
      <c r="F295" s="109"/>
      <c r="G295" s="109"/>
      <c r="H295" s="109"/>
      <c r="I295" s="109"/>
      <c r="J295" s="109"/>
      <c r="K295" s="109"/>
      <c r="L295" s="109"/>
      <c r="M295" s="109"/>
      <c r="N295" s="109"/>
      <c r="O295" s="109"/>
      <c r="P295" s="109"/>
      <c r="Q295" s="109"/>
      <c r="R295" s="109"/>
      <c r="S295" s="109"/>
      <c r="T295" s="109"/>
      <c r="U295" s="109"/>
      <c r="V295" s="109"/>
      <c r="W295" s="14"/>
      <c r="X295" s="14"/>
      <c r="Y295" s="14"/>
      <c r="Z295" s="14"/>
      <c r="AA295" s="14"/>
      <c r="AB295" s="14"/>
      <c r="AC295" s="14"/>
      <c r="AD295" s="14"/>
      <c r="AE295" s="14"/>
      <c r="AF295" s="14"/>
      <c r="AG295" s="14"/>
      <c r="AH295" s="14"/>
      <c r="AI295" s="14"/>
      <c r="AJ295" s="14"/>
    </row>
    <row r="296" spans="1:36" ht="15.75" customHeight="1" x14ac:dyDescent="0.2">
      <c r="A296" s="109"/>
      <c r="B296" s="109"/>
      <c r="C296" s="109"/>
      <c r="D296" s="109"/>
      <c r="E296" s="109"/>
      <c r="F296" s="109"/>
      <c r="G296" s="109"/>
      <c r="H296" s="109"/>
      <c r="I296" s="109"/>
      <c r="J296" s="109"/>
      <c r="K296" s="109"/>
      <c r="L296" s="109"/>
      <c r="M296" s="109"/>
      <c r="N296" s="109"/>
      <c r="O296" s="109"/>
      <c r="P296" s="109"/>
      <c r="Q296" s="109"/>
      <c r="R296" s="109"/>
      <c r="S296" s="109"/>
      <c r="T296" s="109"/>
      <c r="U296" s="109"/>
      <c r="V296" s="109"/>
      <c r="W296" s="14"/>
      <c r="X296" s="14"/>
      <c r="Y296" s="14"/>
      <c r="Z296" s="14"/>
      <c r="AA296" s="14"/>
      <c r="AB296" s="14"/>
      <c r="AC296" s="14"/>
      <c r="AD296" s="14"/>
      <c r="AE296" s="14"/>
      <c r="AF296" s="14"/>
      <c r="AG296" s="14"/>
      <c r="AH296" s="14"/>
      <c r="AI296" s="14"/>
      <c r="AJ296" s="14"/>
    </row>
    <row r="297" spans="1:36" ht="15.75" customHeight="1" x14ac:dyDescent="0.2">
      <c r="A297" s="109"/>
      <c r="B297" s="109"/>
      <c r="C297" s="109"/>
      <c r="D297" s="109"/>
      <c r="E297" s="109"/>
      <c r="F297" s="109"/>
      <c r="G297" s="109"/>
      <c r="H297" s="109"/>
      <c r="I297" s="109"/>
      <c r="J297" s="109"/>
      <c r="K297" s="109"/>
      <c r="L297" s="109"/>
      <c r="M297" s="109"/>
      <c r="N297" s="109"/>
      <c r="O297" s="109"/>
      <c r="P297" s="109"/>
      <c r="Q297" s="109"/>
      <c r="R297" s="109"/>
      <c r="S297" s="109"/>
      <c r="T297" s="109"/>
      <c r="U297" s="109"/>
      <c r="V297" s="109"/>
      <c r="W297" s="14"/>
      <c r="X297" s="14"/>
      <c r="Y297" s="14"/>
      <c r="Z297" s="14"/>
      <c r="AA297" s="14"/>
      <c r="AB297" s="14"/>
      <c r="AC297" s="14"/>
      <c r="AD297" s="14"/>
      <c r="AE297" s="14"/>
      <c r="AF297" s="14"/>
      <c r="AG297" s="14"/>
      <c r="AH297" s="14"/>
      <c r="AI297" s="14"/>
      <c r="AJ297" s="14"/>
    </row>
    <row r="298" spans="1:36" ht="15.75" customHeight="1" x14ac:dyDescent="0.2">
      <c r="A298" s="109"/>
      <c r="B298" s="109"/>
      <c r="C298" s="109"/>
      <c r="D298" s="109"/>
      <c r="E298" s="109"/>
      <c r="F298" s="109"/>
      <c r="G298" s="109"/>
      <c r="H298" s="109"/>
      <c r="I298" s="109"/>
      <c r="J298" s="109"/>
      <c r="K298" s="109"/>
      <c r="L298" s="109"/>
      <c r="M298" s="109"/>
      <c r="N298" s="109"/>
      <c r="O298" s="109"/>
      <c r="P298" s="109"/>
      <c r="Q298" s="109"/>
      <c r="R298" s="109"/>
      <c r="S298" s="109"/>
      <c r="T298" s="109"/>
      <c r="U298" s="109"/>
      <c r="V298" s="109"/>
      <c r="W298" s="14"/>
      <c r="X298" s="14"/>
      <c r="Y298" s="14"/>
      <c r="Z298" s="14"/>
      <c r="AA298" s="14"/>
      <c r="AB298" s="14"/>
      <c r="AC298" s="14"/>
      <c r="AD298" s="14"/>
      <c r="AE298" s="14"/>
      <c r="AF298" s="14"/>
      <c r="AG298" s="14"/>
      <c r="AH298" s="14"/>
      <c r="AI298" s="14"/>
      <c r="AJ298" s="14"/>
    </row>
    <row r="299" spans="1:36" ht="15.75" customHeight="1" x14ac:dyDescent="0.2">
      <c r="A299" s="109"/>
      <c r="B299" s="109"/>
      <c r="C299" s="109"/>
      <c r="D299" s="109"/>
      <c r="E299" s="109"/>
      <c r="F299" s="109"/>
      <c r="G299" s="109"/>
      <c r="H299" s="109"/>
      <c r="I299" s="109"/>
      <c r="J299" s="109"/>
      <c r="K299" s="109"/>
      <c r="L299" s="109"/>
      <c r="M299" s="109"/>
      <c r="N299" s="109"/>
      <c r="O299" s="109"/>
      <c r="P299" s="109"/>
      <c r="Q299" s="109"/>
      <c r="R299" s="109"/>
      <c r="S299" s="109"/>
      <c r="T299" s="109"/>
      <c r="U299" s="109"/>
      <c r="V299" s="109"/>
      <c r="W299" s="14"/>
      <c r="X299" s="14"/>
      <c r="Y299" s="14"/>
      <c r="Z299" s="14"/>
      <c r="AA299" s="14"/>
      <c r="AB299" s="14"/>
      <c r="AC299" s="14"/>
      <c r="AD299" s="14"/>
      <c r="AE299" s="14"/>
      <c r="AF299" s="14"/>
      <c r="AG299" s="14"/>
      <c r="AH299" s="14"/>
      <c r="AI299" s="14"/>
      <c r="AJ299" s="14"/>
    </row>
    <row r="300" spans="1:36" ht="15.75" customHeight="1" x14ac:dyDescent="0.2">
      <c r="A300" s="109"/>
      <c r="B300" s="109"/>
      <c r="C300" s="109"/>
      <c r="D300" s="109"/>
      <c r="E300" s="109"/>
      <c r="F300" s="109"/>
      <c r="G300" s="109"/>
      <c r="H300" s="109"/>
      <c r="I300" s="109"/>
      <c r="J300" s="109"/>
      <c r="K300" s="109"/>
      <c r="L300" s="109"/>
      <c r="M300" s="109"/>
      <c r="N300" s="109"/>
      <c r="O300" s="109"/>
      <c r="P300" s="109"/>
      <c r="Q300" s="109"/>
      <c r="R300" s="109"/>
      <c r="S300" s="109"/>
      <c r="T300" s="109"/>
      <c r="U300" s="109"/>
      <c r="V300" s="109"/>
      <c r="W300" s="14"/>
      <c r="X300" s="14"/>
      <c r="Y300" s="14"/>
      <c r="Z300" s="14"/>
      <c r="AA300" s="14"/>
      <c r="AB300" s="14"/>
      <c r="AC300" s="14"/>
      <c r="AD300" s="14"/>
      <c r="AE300" s="14"/>
      <c r="AF300" s="14"/>
      <c r="AG300" s="14"/>
      <c r="AH300" s="14"/>
      <c r="AI300" s="14"/>
      <c r="AJ300" s="14"/>
    </row>
    <row r="301" spans="1:36" ht="15.75" customHeight="1" x14ac:dyDescent="0.2">
      <c r="A301" s="109"/>
      <c r="B301" s="109"/>
      <c r="C301" s="109"/>
      <c r="D301" s="109"/>
      <c r="E301" s="109"/>
      <c r="F301" s="109"/>
      <c r="G301" s="109"/>
      <c r="H301" s="109"/>
      <c r="I301" s="109"/>
      <c r="J301" s="109"/>
      <c r="K301" s="109"/>
      <c r="L301" s="109"/>
      <c r="M301" s="109"/>
      <c r="N301" s="109"/>
      <c r="O301" s="109"/>
      <c r="P301" s="109"/>
      <c r="Q301" s="109"/>
      <c r="R301" s="109"/>
      <c r="S301" s="109"/>
      <c r="T301" s="109"/>
      <c r="U301" s="109"/>
      <c r="V301" s="109"/>
      <c r="W301" s="14"/>
      <c r="X301" s="14"/>
      <c r="Y301" s="14"/>
      <c r="Z301" s="14"/>
      <c r="AA301" s="14"/>
      <c r="AB301" s="14"/>
      <c r="AC301" s="14"/>
      <c r="AD301" s="14"/>
      <c r="AE301" s="14"/>
      <c r="AF301" s="14"/>
      <c r="AG301" s="14"/>
      <c r="AH301" s="14"/>
      <c r="AI301" s="14"/>
      <c r="AJ301" s="14"/>
    </row>
    <row r="302" spans="1:36" ht="15.75" customHeight="1" x14ac:dyDescent="0.2">
      <c r="A302" s="109"/>
      <c r="B302" s="109"/>
      <c r="C302" s="109"/>
      <c r="D302" s="109"/>
      <c r="E302" s="109"/>
      <c r="F302" s="109"/>
      <c r="G302" s="109"/>
      <c r="H302" s="109"/>
      <c r="I302" s="109"/>
      <c r="J302" s="109"/>
      <c r="K302" s="109"/>
      <c r="L302" s="109"/>
      <c r="M302" s="109"/>
      <c r="N302" s="109"/>
      <c r="O302" s="109"/>
      <c r="P302" s="109"/>
      <c r="Q302" s="109"/>
      <c r="R302" s="109"/>
      <c r="S302" s="109"/>
      <c r="T302" s="109"/>
      <c r="U302" s="109"/>
      <c r="V302" s="109"/>
      <c r="W302" s="14"/>
      <c r="X302" s="14"/>
      <c r="Y302" s="14"/>
      <c r="Z302" s="14"/>
      <c r="AA302" s="14"/>
      <c r="AB302" s="14"/>
      <c r="AC302" s="14"/>
      <c r="AD302" s="14"/>
      <c r="AE302" s="14"/>
      <c r="AF302" s="14"/>
      <c r="AG302" s="14"/>
      <c r="AH302" s="14"/>
      <c r="AI302" s="14"/>
      <c r="AJ302" s="14"/>
    </row>
    <row r="303" spans="1:36" ht="15.75" customHeight="1" x14ac:dyDescent="0.2">
      <c r="A303" s="109"/>
      <c r="B303" s="109"/>
      <c r="C303" s="109"/>
      <c r="D303" s="109"/>
      <c r="E303" s="109"/>
      <c r="F303" s="109"/>
      <c r="G303" s="109"/>
      <c r="H303" s="109"/>
      <c r="I303" s="109"/>
      <c r="J303" s="109"/>
      <c r="K303" s="109"/>
      <c r="L303" s="109"/>
      <c r="M303" s="109"/>
      <c r="N303" s="109"/>
      <c r="O303" s="109"/>
      <c r="P303" s="109"/>
      <c r="Q303" s="109"/>
      <c r="R303" s="109"/>
      <c r="S303" s="109"/>
      <c r="T303" s="109"/>
      <c r="U303" s="109"/>
      <c r="V303" s="109"/>
      <c r="W303" s="14"/>
      <c r="X303" s="14"/>
      <c r="Y303" s="14"/>
      <c r="Z303" s="14"/>
      <c r="AA303" s="14"/>
      <c r="AB303" s="14"/>
      <c r="AC303" s="14"/>
      <c r="AD303" s="14"/>
      <c r="AE303" s="14"/>
      <c r="AF303" s="14"/>
      <c r="AG303" s="14"/>
      <c r="AH303" s="14"/>
      <c r="AI303" s="14"/>
      <c r="AJ303" s="14"/>
    </row>
    <row r="304" spans="1:36" ht="15.75" customHeight="1" x14ac:dyDescent="0.2">
      <c r="A304" s="109"/>
      <c r="B304" s="109"/>
      <c r="C304" s="109"/>
      <c r="D304" s="109"/>
      <c r="E304" s="109"/>
      <c r="F304" s="109"/>
      <c r="G304" s="109"/>
      <c r="H304" s="109"/>
      <c r="I304" s="109"/>
      <c r="J304" s="109"/>
      <c r="K304" s="109"/>
      <c r="L304" s="109"/>
      <c r="M304" s="109"/>
      <c r="N304" s="109"/>
      <c r="O304" s="109"/>
      <c r="P304" s="109"/>
      <c r="Q304" s="109"/>
      <c r="R304" s="109"/>
      <c r="S304" s="109"/>
      <c r="T304" s="109"/>
      <c r="U304" s="109"/>
      <c r="V304" s="109"/>
      <c r="W304" s="14"/>
      <c r="X304" s="14"/>
      <c r="Y304" s="14"/>
      <c r="Z304" s="14"/>
      <c r="AA304" s="14"/>
      <c r="AB304" s="14"/>
      <c r="AC304" s="14"/>
      <c r="AD304" s="14"/>
      <c r="AE304" s="14"/>
      <c r="AF304" s="14"/>
      <c r="AG304" s="14"/>
      <c r="AH304" s="14"/>
      <c r="AI304" s="14"/>
      <c r="AJ304" s="14"/>
    </row>
    <row r="305" spans="1:36" ht="15.75" customHeight="1" x14ac:dyDescent="0.2">
      <c r="A305" s="109"/>
      <c r="B305" s="109"/>
      <c r="C305" s="109"/>
      <c r="D305" s="109"/>
      <c r="E305" s="109"/>
      <c r="F305" s="109"/>
      <c r="G305" s="109"/>
      <c r="H305" s="109"/>
      <c r="I305" s="109"/>
      <c r="J305" s="109"/>
      <c r="K305" s="109"/>
      <c r="L305" s="109"/>
      <c r="M305" s="109"/>
      <c r="N305" s="109"/>
      <c r="O305" s="109"/>
      <c r="P305" s="109"/>
      <c r="Q305" s="109"/>
      <c r="R305" s="109"/>
      <c r="S305" s="109"/>
      <c r="T305" s="109"/>
      <c r="U305" s="109"/>
      <c r="V305" s="109"/>
      <c r="W305" s="14"/>
      <c r="X305" s="14"/>
      <c r="Y305" s="14"/>
      <c r="Z305" s="14"/>
      <c r="AA305" s="14"/>
      <c r="AB305" s="14"/>
      <c r="AC305" s="14"/>
      <c r="AD305" s="14"/>
      <c r="AE305" s="14"/>
      <c r="AF305" s="14"/>
      <c r="AG305" s="14"/>
      <c r="AH305" s="14"/>
      <c r="AI305" s="14"/>
      <c r="AJ305" s="14"/>
    </row>
    <row r="306" spans="1:36" ht="15.75" customHeight="1" x14ac:dyDescent="0.2">
      <c r="A306" s="109"/>
      <c r="B306" s="109"/>
      <c r="C306" s="109"/>
      <c r="D306" s="109"/>
      <c r="E306" s="109"/>
      <c r="F306" s="109"/>
      <c r="G306" s="109"/>
      <c r="H306" s="109"/>
      <c r="I306" s="109"/>
      <c r="J306" s="109"/>
      <c r="K306" s="109"/>
      <c r="L306" s="109"/>
      <c r="M306" s="109"/>
      <c r="N306" s="109"/>
      <c r="O306" s="109"/>
      <c r="P306" s="109"/>
      <c r="Q306" s="109"/>
      <c r="R306" s="109"/>
      <c r="S306" s="109"/>
      <c r="T306" s="109"/>
      <c r="U306" s="109"/>
      <c r="V306" s="109"/>
      <c r="W306" s="14"/>
      <c r="X306" s="14"/>
      <c r="Y306" s="14"/>
      <c r="Z306" s="14"/>
      <c r="AA306" s="14"/>
      <c r="AB306" s="14"/>
      <c r="AC306" s="14"/>
      <c r="AD306" s="14"/>
      <c r="AE306" s="14"/>
      <c r="AF306" s="14"/>
      <c r="AG306" s="14"/>
      <c r="AH306" s="14"/>
      <c r="AI306" s="14"/>
      <c r="AJ306" s="14"/>
    </row>
    <row r="307" spans="1:36" ht="15.75" customHeight="1" x14ac:dyDescent="0.2">
      <c r="A307" s="109"/>
      <c r="B307" s="109"/>
      <c r="C307" s="109"/>
      <c r="D307" s="109"/>
      <c r="E307" s="109"/>
      <c r="F307" s="109"/>
      <c r="G307" s="109"/>
      <c r="H307" s="109"/>
      <c r="I307" s="109"/>
      <c r="J307" s="109"/>
      <c r="K307" s="109"/>
      <c r="L307" s="109"/>
      <c r="M307" s="109"/>
      <c r="N307" s="109"/>
      <c r="O307" s="109"/>
      <c r="P307" s="109"/>
      <c r="Q307" s="109"/>
      <c r="R307" s="109"/>
      <c r="S307" s="109"/>
      <c r="T307" s="109"/>
      <c r="U307" s="109"/>
      <c r="V307" s="109"/>
      <c r="W307" s="14"/>
      <c r="X307" s="14"/>
      <c r="Y307" s="14"/>
      <c r="Z307" s="14"/>
      <c r="AA307" s="14"/>
      <c r="AB307" s="14"/>
      <c r="AC307" s="14"/>
      <c r="AD307" s="14"/>
      <c r="AE307" s="14"/>
      <c r="AF307" s="14"/>
      <c r="AG307" s="14"/>
      <c r="AH307" s="14"/>
      <c r="AI307" s="14"/>
      <c r="AJ307" s="14"/>
    </row>
    <row r="308" spans="1:36" ht="15.75" customHeight="1" x14ac:dyDescent="0.2">
      <c r="A308" s="109"/>
      <c r="B308" s="109"/>
      <c r="C308" s="109"/>
      <c r="D308" s="109"/>
      <c r="E308" s="109"/>
      <c r="F308" s="109"/>
      <c r="G308" s="109"/>
      <c r="H308" s="109"/>
      <c r="I308" s="109"/>
      <c r="J308" s="109"/>
      <c r="K308" s="109"/>
      <c r="L308" s="109"/>
      <c r="M308" s="109"/>
      <c r="N308" s="109"/>
      <c r="O308" s="109"/>
      <c r="P308" s="109"/>
      <c r="Q308" s="109"/>
      <c r="R308" s="109"/>
      <c r="S308" s="109"/>
      <c r="T308" s="109"/>
      <c r="U308" s="109"/>
      <c r="V308" s="109"/>
      <c r="W308" s="14"/>
      <c r="X308" s="14"/>
      <c r="Y308" s="14"/>
      <c r="Z308" s="14"/>
      <c r="AA308" s="14"/>
      <c r="AB308" s="14"/>
      <c r="AC308" s="14"/>
      <c r="AD308" s="14"/>
      <c r="AE308" s="14"/>
      <c r="AF308" s="14"/>
      <c r="AG308" s="14"/>
      <c r="AH308" s="14"/>
      <c r="AI308" s="14"/>
      <c r="AJ308" s="14"/>
    </row>
    <row r="309" spans="1:36" ht="15.75" customHeight="1" x14ac:dyDescent="0.2">
      <c r="A309" s="109"/>
      <c r="B309" s="109"/>
      <c r="C309" s="109"/>
      <c r="D309" s="109"/>
      <c r="E309" s="109"/>
      <c r="F309" s="109"/>
      <c r="G309" s="109"/>
      <c r="H309" s="109"/>
      <c r="I309" s="109"/>
      <c r="J309" s="109"/>
      <c r="K309" s="109"/>
      <c r="L309" s="109"/>
      <c r="M309" s="109"/>
      <c r="N309" s="109"/>
      <c r="O309" s="109"/>
      <c r="P309" s="109"/>
      <c r="Q309" s="109"/>
      <c r="R309" s="109"/>
      <c r="S309" s="109"/>
      <c r="T309" s="109"/>
      <c r="U309" s="109"/>
      <c r="V309" s="109"/>
      <c r="W309" s="14"/>
      <c r="X309" s="14"/>
      <c r="Y309" s="14"/>
      <c r="Z309" s="14"/>
      <c r="AA309" s="14"/>
      <c r="AB309" s="14"/>
      <c r="AC309" s="14"/>
      <c r="AD309" s="14"/>
      <c r="AE309" s="14"/>
      <c r="AF309" s="14"/>
      <c r="AG309" s="14"/>
      <c r="AH309" s="14"/>
      <c r="AI309" s="14"/>
      <c r="AJ309" s="14"/>
    </row>
    <row r="310" spans="1:36" ht="15.75" customHeight="1" x14ac:dyDescent="0.2">
      <c r="A310" s="109"/>
      <c r="B310" s="109"/>
      <c r="C310" s="109"/>
      <c r="D310" s="109"/>
      <c r="E310" s="109"/>
      <c r="F310" s="109"/>
      <c r="G310" s="109"/>
      <c r="H310" s="109"/>
      <c r="I310" s="109"/>
      <c r="J310" s="109"/>
      <c r="K310" s="109"/>
      <c r="L310" s="109"/>
      <c r="M310" s="109"/>
      <c r="N310" s="109"/>
      <c r="O310" s="109"/>
      <c r="P310" s="109"/>
      <c r="Q310" s="109"/>
      <c r="R310" s="109"/>
      <c r="S310" s="109"/>
      <c r="T310" s="109"/>
      <c r="U310" s="109"/>
      <c r="V310" s="109"/>
      <c r="W310" s="14"/>
      <c r="X310" s="14"/>
      <c r="Y310" s="14"/>
      <c r="Z310" s="14"/>
      <c r="AA310" s="14"/>
      <c r="AB310" s="14"/>
      <c r="AC310" s="14"/>
      <c r="AD310" s="14"/>
      <c r="AE310" s="14"/>
      <c r="AF310" s="14"/>
      <c r="AG310" s="14"/>
      <c r="AH310" s="14"/>
      <c r="AI310" s="14"/>
      <c r="AJ310" s="14"/>
    </row>
    <row r="311" spans="1:36" ht="15.75" customHeight="1" x14ac:dyDescent="0.2">
      <c r="A311" s="109"/>
      <c r="B311" s="109"/>
      <c r="C311" s="109"/>
      <c r="D311" s="109"/>
      <c r="E311" s="109"/>
      <c r="F311" s="109"/>
      <c r="G311" s="109"/>
      <c r="H311" s="109"/>
      <c r="I311" s="109"/>
      <c r="J311" s="109"/>
      <c r="K311" s="109"/>
      <c r="L311" s="109"/>
      <c r="M311" s="109"/>
      <c r="N311" s="109"/>
      <c r="O311" s="109"/>
      <c r="P311" s="109"/>
      <c r="Q311" s="109"/>
      <c r="R311" s="109"/>
      <c r="S311" s="109"/>
      <c r="T311" s="109"/>
      <c r="U311" s="109"/>
      <c r="V311" s="109"/>
      <c r="W311" s="14"/>
      <c r="X311" s="14"/>
      <c r="Y311" s="14"/>
      <c r="Z311" s="14"/>
      <c r="AA311" s="14"/>
      <c r="AB311" s="14"/>
      <c r="AC311" s="14"/>
      <c r="AD311" s="14"/>
      <c r="AE311" s="14"/>
      <c r="AF311" s="14"/>
      <c r="AG311" s="14"/>
      <c r="AH311" s="14"/>
      <c r="AI311" s="14"/>
      <c r="AJ311" s="14"/>
    </row>
    <row r="312" spans="1:36" ht="15.75" customHeight="1" x14ac:dyDescent="0.2">
      <c r="A312" s="109"/>
      <c r="B312" s="109"/>
      <c r="C312" s="109"/>
      <c r="D312" s="109"/>
      <c r="E312" s="109"/>
      <c r="F312" s="109"/>
      <c r="G312" s="109"/>
      <c r="H312" s="109"/>
      <c r="I312" s="109"/>
      <c r="J312" s="109"/>
      <c r="K312" s="109"/>
      <c r="L312" s="109"/>
      <c r="M312" s="109"/>
      <c r="N312" s="109"/>
      <c r="O312" s="109"/>
      <c r="P312" s="109"/>
      <c r="Q312" s="109"/>
      <c r="R312" s="109"/>
      <c r="S312" s="109"/>
      <c r="T312" s="109"/>
      <c r="U312" s="109"/>
      <c r="V312" s="109"/>
      <c r="W312" s="14"/>
      <c r="X312" s="14"/>
      <c r="Y312" s="14"/>
      <c r="Z312" s="14"/>
      <c r="AA312" s="14"/>
      <c r="AB312" s="14"/>
      <c r="AC312" s="14"/>
      <c r="AD312" s="14"/>
      <c r="AE312" s="14"/>
      <c r="AF312" s="14"/>
      <c r="AG312" s="14"/>
      <c r="AH312" s="14"/>
      <c r="AI312" s="14"/>
      <c r="AJ312" s="14"/>
    </row>
    <row r="313" spans="1:36" ht="15.75" customHeight="1" x14ac:dyDescent="0.2">
      <c r="A313" s="109"/>
      <c r="B313" s="109"/>
      <c r="C313" s="109"/>
      <c r="D313" s="109"/>
      <c r="E313" s="109"/>
      <c r="F313" s="109"/>
      <c r="G313" s="109"/>
      <c r="H313" s="109"/>
      <c r="I313" s="109"/>
      <c r="J313" s="109"/>
      <c r="K313" s="109"/>
      <c r="L313" s="109"/>
      <c r="M313" s="109"/>
      <c r="N313" s="109"/>
      <c r="O313" s="109"/>
      <c r="P313" s="109"/>
      <c r="Q313" s="109"/>
      <c r="R313" s="109"/>
      <c r="S313" s="109"/>
      <c r="T313" s="109"/>
      <c r="U313" s="109"/>
      <c r="V313" s="109"/>
      <c r="W313" s="14"/>
      <c r="X313" s="14"/>
      <c r="Y313" s="14"/>
      <c r="Z313" s="14"/>
      <c r="AA313" s="14"/>
      <c r="AB313" s="14"/>
      <c r="AC313" s="14"/>
      <c r="AD313" s="14"/>
      <c r="AE313" s="14"/>
      <c r="AF313" s="14"/>
      <c r="AG313" s="14"/>
      <c r="AH313" s="14"/>
      <c r="AI313" s="14"/>
      <c r="AJ313" s="14"/>
    </row>
    <row r="314" spans="1:36" ht="15.75" customHeight="1" x14ac:dyDescent="0.2">
      <c r="A314" s="109"/>
      <c r="B314" s="109"/>
      <c r="C314" s="109"/>
      <c r="D314" s="109"/>
      <c r="E314" s="109"/>
      <c r="F314" s="109"/>
      <c r="G314" s="109"/>
      <c r="H314" s="109"/>
      <c r="I314" s="109"/>
      <c r="J314" s="109"/>
      <c r="K314" s="109"/>
      <c r="L314" s="109"/>
      <c r="M314" s="109"/>
      <c r="N314" s="109"/>
      <c r="O314" s="109"/>
      <c r="P314" s="109"/>
      <c r="Q314" s="109"/>
      <c r="R314" s="109"/>
      <c r="S314" s="109"/>
      <c r="T314" s="109"/>
      <c r="U314" s="109"/>
      <c r="V314" s="109"/>
      <c r="W314" s="14"/>
      <c r="X314" s="14"/>
      <c r="Y314" s="14"/>
      <c r="Z314" s="14"/>
      <c r="AA314" s="14"/>
      <c r="AB314" s="14"/>
      <c r="AC314" s="14"/>
      <c r="AD314" s="14"/>
      <c r="AE314" s="14"/>
      <c r="AF314" s="14"/>
      <c r="AG314" s="14"/>
      <c r="AH314" s="14"/>
      <c r="AI314" s="14"/>
      <c r="AJ314" s="14"/>
    </row>
    <row r="315" spans="1:36" ht="15.75" customHeight="1" x14ac:dyDescent="0.2">
      <c r="A315" s="109"/>
      <c r="B315" s="109"/>
      <c r="C315" s="109"/>
      <c r="D315" s="109"/>
      <c r="E315" s="109"/>
      <c r="F315" s="109"/>
      <c r="G315" s="109"/>
      <c r="H315" s="109"/>
      <c r="I315" s="109"/>
      <c r="J315" s="109"/>
      <c r="K315" s="109"/>
      <c r="L315" s="109"/>
      <c r="M315" s="109"/>
      <c r="N315" s="109"/>
      <c r="O315" s="109"/>
      <c r="P315" s="109"/>
      <c r="Q315" s="109"/>
      <c r="R315" s="109"/>
      <c r="S315" s="109"/>
      <c r="T315" s="109"/>
      <c r="U315" s="109"/>
      <c r="V315" s="109"/>
      <c r="W315" s="14"/>
      <c r="X315" s="14"/>
      <c r="Y315" s="14"/>
      <c r="Z315" s="14"/>
      <c r="AA315" s="14"/>
      <c r="AB315" s="14"/>
      <c r="AC315" s="14"/>
      <c r="AD315" s="14"/>
      <c r="AE315" s="14"/>
      <c r="AF315" s="14"/>
      <c r="AG315" s="14"/>
      <c r="AH315" s="14"/>
      <c r="AI315" s="14"/>
      <c r="AJ315" s="14"/>
    </row>
    <row r="316" spans="1:36" ht="15.75" customHeight="1" x14ac:dyDescent="0.2">
      <c r="A316" s="109"/>
      <c r="B316" s="109"/>
      <c r="C316" s="109"/>
      <c r="D316" s="109"/>
      <c r="E316" s="109"/>
      <c r="F316" s="109"/>
      <c r="G316" s="109"/>
      <c r="H316" s="109"/>
      <c r="I316" s="109"/>
      <c r="J316" s="109"/>
      <c r="K316" s="109"/>
      <c r="L316" s="109"/>
      <c r="M316" s="109"/>
      <c r="N316" s="109"/>
      <c r="O316" s="109"/>
      <c r="P316" s="109"/>
      <c r="Q316" s="109"/>
      <c r="R316" s="109"/>
      <c r="S316" s="109"/>
      <c r="T316" s="109"/>
      <c r="U316" s="109"/>
      <c r="V316" s="109"/>
      <c r="W316" s="14"/>
      <c r="X316" s="14"/>
      <c r="Y316" s="14"/>
      <c r="Z316" s="14"/>
      <c r="AA316" s="14"/>
      <c r="AB316" s="14"/>
      <c r="AC316" s="14"/>
      <c r="AD316" s="14"/>
      <c r="AE316" s="14"/>
      <c r="AF316" s="14"/>
      <c r="AG316" s="14"/>
      <c r="AH316" s="14"/>
      <c r="AI316" s="14"/>
      <c r="AJ316" s="14"/>
    </row>
    <row r="317" spans="1:36" ht="15.75" customHeight="1" x14ac:dyDescent="0.2">
      <c r="A317" s="109"/>
      <c r="B317" s="109"/>
      <c r="C317" s="109"/>
      <c r="D317" s="109"/>
      <c r="E317" s="109"/>
      <c r="F317" s="109"/>
      <c r="G317" s="109"/>
      <c r="H317" s="109"/>
      <c r="I317" s="109"/>
      <c r="J317" s="109"/>
      <c r="K317" s="109"/>
      <c r="L317" s="109"/>
      <c r="M317" s="109"/>
      <c r="N317" s="109"/>
      <c r="O317" s="109"/>
      <c r="P317" s="109"/>
      <c r="Q317" s="109"/>
      <c r="R317" s="109"/>
      <c r="S317" s="109"/>
      <c r="T317" s="109"/>
      <c r="U317" s="109"/>
      <c r="V317" s="109"/>
      <c r="W317" s="14"/>
      <c r="X317" s="14"/>
      <c r="Y317" s="14"/>
      <c r="Z317" s="14"/>
      <c r="AA317" s="14"/>
      <c r="AB317" s="14"/>
      <c r="AC317" s="14"/>
      <c r="AD317" s="14"/>
      <c r="AE317" s="14"/>
      <c r="AF317" s="14"/>
      <c r="AG317" s="14"/>
      <c r="AH317" s="14"/>
      <c r="AI317" s="14"/>
      <c r="AJ317" s="14"/>
    </row>
    <row r="318" spans="1:36" ht="15.75" customHeight="1" x14ac:dyDescent="0.2">
      <c r="A318" s="109"/>
      <c r="B318" s="109"/>
      <c r="C318" s="109"/>
      <c r="D318" s="109"/>
      <c r="E318" s="109"/>
      <c r="F318" s="109"/>
      <c r="G318" s="109"/>
      <c r="H318" s="109"/>
      <c r="I318" s="109"/>
      <c r="J318" s="109"/>
      <c r="K318" s="109"/>
      <c r="L318" s="109"/>
      <c r="M318" s="109"/>
      <c r="N318" s="109"/>
      <c r="O318" s="109"/>
      <c r="P318" s="109"/>
      <c r="Q318" s="109"/>
      <c r="R318" s="109"/>
      <c r="S318" s="109"/>
      <c r="T318" s="109"/>
      <c r="U318" s="109"/>
      <c r="V318" s="109"/>
      <c r="W318" s="14"/>
      <c r="X318" s="14"/>
      <c r="Y318" s="14"/>
      <c r="Z318" s="14"/>
      <c r="AA318" s="14"/>
      <c r="AB318" s="14"/>
      <c r="AC318" s="14"/>
      <c r="AD318" s="14"/>
      <c r="AE318" s="14"/>
      <c r="AF318" s="14"/>
      <c r="AG318" s="14"/>
      <c r="AH318" s="14"/>
      <c r="AI318" s="14"/>
      <c r="AJ318" s="14"/>
    </row>
    <row r="319" spans="1:36" ht="15.75" customHeight="1" x14ac:dyDescent="0.2">
      <c r="A319" s="109"/>
      <c r="B319" s="109"/>
      <c r="C319" s="109"/>
      <c r="D319" s="109"/>
      <c r="E319" s="109"/>
      <c r="F319" s="109"/>
      <c r="G319" s="109"/>
      <c r="H319" s="109"/>
      <c r="I319" s="109"/>
      <c r="J319" s="109"/>
      <c r="K319" s="109"/>
      <c r="L319" s="109"/>
      <c r="M319" s="109"/>
      <c r="N319" s="109"/>
      <c r="O319" s="109"/>
      <c r="P319" s="109"/>
      <c r="Q319" s="109"/>
      <c r="R319" s="109"/>
      <c r="S319" s="109"/>
      <c r="T319" s="109"/>
      <c r="U319" s="109"/>
      <c r="V319" s="109"/>
      <c r="W319" s="14"/>
      <c r="X319" s="14"/>
      <c r="Y319" s="14"/>
      <c r="Z319" s="14"/>
      <c r="AA319" s="14"/>
      <c r="AB319" s="14"/>
      <c r="AC319" s="14"/>
      <c r="AD319" s="14"/>
      <c r="AE319" s="14"/>
      <c r="AF319" s="14"/>
      <c r="AG319" s="14"/>
      <c r="AH319" s="14"/>
      <c r="AI319" s="14"/>
      <c r="AJ319" s="14"/>
    </row>
    <row r="320" spans="1:36" ht="15.75" customHeight="1"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row>
    <row r="321" spans="1:30" ht="15.75" customHeight="1"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row>
    <row r="322" spans="1:30" ht="15.75" customHeight="1"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row>
    <row r="323" spans="1:30" ht="15.75" customHeight="1"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row>
    <row r="324" spans="1:30" ht="15.75" customHeight="1"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row>
    <row r="325" spans="1:30" ht="15.75" customHeight="1"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row>
    <row r="326" spans="1:30" ht="15.75" customHeight="1"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row>
    <row r="327" spans="1:30" ht="15.75" customHeight="1"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row>
    <row r="328" spans="1:30" ht="15.75" customHeight="1"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row>
    <row r="329" spans="1:30" ht="15.75" customHeight="1"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row>
    <row r="330" spans="1:30" ht="15.75" customHeight="1"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row>
    <row r="331" spans="1:30" ht="15.75" customHeight="1"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row>
    <row r="332" spans="1:30" ht="15.75" customHeight="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row>
    <row r="333" spans="1:30" ht="15.75" customHeight="1"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row>
    <row r="334" spans="1:30" ht="15.75" customHeight="1"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row>
    <row r="335" spans="1:30" ht="15.75" customHeight="1"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row>
    <row r="336" spans="1:30" ht="15.75" customHeight="1"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row>
    <row r="337" spans="1:30" ht="15.75" customHeight="1"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row>
    <row r="338" spans="1:30" ht="15.75" customHeight="1"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row>
    <row r="339" spans="1:30" ht="15.75" customHeight="1"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row>
    <row r="340" spans="1:30" ht="15.75" customHeight="1"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row>
    <row r="341" spans="1:30" ht="15.75" customHeight="1"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row>
    <row r="342" spans="1:30" ht="15.75" customHeight="1"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row>
    <row r="343" spans="1:30" ht="15.75" customHeight="1"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row>
    <row r="344" spans="1:30" ht="15.75" customHeight="1"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row>
    <row r="345" spans="1:30" ht="15.75" customHeight="1"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row>
    <row r="346" spans="1:30" ht="15.75" customHeight="1"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row>
    <row r="347" spans="1:30" ht="15.75" customHeight="1"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row>
    <row r="348" spans="1:30" ht="15.75" customHeight="1"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row>
    <row r="349" spans="1:30" ht="15.75" customHeight="1"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row>
    <row r="350" spans="1:30" ht="15.75" customHeight="1"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row>
    <row r="351" spans="1:30" ht="15.75" customHeight="1"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row>
    <row r="352" spans="1:30" ht="15.75" customHeight="1"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row>
    <row r="353" spans="1:30" ht="15.75" customHeight="1"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row>
    <row r="354" spans="1:30" ht="15.75" customHeight="1"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row>
    <row r="355" spans="1:30" ht="15.75" customHeight="1"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row>
    <row r="356" spans="1:30" ht="15.75" customHeight="1"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row>
    <row r="357" spans="1:30" ht="15.75" customHeight="1"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row>
    <row r="358" spans="1:30" ht="15.75" customHeight="1"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row>
    <row r="359" spans="1:30" ht="15.75" customHeight="1"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row>
    <row r="360" spans="1:30" ht="15.75" customHeight="1"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row>
    <row r="361" spans="1:30" ht="15.75" customHeight="1"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row>
    <row r="362" spans="1:30" ht="15.75" customHeight="1"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row>
    <row r="363" spans="1:30" ht="15.75" customHeight="1"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row>
    <row r="364" spans="1:30" ht="15.75" customHeight="1"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row>
    <row r="365" spans="1:30" ht="15.75" customHeight="1"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row>
    <row r="366" spans="1:30" ht="15.75" customHeight="1"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row>
    <row r="367" spans="1:30" ht="15.75" customHeight="1"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row>
    <row r="368" spans="1:30" ht="15.75" customHeight="1"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row>
    <row r="369" spans="1:30" ht="15.75" customHeight="1"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row>
    <row r="370" spans="1:30" ht="15.75" customHeight="1"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row>
    <row r="371" spans="1:30" ht="15.75" customHeight="1"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row>
    <row r="372" spans="1:30" ht="15.75" customHeight="1"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row>
    <row r="373" spans="1:30" ht="15.75" customHeight="1"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row>
    <row r="374" spans="1:30" ht="15.75" customHeight="1"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row>
    <row r="375" spans="1:30" ht="15.75" customHeight="1"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row>
    <row r="376" spans="1:30" ht="15.75" customHeight="1"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row>
    <row r="377" spans="1:30" ht="15.75" customHeight="1"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row>
    <row r="378" spans="1:30" ht="15.75" customHeight="1"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row>
    <row r="379" spans="1:30" ht="15.75" customHeight="1"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row>
    <row r="380" spans="1:30" ht="15.75" customHeight="1"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row>
    <row r="381" spans="1:30" ht="15.75" customHeight="1"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row>
    <row r="382" spans="1:30" ht="15.75" customHeight="1"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row>
    <row r="383" spans="1:30" ht="15.75" customHeight="1"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row>
    <row r="384" spans="1:30" ht="15.75" customHeight="1"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row>
    <row r="385" spans="1:30" ht="15.75" customHeight="1"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row>
    <row r="386" spans="1:30" ht="15.75" customHeight="1"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row>
    <row r="387" spans="1:30" ht="15.75" customHeight="1"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row>
    <row r="388" spans="1:30" ht="15.75" customHeight="1"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row>
    <row r="389" spans="1:30" ht="15.75" customHeight="1"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row>
    <row r="390" spans="1:30" ht="15.75" customHeight="1"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row>
    <row r="391" spans="1:30" ht="15.75" customHeight="1"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row>
    <row r="392" spans="1:30" ht="15.75" customHeight="1"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row>
    <row r="393" spans="1:30" ht="15.75" customHeight="1"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row>
    <row r="394" spans="1:30" ht="15.75" customHeight="1"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row>
    <row r="395" spans="1:30" ht="15.75" customHeight="1"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row>
    <row r="396" spans="1:30" ht="15.75" customHeight="1"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row>
    <row r="397" spans="1:30" ht="15.75" customHeight="1"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row>
    <row r="398" spans="1:30" ht="15.75" customHeight="1"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row>
    <row r="399" spans="1:30" ht="15.75" customHeight="1"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row>
    <row r="400" spans="1:30" ht="15.75" customHeight="1"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row>
    <row r="401" spans="1:30" ht="15.75" customHeight="1"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row>
    <row r="402" spans="1:30" ht="15.75" customHeight="1"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row>
    <row r="403" spans="1:30" ht="15.75" customHeight="1"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row>
    <row r="404" spans="1:30" ht="15.75" customHeight="1"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row>
    <row r="405" spans="1:30" ht="15.75" customHeight="1"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row>
    <row r="406" spans="1:30" ht="15.75" customHeight="1"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row>
    <row r="407" spans="1:30" ht="15.75" customHeight="1"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row>
    <row r="408" spans="1:30" ht="15.75" customHeight="1"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row>
    <row r="409" spans="1:30" ht="15.75" customHeight="1"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row>
    <row r="410" spans="1:30" ht="15.75" customHeight="1"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row>
    <row r="411" spans="1:30" ht="15.75" customHeight="1"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row>
    <row r="412" spans="1:30" ht="15.75" customHeight="1"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row>
    <row r="413" spans="1:30" ht="15.75" customHeight="1"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row>
    <row r="414" spans="1:30" ht="15.75" customHeight="1"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row>
    <row r="415" spans="1:30" ht="15.75" customHeight="1"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row>
    <row r="416" spans="1:30" ht="15.75" customHeight="1"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row>
    <row r="417" spans="1:30" ht="15.75" customHeight="1"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row>
    <row r="418" spans="1:30" ht="15.75" customHeight="1"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row>
    <row r="419" spans="1:30" ht="15.75" customHeight="1"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row>
    <row r="420" spans="1:30" ht="15.75" customHeight="1"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row>
    <row r="421" spans="1:30" ht="15.75" customHeight="1"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row>
    <row r="422" spans="1:30" ht="15.75" customHeight="1"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row>
    <row r="423" spans="1:30" ht="15.75" customHeight="1"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row>
    <row r="424" spans="1:30" ht="15.75" customHeight="1"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row>
    <row r="425" spans="1:30" ht="15.75" customHeight="1"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row>
    <row r="426" spans="1:30" ht="15.75" customHeight="1"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row>
    <row r="427" spans="1:30" ht="15.75" customHeight="1"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row>
    <row r="428" spans="1:30" ht="15.75" customHeight="1"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row>
    <row r="429" spans="1:30" ht="15.75" customHeight="1"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row>
    <row r="430" spans="1:30" ht="15.75" customHeight="1"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row>
    <row r="431" spans="1:30" ht="15.75" customHeight="1"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row>
    <row r="432" spans="1:30" ht="15.75" customHeight="1"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row>
    <row r="433" spans="1:30" ht="15.75" customHeight="1"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row>
    <row r="434" spans="1:30" ht="15.75" customHeight="1"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row>
    <row r="435" spans="1:30" ht="15.75" customHeight="1"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row>
    <row r="436" spans="1:30" ht="15.75" customHeight="1"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row>
    <row r="437" spans="1:30" ht="15.75" customHeight="1"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row>
    <row r="438" spans="1:30" ht="15.75" customHeight="1"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row>
    <row r="439" spans="1:30" ht="15.75" customHeight="1"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row>
    <row r="440" spans="1:30" ht="15.75" customHeight="1"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row>
    <row r="441" spans="1:30" ht="15.75" customHeight="1"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row>
    <row r="442" spans="1:30" ht="15.75" customHeight="1"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row>
    <row r="443" spans="1:30" ht="15.75" customHeight="1"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row>
    <row r="444" spans="1:30" ht="15.75" customHeight="1"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row>
    <row r="445" spans="1:30" ht="15.75" customHeight="1"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row>
    <row r="446" spans="1:30" ht="15.75" customHeight="1"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row>
    <row r="447" spans="1:30" ht="15.75" customHeight="1"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row>
    <row r="448" spans="1:30" ht="15.75" customHeight="1"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row>
    <row r="449" spans="1:30" ht="15.75" customHeight="1"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row>
    <row r="450" spans="1:30" ht="15.75" customHeight="1"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row>
    <row r="451" spans="1:30" ht="15.75" customHeight="1"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row>
    <row r="452" spans="1:30" ht="15.75" customHeight="1"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row>
    <row r="453" spans="1:30" ht="15.75" customHeight="1"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row>
    <row r="454" spans="1:30" ht="15.75" customHeight="1"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row>
    <row r="455" spans="1:30" ht="15.75" customHeight="1"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row>
    <row r="456" spans="1:30" ht="15.75" customHeight="1"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row>
    <row r="457" spans="1:30" ht="15.75" customHeight="1"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row>
    <row r="458" spans="1:30" ht="15.75" customHeight="1"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row>
    <row r="459" spans="1:30" ht="15.75" customHeight="1"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row>
    <row r="460" spans="1:30" ht="15.75" customHeight="1"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row>
    <row r="461" spans="1:30" ht="15.75" customHeight="1"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row>
    <row r="462" spans="1:30" ht="15.75" customHeight="1"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row>
    <row r="463" spans="1:30" ht="15.75" customHeight="1"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row>
    <row r="464" spans="1:30" ht="15.75" customHeight="1"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row>
    <row r="465" spans="1:30" ht="15.75" customHeight="1"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row>
    <row r="466" spans="1:30" ht="15.75" customHeight="1"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row>
    <row r="467" spans="1:30" ht="15.75" customHeight="1"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row>
    <row r="468" spans="1:30" ht="15.75" customHeight="1"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row>
    <row r="469" spans="1:30" ht="15.75" customHeight="1"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row>
    <row r="470" spans="1:30" ht="15.75" customHeight="1"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row>
    <row r="471" spans="1:30" ht="15.75" customHeight="1"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row>
    <row r="472" spans="1:30" ht="15.75" customHeight="1"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row>
    <row r="473" spans="1:30" ht="15.75" customHeight="1"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row>
    <row r="474" spans="1:30" ht="15.75" customHeight="1"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row>
    <row r="475" spans="1:30" ht="15.75" customHeight="1"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row>
    <row r="476" spans="1:30" ht="15.75" customHeight="1"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row>
    <row r="477" spans="1:30" ht="15.75" customHeight="1"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row>
    <row r="478" spans="1:30" ht="15.75" customHeight="1"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row>
    <row r="479" spans="1:30" ht="15.75" customHeight="1"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row>
    <row r="480" spans="1:30" ht="15.75" customHeight="1"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row>
    <row r="481" spans="1:30" ht="15.75" customHeight="1"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row>
    <row r="482" spans="1:30" ht="15.75" customHeight="1"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row>
    <row r="483" spans="1:30" ht="15.75" customHeight="1"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row>
    <row r="484" spans="1:30" ht="15.75" customHeight="1"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row>
    <row r="485" spans="1:30" ht="15.75" customHeight="1"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row>
    <row r="486" spans="1:30" ht="15.75" customHeight="1"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row>
    <row r="487" spans="1:30" ht="15.75" customHeight="1"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row>
    <row r="488" spans="1:30" ht="15.75" customHeight="1"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row>
    <row r="489" spans="1:30" ht="15.75" customHeight="1"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row>
    <row r="490" spans="1:30" ht="15.75" customHeight="1"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row>
    <row r="491" spans="1:30" ht="15.75" customHeight="1"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row>
    <row r="492" spans="1:30" ht="15.75" customHeight="1"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row>
    <row r="493" spans="1:30" ht="15.75" customHeight="1"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row>
    <row r="494" spans="1:30" ht="15.75" customHeight="1"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row>
    <row r="495" spans="1:30" ht="15.75" customHeight="1"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row>
    <row r="496" spans="1:30" ht="15.75" customHeight="1"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row>
    <row r="497" spans="1:30" ht="15.75" customHeight="1"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row>
    <row r="498" spans="1:30" ht="15.75" customHeight="1"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row>
    <row r="499" spans="1:30" ht="15.75" customHeight="1"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row>
    <row r="500" spans="1:30" ht="15.75" customHeight="1"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row>
    <row r="501" spans="1:30" ht="15.75" customHeight="1"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row>
    <row r="502" spans="1:30" ht="15.75" customHeight="1"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row>
    <row r="503" spans="1:30" ht="15.75" customHeight="1"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row>
    <row r="504" spans="1:30" ht="15.75" customHeight="1"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row>
    <row r="505" spans="1:30" ht="15.75" customHeight="1"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row>
    <row r="506" spans="1:30" ht="15.75" customHeight="1"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row>
    <row r="507" spans="1:30" ht="15.75" customHeight="1"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row>
    <row r="508" spans="1:30" ht="15.75" customHeight="1"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row>
    <row r="509" spans="1:30" ht="15.75" customHeight="1"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row>
    <row r="510" spans="1:30" ht="15.75" customHeight="1"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row>
    <row r="511" spans="1:30" ht="15.75" customHeight="1"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row>
    <row r="512" spans="1:30" ht="15.75" customHeight="1"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row>
    <row r="513" spans="1:30" ht="15.75" customHeight="1"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row>
    <row r="514" spans="1:30" ht="15.75" customHeight="1"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row>
    <row r="515" spans="1:30" ht="15.75" customHeight="1"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row>
    <row r="516" spans="1:30" ht="15.75" customHeight="1"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row>
    <row r="517" spans="1:30" ht="15.75" customHeight="1"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row>
    <row r="518" spans="1:30" ht="15.75" customHeight="1"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row>
    <row r="519" spans="1:30" ht="15.75" customHeight="1"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row>
    <row r="520" spans="1:30" ht="15.75" customHeight="1"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row>
    <row r="521" spans="1:30" ht="15.75" customHeight="1"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row>
    <row r="522" spans="1:30" ht="15.75" customHeight="1"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row>
    <row r="523" spans="1:30" ht="15.75" customHeight="1"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row>
    <row r="524" spans="1:30" ht="15.75" customHeight="1"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row>
    <row r="525" spans="1:30" ht="15.75" customHeight="1"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row>
    <row r="526" spans="1:30" ht="15.75" customHeight="1"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row>
    <row r="527" spans="1:30" ht="15.75" customHeight="1"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row>
    <row r="528" spans="1:30" ht="15.75" customHeight="1"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row>
    <row r="529" spans="1:30" ht="15.75" customHeight="1"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row>
    <row r="530" spans="1:30" ht="15.75" customHeight="1"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row>
    <row r="531" spans="1:30" ht="15.75" customHeight="1"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row>
    <row r="532" spans="1:30" ht="15.75" customHeight="1"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row>
    <row r="533" spans="1:30" ht="15.75" customHeight="1"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row>
    <row r="534" spans="1:30" ht="15.75" customHeight="1"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row>
    <row r="535" spans="1:30" ht="15.75" customHeight="1"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row>
    <row r="536" spans="1:30" ht="15.75" customHeight="1"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row>
    <row r="537" spans="1:30" ht="15.75" customHeight="1"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row>
    <row r="538" spans="1:30" ht="15.75" customHeight="1"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row>
    <row r="539" spans="1:30" ht="15.75" customHeight="1"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row>
    <row r="540" spans="1:30" ht="15.75" customHeight="1"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row>
    <row r="541" spans="1:30" ht="15.75" customHeight="1"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row>
    <row r="542" spans="1:30" ht="15.75" customHeight="1"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row>
    <row r="543" spans="1:30" ht="15.75" customHeight="1"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row>
    <row r="544" spans="1:30" ht="15.75" customHeight="1"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row>
    <row r="545" spans="1:30" ht="15.75" customHeight="1"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row>
    <row r="546" spans="1:30" ht="15.75" customHeight="1"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row>
    <row r="547" spans="1:30" ht="15.75" customHeight="1"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row>
    <row r="548" spans="1:30" ht="15.75" customHeight="1"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row>
    <row r="549" spans="1:30" ht="15.75" customHeight="1"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row>
    <row r="550" spans="1:30" ht="15.75" customHeight="1"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row>
    <row r="551" spans="1:30" ht="15.75" customHeight="1"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row>
    <row r="552" spans="1:30" ht="15.75" customHeight="1"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row>
    <row r="553" spans="1:30" ht="15.75" customHeight="1"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row>
    <row r="554" spans="1:30" ht="15.75" customHeight="1"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row>
    <row r="555" spans="1:30" ht="15.75" customHeight="1"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row>
    <row r="556" spans="1:30" ht="15.75" customHeight="1"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row>
    <row r="557" spans="1:30" ht="15.75" customHeight="1"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row>
    <row r="558" spans="1:30" ht="15.75" customHeight="1"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row>
    <row r="559" spans="1:30" ht="15.75" customHeight="1"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row>
    <row r="560" spans="1:30" ht="15.75" customHeight="1"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row>
    <row r="561" spans="1:30" ht="15.75" customHeight="1"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row>
    <row r="562" spans="1:30" ht="15.75" customHeight="1"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row>
    <row r="563" spans="1:30" ht="15.75" customHeight="1"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row>
    <row r="564" spans="1:30" ht="15.75" customHeight="1"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row>
    <row r="565" spans="1:30" ht="15.75" customHeight="1"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row>
    <row r="566" spans="1:30" ht="15.75" customHeight="1"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row>
    <row r="567" spans="1:30" ht="15.75" customHeight="1"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row>
    <row r="568" spans="1:30" ht="15.75" customHeight="1"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row>
    <row r="569" spans="1:30" ht="15.75" customHeight="1"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row>
    <row r="570" spans="1:30" ht="15.75" customHeight="1"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row>
    <row r="571" spans="1:30" ht="15.75" customHeight="1"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row>
    <row r="572" spans="1:30" ht="15.75" customHeight="1"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row>
    <row r="573" spans="1:30" ht="15.75" customHeight="1"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row>
    <row r="574" spans="1:30" ht="15.75" customHeight="1"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row>
    <row r="575" spans="1:30" ht="15.75" customHeight="1"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row>
    <row r="576" spans="1:30" ht="15.75" customHeight="1"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row>
    <row r="577" spans="1:30" ht="15.75" customHeight="1"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row>
    <row r="578" spans="1:30" ht="15.75" customHeight="1"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row>
    <row r="579" spans="1:30" ht="15.75" customHeight="1"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row>
    <row r="580" spans="1:30" ht="15.75" customHeight="1"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row>
    <row r="581" spans="1:30" ht="15.75" customHeight="1"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row>
    <row r="582" spans="1:30" ht="15.75" customHeight="1"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row>
    <row r="583" spans="1:30" ht="15.75" customHeight="1"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row>
    <row r="584" spans="1:30" ht="15.75" customHeight="1"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row>
    <row r="585" spans="1:30" ht="15.75" customHeight="1"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row>
    <row r="586" spans="1:30" ht="15.75" customHeight="1"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row>
    <row r="587" spans="1:30" ht="15.75" customHeight="1"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row>
    <row r="588" spans="1:30" ht="15.75" customHeight="1"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row>
    <row r="589" spans="1:30" ht="15.75" customHeight="1"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row>
    <row r="590" spans="1:30" ht="15.75" customHeight="1"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row>
    <row r="591" spans="1:30" ht="15.75" customHeight="1"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row>
    <row r="592" spans="1:30" ht="15.75" customHeight="1"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row>
    <row r="593" spans="1:30" ht="15.75" customHeight="1"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row>
    <row r="594" spans="1:30" ht="15.75" customHeight="1"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row>
    <row r="595" spans="1:30" ht="15.75" customHeight="1"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row>
    <row r="596" spans="1:30" ht="15.75" customHeight="1"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row>
    <row r="597" spans="1:30" ht="15.75" customHeight="1"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row>
    <row r="598" spans="1:30" ht="15.75" customHeight="1"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row>
    <row r="599" spans="1:30" ht="15.75" customHeight="1"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row>
    <row r="600" spans="1:30" ht="15.75" customHeight="1"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row>
    <row r="601" spans="1:30" ht="15.75" customHeight="1"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row>
    <row r="602" spans="1:30" ht="15.75" customHeight="1"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row>
    <row r="603" spans="1:30" ht="15.75" customHeight="1"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row>
    <row r="604" spans="1:30" ht="15.75" customHeight="1"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row>
    <row r="605" spans="1:30" ht="15.75" customHeight="1"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row>
    <row r="606" spans="1:30" ht="15.75" customHeight="1"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row>
    <row r="607" spans="1:30" ht="15.75" customHeight="1"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row>
    <row r="608" spans="1:30" ht="15.75" customHeight="1"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row>
    <row r="609" spans="1:30" ht="15.75" customHeight="1"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row>
    <row r="610" spans="1:30" ht="15.75" customHeight="1"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row>
    <row r="611" spans="1:30" ht="15.75" customHeight="1"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row>
    <row r="612" spans="1:30" ht="15.75" customHeight="1"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row>
    <row r="613" spans="1:30" ht="15.75" customHeight="1"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row>
    <row r="614" spans="1:30" ht="15.75" customHeight="1"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row>
    <row r="615" spans="1:30" ht="15.75" customHeight="1"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row>
    <row r="616" spans="1:30" ht="15.75" customHeight="1"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row>
    <row r="617" spans="1:30" ht="15.75" customHeight="1"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row>
    <row r="618" spans="1:30" ht="15.75" customHeight="1"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row>
    <row r="619" spans="1:30" ht="15.75" customHeight="1"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row>
    <row r="620" spans="1:30" ht="15.75" customHeight="1"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row>
    <row r="621" spans="1:30" ht="15.75" customHeight="1"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row>
    <row r="622" spans="1:30" ht="15.75" customHeight="1"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row>
    <row r="623" spans="1:30" ht="15.75" customHeight="1"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row>
    <row r="624" spans="1:30" ht="15.75" customHeight="1"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row>
    <row r="625" spans="1:30" ht="15.75" customHeight="1"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row>
    <row r="626" spans="1:30" ht="15.75" customHeight="1"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row>
    <row r="627" spans="1:30" ht="15.75" customHeight="1"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row>
    <row r="628" spans="1:30" ht="15.75" customHeight="1"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row>
    <row r="629" spans="1:30" ht="15.75" customHeight="1"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row>
    <row r="630" spans="1:30" ht="15.75" customHeight="1"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row>
    <row r="631" spans="1:30" ht="15.75" customHeight="1"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row>
    <row r="632" spans="1:30" ht="15.75" customHeight="1"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row>
    <row r="633" spans="1:30" ht="15.75" customHeight="1"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row>
    <row r="634" spans="1:30" ht="15.75" customHeight="1"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row>
    <row r="635" spans="1:30" ht="15.75" customHeight="1"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row>
    <row r="636" spans="1:30" ht="15.75" customHeight="1"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row>
    <row r="637" spans="1:30" ht="15.75" customHeight="1"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row>
    <row r="638" spans="1:30" ht="15.75" customHeight="1"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row>
    <row r="639" spans="1:30" ht="15.75" customHeight="1"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row>
    <row r="640" spans="1:30" ht="15.75" customHeight="1"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row>
    <row r="641" spans="1:30" ht="15.75" customHeight="1"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row>
    <row r="642" spans="1:30" ht="15.75" customHeight="1"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row>
    <row r="643" spans="1:30" ht="15.75" customHeight="1"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row>
    <row r="644" spans="1:30" ht="15.75" customHeight="1"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row>
    <row r="645" spans="1:30" ht="15.75" customHeight="1"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row>
    <row r="646" spans="1:30" ht="15.75" customHeight="1"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row>
    <row r="647" spans="1:30" ht="15.75" customHeight="1"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row>
    <row r="648" spans="1:30" ht="15.75" customHeight="1"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row>
    <row r="649" spans="1:30" ht="15.75" customHeight="1"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row>
    <row r="650" spans="1:30" ht="15.75" customHeight="1"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row>
    <row r="651" spans="1:30" ht="15.75" customHeight="1"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row>
    <row r="652" spans="1:30" ht="15.75" customHeight="1"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row>
    <row r="653" spans="1:30" ht="15.75" customHeight="1"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row>
    <row r="654" spans="1:30" ht="15.75" customHeight="1"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row>
    <row r="655" spans="1:30" ht="15.75" customHeight="1"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row>
    <row r="656" spans="1:30" ht="15.75" customHeight="1"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row>
    <row r="657" spans="1:30" ht="15.75" customHeight="1"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row>
    <row r="658" spans="1:30" ht="15.75" customHeight="1"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row>
    <row r="659" spans="1:30" ht="15.75" customHeight="1"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row>
    <row r="660" spans="1:30" ht="15.75" customHeight="1"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row>
    <row r="661" spans="1:30" ht="15.75" customHeight="1"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row>
    <row r="662" spans="1:30" ht="15.75" customHeight="1"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row>
    <row r="663" spans="1:30" ht="15.75" customHeight="1"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row>
    <row r="664" spans="1:30" ht="15.75" customHeight="1"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row>
    <row r="665" spans="1:30" ht="15.75" customHeight="1"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row>
    <row r="666" spans="1:30" ht="15.75" customHeight="1"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row>
    <row r="667" spans="1:30" ht="15.75" customHeight="1"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row>
    <row r="668" spans="1:30" ht="15.75" customHeight="1"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row>
    <row r="669" spans="1:30" ht="15.75" customHeight="1"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row>
    <row r="670" spans="1:30" ht="15.75" customHeight="1"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row>
    <row r="671" spans="1:30" ht="15.75" customHeight="1"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row>
    <row r="672" spans="1:30" ht="15.75" customHeight="1"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row>
    <row r="673" spans="1:30" ht="15.75" customHeight="1"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row>
    <row r="674" spans="1:30" ht="15.75" customHeight="1"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row>
    <row r="675" spans="1:30" ht="15.75" customHeight="1"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row>
    <row r="676" spans="1:30" ht="15.75" customHeight="1"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row>
    <row r="677" spans="1:30" ht="15.75" customHeight="1"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row>
    <row r="678" spans="1:30" ht="15.75" customHeight="1"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row>
    <row r="679" spans="1:30" ht="15.75" customHeight="1"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row>
    <row r="680" spans="1:30" ht="15.75" customHeight="1"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row>
    <row r="681" spans="1:30" ht="15.75" customHeight="1"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row>
    <row r="682" spans="1:30" ht="15.75" customHeight="1"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row>
    <row r="683" spans="1:30" ht="15.75" customHeight="1"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row>
    <row r="684" spans="1:30" ht="15.75" customHeight="1"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row>
    <row r="685" spans="1:30" ht="15.75" customHeight="1"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row>
    <row r="686" spans="1:30" ht="15.75" customHeight="1"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row>
    <row r="687" spans="1:30" ht="15.75" customHeight="1"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row>
    <row r="688" spans="1:30" ht="15.75" customHeight="1"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row>
    <row r="689" spans="1:30" ht="15.75" customHeight="1"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row>
    <row r="690" spans="1:30" ht="15.75" customHeight="1"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row>
    <row r="691" spans="1:30" ht="15.75" customHeight="1"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row>
    <row r="692" spans="1:30" ht="15.75" customHeight="1"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row>
    <row r="693" spans="1:30" ht="15.75" customHeight="1"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row>
    <row r="694" spans="1:30" ht="15.75" customHeight="1"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row>
    <row r="695" spans="1:30" ht="15.75" customHeight="1"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row>
    <row r="696" spans="1:30" ht="15.75" customHeight="1"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row>
    <row r="697" spans="1:30" ht="15.75" customHeight="1"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row>
    <row r="698" spans="1:30" ht="15.75" customHeight="1"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row>
    <row r="699" spans="1:30" ht="15.75" customHeight="1"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row>
    <row r="700" spans="1:30" ht="15.75" customHeight="1"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row>
    <row r="701" spans="1:30" ht="15.75" customHeight="1"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row>
    <row r="702" spans="1:30" ht="15.75" customHeight="1"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row>
    <row r="703" spans="1:30" ht="15.75" customHeight="1"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row>
    <row r="704" spans="1:30" ht="15.75" customHeight="1"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row>
    <row r="705" spans="1:30" ht="15.75" customHeight="1"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row>
    <row r="706" spans="1:30" ht="15.75" customHeight="1"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row>
    <row r="707" spans="1:30" ht="15.75" customHeight="1"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row>
    <row r="708" spans="1:30" ht="15.75" customHeight="1"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row>
    <row r="709" spans="1:30" ht="15.75" customHeight="1"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row>
    <row r="710" spans="1:30" ht="15.75" customHeight="1"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row>
    <row r="711" spans="1:30" ht="15.75" customHeight="1"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row>
    <row r="712" spans="1:30" ht="15.75" customHeight="1"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row>
    <row r="713" spans="1:30" ht="15.75" customHeight="1"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row>
    <row r="714" spans="1:30" ht="15.75" customHeight="1"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row>
    <row r="715" spans="1:30" ht="15.75" customHeight="1"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row>
    <row r="716" spans="1:30" ht="15.75" customHeight="1"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row>
    <row r="717" spans="1:30" ht="15.75" customHeight="1"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row>
    <row r="718" spans="1:30" ht="15.75" customHeight="1"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row>
    <row r="719" spans="1:30" ht="15.75" customHeight="1"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row>
    <row r="720" spans="1:30" ht="15.75" customHeight="1"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row>
    <row r="721" spans="1:30" ht="15.75" customHeight="1"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row>
    <row r="722" spans="1:30" ht="15.75" customHeight="1"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row>
    <row r="723" spans="1:30" ht="15.75" customHeight="1"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row>
    <row r="724" spans="1:30" ht="15.75" customHeight="1"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row>
    <row r="725" spans="1:30" ht="15.75" customHeight="1"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row>
    <row r="726" spans="1:30" ht="15.75" customHeight="1"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row>
    <row r="727" spans="1:30" ht="15.75" customHeight="1"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row>
    <row r="728" spans="1:30" ht="15.75" customHeight="1"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row>
    <row r="729" spans="1:30" ht="15.75" customHeight="1"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row>
    <row r="730" spans="1:30" ht="15.75" customHeight="1"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row>
    <row r="731" spans="1:30" ht="15.75" customHeight="1"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row>
    <row r="732" spans="1:30" ht="15.75" customHeight="1"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row>
    <row r="733" spans="1:30" ht="15.75" customHeight="1"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row>
    <row r="734" spans="1:30" ht="15.75" customHeight="1"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row>
    <row r="735" spans="1:30" ht="15.75" customHeight="1"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row>
    <row r="736" spans="1:30" ht="15.75" customHeight="1"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row>
    <row r="737" spans="1:30" ht="15.75" customHeight="1"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row>
    <row r="738" spans="1:30" ht="15.75" customHeight="1"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row>
    <row r="739" spans="1:30" ht="15.75" customHeight="1"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row>
    <row r="740" spans="1:30" ht="15.75" customHeight="1"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row>
    <row r="741" spans="1:30" ht="15.75" customHeight="1"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row>
    <row r="742" spans="1:30" ht="15.75" customHeight="1"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row>
    <row r="743" spans="1:30" ht="15.75" customHeight="1"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row>
    <row r="744" spans="1:30" ht="15.75" customHeight="1"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row>
    <row r="745" spans="1:30" ht="15.75" customHeight="1"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row>
    <row r="746" spans="1:30" ht="15.75" customHeight="1"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row>
    <row r="747" spans="1:30" ht="15.75" customHeight="1"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row>
    <row r="748" spans="1:30" ht="15.75" customHeight="1"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row>
    <row r="749" spans="1:30" ht="15.75" customHeight="1"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row>
    <row r="750" spans="1:30" ht="15.75" customHeight="1"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row>
    <row r="751" spans="1:30" ht="15.75" customHeight="1"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row>
    <row r="752" spans="1:30" ht="15.75" customHeight="1"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row>
    <row r="753" spans="1:30" ht="15.75" customHeight="1"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row>
    <row r="754" spans="1:30" ht="15.75" customHeight="1"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row>
    <row r="755" spans="1:30" ht="15.75" customHeight="1"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row>
    <row r="756" spans="1:30" ht="15.75" customHeight="1"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row>
    <row r="757" spans="1:30" ht="15.75" customHeight="1"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row>
    <row r="758" spans="1:30" ht="15.75" customHeight="1"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row>
    <row r="759" spans="1:30" ht="15.75" customHeight="1"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row>
    <row r="760" spans="1:30" ht="15.75" customHeight="1"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row>
    <row r="761" spans="1:30" ht="15.75" customHeight="1"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row>
    <row r="762" spans="1:30" ht="15.75" customHeight="1"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row>
    <row r="763" spans="1:30" ht="15.75" customHeight="1"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row>
    <row r="764" spans="1:30" ht="15.75" customHeight="1"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row>
    <row r="765" spans="1:30" ht="15.75" customHeight="1"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row>
    <row r="766" spans="1:30" ht="15.75" customHeight="1"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row>
    <row r="767" spans="1:30" ht="15.75" customHeight="1"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row>
    <row r="768" spans="1:30" ht="15.75" customHeight="1"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row>
    <row r="769" spans="1:30" ht="15.75" customHeight="1"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row>
    <row r="770" spans="1:30" ht="15.75" customHeight="1"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row>
    <row r="771" spans="1:30" ht="15.75" customHeight="1"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row>
    <row r="772" spans="1:30" ht="15.75" customHeight="1"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row>
    <row r="773" spans="1:30" ht="15.75" customHeight="1"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row>
    <row r="774" spans="1:30" ht="15.75" customHeight="1"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row>
    <row r="775" spans="1:30" ht="15.75" customHeight="1"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row>
    <row r="776" spans="1:30" ht="15.75" customHeight="1"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row>
    <row r="777" spans="1:30" ht="15.75" customHeight="1"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row>
    <row r="778" spans="1:30" ht="15.75" customHeight="1"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row>
    <row r="779" spans="1:30" ht="15.75" customHeight="1"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row>
    <row r="780" spans="1:30" ht="15.75" customHeight="1"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row>
    <row r="781" spans="1:30" ht="15.75" customHeight="1"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row>
    <row r="782" spans="1:30" ht="15.75" customHeight="1"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row>
    <row r="783" spans="1:30" ht="15.75" customHeight="1"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row>
    <row r="784" spans="1:30" ht="15.75" customHeight="1"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row>
    <row r="785" spans="1:30" ht="15.75" customHeight="1"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row>
    <row r="786" spans="1:30" ht="15.75" customHeight="1"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row>
    <row r="787" spans="1:30" ht="15.75" customHeight="1"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row>
    <row r="788" spans="1:30" ht="15.75" customHeight="1"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row>
    <row r="789" spans="1:30" ht="15.75" customHeight="1"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row>
    <row r="790" spans="1:30" ht="15.75" customHeight="1"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row>
    <row r="791" spans="1:30" ht="15.75" customHeight="1"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row>
    <row r="792" spans="1:30" ht="15.75" customHeight="1"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row>
    <row r="793" spans="1:30" ht="15.75" customHeight="1"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row>
    <row r="794" spans="1:30" ht="15.75" customHeight="1"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row>
    <row r="795" spans="1:30" ht="15.75" customHeight="1"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row>
    <row r="796" spans="1:30" ht="15.75" customHeight="1"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row>
    <row r="797" spans="1:30" ht="15.75" customHeight="1"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row>
    <row r="798" spans="1:30" ht="15.75" customHeight="1"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row>
    <row r="799" spans="1:30" ht="15.75" customHeight="1"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row>
    <row r="800" spans="1:30" ht="15.75" customHeight="1"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row>
    <row r="801" spans="1:30" ht="15.75" customHeight="1"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row>
    <row r="802" spans="1:30" ht="15.75" customHeight="1"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row>
    <row r="803" spans="1:30" ht="15.75" customHeight="1"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row>
    <row r="804" spans="1:30" ht="15.75" customHeight="1"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row>
    <row r="805" spans="1:30" ht="15.75" customHeight="1"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row>
    <row r="806" spans="1:30" ht="15.75" customHeight="1"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row>
    <row r="807" spans="1:30" ht="15.75" customHeight="1"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row>
    <row r="808" spans="1:30" ht="15.75" customHeight="1"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row>
    <row r="809" spans="1:30" ht="15.75" customHeight="1"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row>
    <row r="810" spans="1:30" ht="15.75" customHeight="1"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row>
    <row r="811" spans="1:30" ht="15.75" customHeight="1"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row>
    <row r="812" spans="1:30" ht="15.75" customHeight="1"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row>
    <row r="813" spans="1:30" ht="15.75" customHeight="1"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row>
    <row r="814" spans="1:30" ht="15.75" customHeight="1"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row>
    <row r="815" spans="1:30" ht="15.75" customHeight="1"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row>
    <row r="816" spans="1:30" ht="15.75" customHeight="1"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row>
    <row r="817" spans="1:30" ht="15.75" customHeight="1"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row>
    <row r="818" spans="1:30" ht="15.75" customHeight="1"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row>
    <row r="819" spans="1:30" ht="15.75" customHeight="1"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row>
    <row r="820" spans="1:30" ht="15.75" customHeight="1"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row>
    <row r="821" spans="1:30" ht="15.75" customHeight="1"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row>
    <row r="822" spans="1:30" ht="15.75" customHeight="1"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row>
    <row r="823" spans="1:30" ht="15.75" customHeight="1"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row>
    <row r="824" spans="1:30" ht="15.75" customHeight="1"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row>
    <row r="825" spans="1:30" ht="15.75" customHeight="1"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row>
    <row r="826" spans="1:30" ht="15.75" customHeight="1"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row>
    <row r="827" spans="1:30" ht="15.75" customHeight="1"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row>
    <row r="828" spans="1:30" ht="15.75" customHeight="1"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row>
    <row r="829" spans="1:30" ht="15.75" customHeight="1"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row>
    <row r="830" spans="1:30" ht="15.75" customHeight="1"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row>
    <row r="831" spans="1:30" ht="15.75" customHeight="1"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row>
    <row r="832" spans="1:30" ht="15.75" customHeight="1"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row>
    <row r="833" spans="1:30" ht="15.75" customHeight="1"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row>
    <row r="834" spans="1:30" ht="15.75" customHeight="1"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row>
    <row r="835" spans="1:30" ht="15.75" customHeight="1"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row>
    <row r="836" spans="1:30" ht="15.75" customHeight="1"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row>
    <row r="837" spans="1:30" ht="15.75" customHeight="1"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row>
    <row r="838" spans="1:30" ht="15.75" customHeight="1"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row>
    <row r="839" spans="1:30" ht="15.75" customHeight="1"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row>
    <row r="840" spans="1:30" ht="15.75" customHeight="1"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row>
    <row r="841" spans="1:30" ht="15.75" customHeight="1"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row>
    <row r="842" spans="1:30" ht="15.75" customHeight="1"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row>
    <row r="843" spans="1:30" ht="15.75" customHeight="1"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row>
    <row r="844" spans="1:30" ht="15.75" customHeight="1"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row>
    <row r="845" spans="1:30" ht="15.75" customHeight="1"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row>
    <row r="846" spans="1:30" ht="15.75" customHeight="1"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row>
    <row r="847" spans="1:30" ht="15.75" customHeight="1"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row>
    <row r="848" spans="1:30" ht="15.75" customHeight="1"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row>
    <row r="849" spans="1:30" ht="15.75" customHeight="1"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row>
    <row r="850" spans="1:30" ht="15.75" customHeight="1"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row>
    <row r="851" spans="1:30" ht="15.75" customHeight="1"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row>
    <row r="852" spans="1:30" ht="15.75" customHeight="1"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row>
    <row r="853" spans="1:30" ht="15.75" customHeight="1"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row>
    <row r="854" spans="1:30" ht="15.75" customHeight="1"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row>
    <row r="855" spans="1:30" ht="15.75" customHeight="1"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row>
    <row r="856" spans="1:30" ht="15.75" customHeight="1"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row>
    <row r="857" spans="1:30" ht="15.75" customHeight="1"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row>
    <row r="858" spans="1:30" ht="15.75" customHeight="1"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row>
    <row r="859" spans="1:30" ht="15.75" customHeight="1"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row>
    <row r="860" spans="1:30" ht="15.75" customHeight="1"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row>
    <row r="861" spans="1:30" ht="15.75" customHeight="1"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row>
    <row r="862" spans="1:30" ht="15.75" customHeight="1"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row>
    <row r="863" spans="1:30" ht="15.75" customHeight="1"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row>
    <row r="864" spans="1:30" ht="15.75" customHeight="1"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row>
    <row r="865" spans="1:30" ht="15.75" customHeight="1"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row>
    <row r="866" spans="1:30" ht="15.75" customHeight="1"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row>
    <row r="867" spans="1:30" ht="15.75" customHeight="1"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row>
    <row r="868" spans="1:30" ht="15.75" customHeight="1"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row>
    <row r="869" spans="1:30" ht="15.75" customHeight="1"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row>
    <row r="870" spans="1:30" ht="15.75" customHeight="1"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row>
    <row r="871" spans="1:30" ht="15.75" customHeight="1"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row>
    <row r="872" spans="1:30" ht="15.75" customHeight="1"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row>
    <row r="873" spans="1:30" ht="15.75" customHeight="1"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row>
    <row r="874" spans="1:30" ht="15.75" customHeight="1"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row>
    <row r="875" spans="1:30" ht="15.75" customHeight="1"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row>
    <row r="876" spans="1:30" ht="15.75" customHeight="1"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row>
    <row r="877" spans="1:30" ht="15.75" customHeight="1"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row>
    <row r="878" spans="1:30" ht="15.75" customHeight="1"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row>
    <row r="879" spans="1:30" ht="15.75" customHeight="1"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row>
    <row r="880" spans="1:30" ht="15.75" customHeight="1"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row>
    <row r="881" spans="1:30" ht="15.75" customHeight="1"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row>
    <row r="882" spans="1:30" ht="15.75" customHeight="1"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row>
    <row r="883" spans="1:30" ht="15.75" customHeight="1"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row>
    <row r="884" spans="1:30" ht="15.75" customHeight="1"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row>
    <row r="885" spans="1:30" ht="15.75" customHeight="1"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row>
    <row r="886" spans="1:30" ht="15.75" customHeight="1"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row>
    <row r="887" spans="1:30" ht="15.75" customHeight="1"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row>
    <row r="888" spans="1:30" ht="15.75" customHeight="1"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row>
    <row r="889" spans="1:30" ht="15.75" customHeight="1"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row>
    <row r="890" spans="1:30" ht="15.75" customHeight="1"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row>
    <row r="891" spans="1:30" ht="15.75" customHeight="1"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row>
    <row r="892" spans="1:30" ht="15.75" customHeight="1"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row>
    <row r="893" spans="1:30" ht="15.75" customHeight="1"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row>
    <row r="894" spans="1:30" ht="15.75" customHeight="1"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row>
    <row r="895" spans="1:30" ht="15.75" customHeight="1"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row>
    <row r="896" spans="1:30" ht="15.75" customHeight="1"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row>
    <row r="897" spans="1:30" ht="15.75" customHeight="1"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row>
    <row r="898" spans="1:30" ht="15.75" customHeight="1"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row>
    <row r="899" spans="1:30" ht="15.75" customHeight="1"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row>
    <row r="900" spans="1:30" ht="15.75" customHeight="1"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row>
    <row r="901" spans="1:30" ht="15.75" customHeight="1"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row>
    <row r="902" spans="1:30" ht="15.75" customHeight="1"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row>
    <row r="903" spans="1:30" ht="15.75" customHeight="1"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row>
    <row r="904" spans="1:30" ht="15.75" customHeight="1"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row>
    <row r="905" spans="1:30" ht="15.75" customHeight="1"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row>
    <row r="906" spans="1:30" ht="15.75" customHeight="1"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row>
    <row r="907" spans="1:30" ht="15.75" customHeight="1"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row>
    <row r="908" spans="1:30" ht="15.75" customHeight="1"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row>
    <row r="909" spans="1:30" ht="15.75" customHeight="1"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row>
    <row r="910" spans="1:30" ht="15.75" customHeight="1"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row>
    <row r="911" spans="1:30" ht="15.75" customHeight="1"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row>
    <row r="912" spans="1:30" ht="15.75" customHeight="1"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row>
    <row r="913" spans="1:30" ht="15.75" customHeight="1"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row>
    <row r="914" spans="1:30" ht="15.75" customHeight="1"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row>
    <row r="915" spans="1:30" ht="15.75" customHeight="1"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row>
    <row r="916" spans="1:30" ht="15.75" customHeight="1"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row>
    <row r="917" spans="1:30" ht="15.75" customHeight="1"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row>
    <row r="918" spans="1:30" ht="15.75" customHeight="1"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row>
    <row r="919" spans="1:30" ht="15.75" customHeight="1"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row>
    <row r="920" spans="1:30" ht="15.75" customHeight="1"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row>
    <row r="921" spans="1:30" ht="15.75" customHeight="1"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row>
    <row r="922" spans="1:30" ht="15.75" customHeight="1"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row>
    <row r="923" spans="1:30" ht="15.75" customHeight="1"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row>
    <row r="924" spans="1:30" ht="15.75" customHeight="1"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row>
    <row r="925" spans="1:30" ht="15.75" customHeight="1"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row>
    <row r="926" spans="1:30" ht="15.75" customHeight="1"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row>
    <row r="927" spans="1:30" ht="15.75" customHeight="1"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row>
    <row r="928" spans="1:30" ht="15.75" customHeight="1"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row>
    <row r="929" spans="1:30" ht="15.75" customHeight="1"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row>
    <row r="930" spans="1:30" ht="15.75" customHeight="1"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row>
    <row r="931" spans="1:30" ht="15.75" customHeight="1"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row>
    <row r="932" spans="1:30" ht="15.75" customHeight="1"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row>
    <row r="933" spans="1:30" ht="15.75" customHeight="1"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row>
    <row r="934" spans="1:30" ht="15.75" customHeight="1"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row>
    <row r="935" spans="1:30" ht="15.75" customHeight="1"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row>
    <row r="936" spans="1:30" ht="15.75" customHeight="1"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row>
    <row r="937" spans="1:30" ht="15.75" customHeight="1"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row>
    <row r="938" spans="1:30" ht="15.75" customHeight="1"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row>
    <row r="939" spans="1:30" ht="15.75" customHeight="1"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row>
    <row r="940" spans="1:30" ht="15.75" customHeight="1"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row>
    <row r="941" spans="1:30" ht="15.75" customHeight="1"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row>
    <row r="942" spans="1:30" ht="15.75" customHeight="1"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row>
    <row r="943" spans="1:30" ht="15.75" customHeight="1"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row>
    <row r="944" spans="1:30" ht="15.75" customHeight="1"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row>
    <row r="945" spans="1:30" ht="15.75" customHeight="1"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row>
    <row r="946" spans="1:30" ht="15.75" customHeight="1"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row>
    <row r="947" spans="1:30" ht="15.75" customHeight="1"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row>
    <row r="948" spans="1:30" ht="15.75" customHeight="1"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row>
    <row r="949" spans="1:30" ht="15.75" customHeight="1"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row>
    <row r="950" spans="1:30" ht="15.75" customHeight="1"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row>
    <row r="951" spans="1:30" ht="15.75" customHeight="1"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row>
    <row r="952" spans="1:30" ht="15.75" customHeight="1"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row>
    <row r="953" spans="1:30" ht="15.75" customHeight="1"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row>
    <row r="954" spans="1:30" ht="15.75" customHeight="1"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row>
    <row r="955" spans="1:30" ht="15.75" customHeight="1"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row>
    <row r="956" spans="1:30" ht="15.75" customHeight="1"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row>
    <row r="957" spans="1:30" ht="15.75" customHeight="1"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row>
    <row r="958" spans="1:30" ht="15.75" customHeight="1"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row>
    <row r="959" spans="1:30" ht="15.75" customHeight="1"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row>
    <row r="960" spans="1:30" ht="15.75" customHeight="1"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row>
    <row r="961" spans="1:30" ht="15.75" customHeight="1"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row>
    <row r="962" spans="1:30" ht="15.75" customHeight="1"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row>
    <row r="963" spans="1:30" ht="15.75" customHeight="1"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row>
    <row r="964" spans="1:30" ht="15.75" customHeight="1"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row>
    <row r="965" spans="1:30" ht="15.75" customHeight="1"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row>
    <row r="966" spans="1:30" ht="15.75" customHeight="1"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row>
    <row r="967" spans="1:30" ht="15.75" customHeight="1"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row>
    <row r="968" spans="1:30" ht="15.75" customHeight="1"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row>
    <row r="969" spans="1:30" ht="15.75" customHeight="1"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row>
    <row r="970" spans="1:30" ht="15.75" customHeight="1"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row>
    <row r="971" spans="1:30" ht="15.75" customHeight="1"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row>
    <row r="972" spans="1:30" ht="15.75" customHeight="1"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row>
    <row r="973" spans="1:30" ht="15.75" customHeight="1"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row>
    <row r="974" spans="1:30" ht="15.75" customHeight="1"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row>
    <row r="975" spans="1:30" ht="15.75" customHeight="1"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row>
    <row r="976" spans="1:30" ht="15.75" customHeight="1"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row>
    <row r="977" spans="1:30" ht="15.75" customHeight="1"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row>
    <row r="978" spans="1:30" ht="15.75" customHeight="1"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row>
    <row r="979" spans="1:30" ht="15.75" customHeight="1"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row>
    <row r="980" spans="1:30" ht="15.75" customHeight="1"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row>
    <row r="981" spans="1:30" ht="15.75" customHeight="1"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row>
    <row r="982" spans="1:30" ht="15.75" customHeight="1"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row>
    <row r="983" spans="1:30" ht="15.75" customHeight="1"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row>
    <row r="984" spans="1:30" ht="15.75" customHeight="1"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row>
    <row r="985" spans="1:30" ht="15.75" customHeight="1"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row>
    <row r="986" spans="1:30" ht="15.75" customHeight="1"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row>
    <row r="987" spans="1:30" ht="15.75" customHeight="1"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row>
    <row r="988" spans="1:30" ht="15.75" customHeight="1"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row>
    <row r="989" spans="1:30" ht="15.75" customHeight="1"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row>
    <row r="990" spans="1:30" ht="15.75" customHeight="1"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row>
    <row r="991" spans="1:30" ht="15.75" customHeight="1"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row>
    <row r="992" spans="1:30" ht="15.75" customHeight="1"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row>
    <row r="993" spans="1:30" ht="15.75" customHeight="1"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row>
    <row r="994" spans="1:30" ht="15.75" customHeight="1"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row>
    <row r="995" spans="1:30" ht="15.75" customHeight="1"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row>
    <row r="996" spans="1:30" ht="15.75" customHeight="1"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row>
    <row r="997" spans="1:30" ht="15.75" customHeight="1"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row>
    <row r="998" spans="1:30" ht="15.75" customHeight="1"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row>
    <row r="999" spans="1:30" ht="15.75" customHeight="1"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row>
    <row r="1000" spans="1:30" ht="15.75" customHeight="1"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row>
  </sheetData>
  <mergeCells count="28">
    <mergeCell ref="A6:A9"/>
    <mergeCell ref="B6:B9"/>
    <mergeCell ref="Y8:AA8"/>
    <mergeCell ref="C1:AA1"/>
    <mergeCell ref="C2:AA2"/>
    <mergeCell ref="C3:AA3"/>
    <mergeCell ref="C4:AA4"/>
    <mergeCell ref="C5:AA5"/>
    <mergeCell ref="P6:AG7"/>
    <mergeCell ref="L7:M8"/>
    <mergeCell ref="P8:R8"/>
    <mergeCell ref="O110:P110"/>
    <mergeCell ref="U110:V110"/>
    <mergeCell ref="X110:Y110"/>
    <mergeCell ref="S8:U8"/>
    <mergeCell ref="V8:X8"/>
    <mergeCell ref="AB8:AD8"/>
    <mergeCell ref="AE8:AG8"/>
    <mergeCell ref="B116:I116"/>
    <mergeCell ref="B118:C118"/>
    <mergeCell ref="B119:C119"/>
    <mergeCell ref="I6:J6"/>
    <mergeCell ref="K6:O6"/>
    <mergeCell ref="C6:C9"/>
    <mergeCell ref="D6:H6"/>
    <mergeCell ref="F7:G8"/>
    <mergeCell ref="B113:B114"/>
    <mergeCell ref="C113:C114"/>
  </mergeCells>
  <pageMargins left="0.7" right="0.7" top="0.75" bottom="0.75" header="0" footer="0"/>
  <pageSetup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5703125" customWidth="1"/>
    <col min="2" max="2" width="16.42578125" customWidth="1"/>
    <col min="3" max="3" width="33.85546875" customWidth="1"/>
    <col min="4" max="10" width="8" customWidth="1"/>
    <col min="11" max="11" width="11.42578125" customWidth="1"/>
    <col min="12" max="12" width="10.42578125" customWidth="1"/>
    <col min="13" max="13" width="13.7109375" customWidth="1"/>
    <col min="14" max="14" width="14.28515625" customWidth="1"/>
    <col min="15" max="15" width="10.42578125" customWidth="1"/>
    <col min="16" max="16" width="9.28515625" customWidth="1"/>
    <col min="17" max="17" width="11.85546875" customWidth="1"/>
    <col min="18" max="18" width="8.28515625" customWidth="1"/>
    <col min="19" max="19" width="9.28515625" customWidth="1"/>
    <col min="20" max="20" width="17.85546875" customWidth="1"/>
    <col min="21" max="21" width="46.140625" customWidth="1"/>
    <col min="22" max="26" width="8" customWidth="1"/>
  </cols>
  <sheetData>
    <row r="1" spans="1:26" ht="22.5" customHeight="1" x14ac:dyDescent="0.2">
      <c r="A1" s="214" t="s">
        <v>0</v>
      </c>
      <c r="B1" s="189"/>
      <c r="C1" s="189"/>
      <c r="D1" s="189"/>
      <c r="E1" s="189"/>
      <c r="F1" s="189"/>
      <c r="G1" s="189"/>
      <c r="H1" s="189"/>
      <c r="I1" s="189"/>
      <c r="J1" s="189"/>
      <c r="K1" s="189"/>
      <c r="L1" s="189"/>
      <c r="M1" s="189"/>
      <c r="N1" s="189"/>
      <c r="O1" s="189"/>
      <c r="P1" s="3"/>
      <c r="Q1" s="3"/>
      <c r="R1" s="3"/>
      <c r="S1" s="3"/>
      <c r="T1" s="3"/>
      <c r="U1" s="3"/>
      <c r="V1" s="3"/>
      <c r="W1" s="3"/>
      <c r="X1" s="3"/>
      <c r="Y1" s="3"/>
      <c r="Z1" s="3"/>
    </row>
    <row r="2" spans="1:26" ht="18.75" customHeight="1" x14ac:dyDescent="0.2">
      <c r="A2" s="205" t="s">
        <v>2</v>
      </c>
      <c r="B2" s="189"/>
      <c r="C2" s="189"/>
      <c r="D2" s="189"/>
      <c r="E2" s="189"/>
      <c r="F2" s="189"/>
      <c r="G2" s="189"/>
      <c r="H2" s="189"/>
      <c r="I2" s="189"/>
      <c r="J2" s="189"/>
      <c r="K2" s="189"/>
      <c r="L2" s="189"/>
      <c r="M2" s="189"/>
      <c r="N2" s="189"/>
      <c r="O2" s="189"/>
      <c r="P2" s="3"/>
      <c r="Q2" s="3"/>
      <c r="R2" s="3"/>
      <c r="S2" s="3"/>
      <c r="T2" s="3"/>
      <c r="U2" s="3"/>
      <c r="V2" s="3"/>
      <c r="W2" s="3"/>
      <c r="X2" s="3"/>
      <c r="Y2" s="3"/>
      <c r="Z2" s="3"/>
    </row>
    <row r="3" spans="1:26" ht="15.75" customHeight="1" x14ac:dyDescent="0.2">
      <c r="A3" s="215" t="s">
        <v>4</v>
      </c>
      <c r="B3" s="189"/>
      <c r="C3" s="189"/>
      <c r="D3" s="189"/>
      <c r="E3" s="189"/>
      <c r="F3" s="189"/>
      <c r="G3" s="189"/>
      <c r="H3" s="189"/>
      <c r="I3" s="189"/>
      <c r="J3" s="189"/>
      <c r="K3" s="189"/>
      <c r="L3" s="189"/>
      <c r="M3" s="189"/>
      <c r="N3" s="189"/>
      <c r="O3" s="189"/>
      <c r="P3" s="3"/>
      <c r="Q3" s="3"/>
      <c r="R3" s="3"/>
      <c r="S3" s="3"/>
      <c r="T3" s="3"/>
      <c r="U3" s="3"/>
      <c r="V3" s="3"/>
      <c r="W3" s="3"/>
      <c r="X3" s="3"/>
      <c r="Y3" s="3"/>
      <c r="Z3" s="3"/>
    </row>
    <row r="4" spans="1:26" ht="15.75" customHeight="1" x14ac:dyDescent="0.2">
      <c r="A4" s="215" t="s">
        <v>5</v>
      </c>
      <c r="B4" s="189"/>
      <c r="C4" s="189"/>
      <c r="D4" s="189"/>
      <c r="E4" s="189"/>
      <c r="F4" s="189"/>
      <c r="G4" s="189"/>
      <c r="H4" s="189"/>
      <c r="I4" s="189"/>
      <c r="J4" s="189"/>
      <c r="K4" s="189"/>
      <c r="L4" s="189"/>
      <c r="M4" s="189"/>
      <c r="N4" s="189"/>
      <c r="O4" s="189"/>
      <c r="P4" s="3"/>
      <c r="Q4" s="3"/>
      <c r="R4" s="3"/>
      <c r="S4" s="3"/>
      <c r="T4" s="3"/>
      <c r="U4" s="3"/>
      <c r="V4" s="3"/>
      <c r="W4" s="3"/>
      <c r="X4" s="3"/>
      <c r="Y4" s="3"/>
      <c r="Z4" s="3"/>
    </row>
    <row r="5" spans="1:26" ht="15.75" customHeight="1" x14ac:dyDescent="0.2">
      <c r="A5" s="216" t="s">
        <v>9</v>
      </c>
      <c r="B5" s="189"/>
      <c r="C5" s="189"/>
      <c r="D5" s="189"/>
      <c r="E5" s="189"/>
      <c r="F5" s="189"/>
      <c r="G5" s="189"/>
      <c r="H5" s="189"/>
      <c r="I5" s="189"/>
      <c r="J5" s="189"/>
      <c r="K5" s="189"/>
      <c r="L5" s="189"/>
      <c r="M5" s="189"/>
      <c r="N5" s="189"/>
      <c r="O5" s="189"/>
      <c r="P5" s="3"/>
      <c r="Q5" s="3"/>
      <c r="R5" s="3"/>
      <c r="S5" s="3"/>
      <c r="T5" s="3"/>
      <c r="U5" s="3"/>
      <c r="V5" s="3"/>
      <c r="W5" s="3"/>
      <c r="X5" s="3"/>
      <c r="Y5" s="3"/>
      <c r="Z5" s="3"/>
    </row>
    <row r="6" spans="1:26" ht="15.75" customHeight="1" x14ac:dyDescent="0.2">
      <c r="A6" s="218"/>
      <c r="B6" s="209"/>
      <c r="C6" s="209"/>
      <c r="D6" s="209"/>
      <c r="E6" s="209"/>
      <c r="F6" s="209"/>
      <c r="G6" s="209"/>
      <c r="H6" s="209"/>
      <c r="I6" s="209"/>
      <c r="J6" s="209"/>
      <c r="K6" s="200"/>
    </row>
    <row r="7" spans="1:26" ht="15.75" customHeight="1" x14ac:dyDescent="0.25">
      <c r="A7" s="191" t="s">
        <v>19</v>
      </c>
      <c r="B7" s="217" t="s">
        <v>22</v>
      </c>
      <c r="C7" s="191" t="s">
        <v>23</v>
      </c>
      <c r="D7" s="194" t="s">
        <v>24</v>
      </c>
      <c r="E7" s="195"/>
      <c r="F7" s="195"/>
      <c r="G7" s="195"/>
      <c r="H7" s="196"/>
      <c r="I7" s="206" t="s">
        <v>25</v>
      </c>
      <c r="J7" s="196"/>
      <c r="K7" s="206" t="s">
        <v>26</v>
      </c>
      <c r="L7" s="195"/>
      <c r="M7" s="195"/>
      <c r="N7" s="195"/>
      <c r="O7" s="196"/>
    </row>
    <row r="8" spans="1:26" ht="31.5" customHeight="1" x14ac:dyDescent="0.2">
      <c r="A8" s="192"/>
      <c r="B8" s="192"/>
      <c r="C8" s="192"/>
      <c r="D8" s="13" t="s">
        <v>27</v>
      </c>
      <c r="E8" s="15" t="s">
        <v>28</v>
      </c>
      <c r="F8" s="197" t="s">
        <v>29</v>
      </c>
      <c r="G8" s="198"/>
      <c r="H8" s="13" t="s">
        <v>31</v>
      </c>
      <c r="I8" s="16" t="s">
        <v>32</v>
      </c>
      <c r="J8" s="17" t="s">
        <v>34</v>
      </c>
      <c r="K8" s="18" t="s">
        <v>35</v>
      </c>
      <c r="L8" s="210" t="s">
        <v>36</v>
      </c>
      <c r="M8" s="198"/>
      <c r="N8" s="18" t="s">
        <v>37</v>
      </c>
      <c r="O8" s="19" t="s">
        <v>38</v>
      </c>
    </row>
    <row r="9" spans="1:26" ht="15" customHeight="1" x14ac:dyDescent="0.2">
      <c r="A9" s="192"/>
      <c r="B9" s="192"/>
      <c r="C9" s="192"/>
      <c r="D9" s="21" t="s">
        <v>40</v>
      </c>
      <c r="E9" s="22" t="s">
        <v>29</v>
      </c>
      <c r="F9" s="199"/>
      <c r="G9" s="200"/>
      <c r="H9" s="21" t="s">
        <v>41</v>
      </c>
      <c r="I9" s="22" t="s">
        <v>42</v>
      </c>
      <c r="J9" s="23" t="s">
        <v>36</v>
      </c>
      <c r="K9" s="18" t="s">
        <v>36</v>
      </c>
      <c r="L9" s="199"/>
      <c r="M9" s="200"/>
      <c r="N9" s="18" t="s">
        <v>43</v>
      </c>
      <c r="O9" s="19" t="s">
        <v>44</v>
      </c>
    </row>
    <row r="10" spans="1:26" ht="15" customHeight="1" x14ac:dyDescent="0.25">
      <c r="A10" s="202"/>
      <c r="B10" s="202"/>
      <c r="C10" s="193"/>
      <c r="D10" s="26">
        <v>15</v>
      </c>
      <c r="E10" s="27">
        <v>15</v>
      </c>
      <c r="F10" s="28" t="s">
        <v>45</v>
      </c>
      <c r="G10" s="28" t="s">
        <v>46</v>
      </c>
      <c r="H10" s="26">
        <v>15</v>
      </c>
      <c r="I10" s="29">
        <v>15</v>
      </c>
      <c r="J10" s="31">
        <v>15</v>
      </c>
      <c r="K10" s="32">
        <v>15</v>
      </c>
      <c r="L10" s="33" t="s">
        <v>47</v>
      </c>
      <c r="M10" s="33" t="s">
        <v>46</v>
      </c>
      <c r="N10" s="33">
        <v>24</v>
      </c>
      <c r="O10" s="34">
        <v>6</v>
      </c>
    </row>
    <row r="11" spans="1:26" ht="15" customHeight="1" x14ac:dyDescent="0.2">
      <c r="A11" s="35">
        <v>1</v>
      </c>
      <c r="B11" s="36" t="s">
        <v>48</v>
      </c>
      <c r="C11" s="37" t="s">
        <v>49</v>
      </c>
      <c r="D11" s="39">
        <v>11</v>
      </c>
      <c r="E11" s="39">
        <v>0</v>
      </c>
      <c r="F11" s="39">
        <v>30</v>
      </c>
      <c r="G11" s="39">
        <f t="shared" ref="G11:G13" si="0">(D11+E11)</f>
        <v>11</v>
      </c>
      <c r="H11" s="41">
        <v>8</v>
      </c>
      <c r="I11" s="42">
        <v>8</v>
      </c>
      <c r="J11" s="44">
        <v>13</v>
      </c>
      <c r="K11" s="45" t="s">
        <v>56</v>
      </c>
      <c r="L11" s="45">
        <v>30</v>
      </c>
      <c r="M11" s="45">
        <v>13</v>
      </c>
      <c r="N11" s="45" t="s">
        <v>56</v>
      </c>
      <c r="O11" s="45" t="s">
        <v>56</v>
      </c>
    </row>
    <row r="12" spans="1:26" ht="15" customHeight="1" x14ac:dyDescent="0.2">
      <c r="A12" s="46">
        <v>2</v>
      </c>
      <c r="B12" s="49" t="s">
        <v>58</v>
      </c>
      <c r="C12" s="50" t="s">
        <v>60</v>
      </c>
      <c r="D12" s="39">
        <v>4</v>
      </c>
      <c r="E12" s="39">
        <v>0</v>
      </c>
      <c r="F12" s="39">
        <v>30</v>
      </c>
      <c r="G12" s="39">
        <f t="shared" si="0"/>
        <v>4</v>
      </c>
      <c r="H12" s="41">
        <v>0</v>
      </c>
      <c r="I12" s="42" t="s">
        <v>56</v>
      </c>
      <c r="J12" s="44" t="s">
        <v>56</v>
      </c>
      <c r="K12" s="53">
        <v>13</v>
      </c>
      <c r="L12" s="45">
        <v>30</v>
      </c>
      <c r="M12" s="45">
        <v>13</v>
      </c>
      <c r="N12" s="53">
        <v>6</v>
      </c>
      <c r="O12" s="53">
        <v>6</v>
      </c>
    </row>
    <row r="13" spans="1:26" ht="15" customHeight="1" x14ac:dyDescent="0.2">
      <c r="A13" s="35">
        <v>3</v>
      </c>
      <c r="B13" s="49" t="s">
        <v>61</v>
      </c>
      <c r="C13" s="50" t="s">
        <v>62</v>
      </c>
      <c r="D13" s="39">
        <v>14</v>
      </c>
      <c r="E13" s="39">
        <v>3</v>
      </c>
      <c r="F13" s="39">
        <v>30</v>
      </c>
      <c r="G13" s="39">
        <f t="shared" si="0"/>
        <v>17</v>
      </c>
      <c r="H13" s="41">
        <v>0</v>
      </c>
      <c r="I13" s="42">
        <v>12</v>
      </c>
      <c r="J13" s="44">
        <v>10</v>
      </c>
      <c r="K13" s="45">
        <v>8</v>
      </c>
      <c r="L13" s="45">
        <v>30</v>
      </c>
      <c r="M13" s="45">
        <f t="shared" ref="M13:M14" si="1">(J13+K13)</f>
        <v>18</v>
      </c>
      <c r="N13" s="45">
        <v>13</v>
      </c>
      <c r="O13" s="45">
        <v>0</v>
      </c>
    </row>
    <row r="14" spans="1:26" ht="15" customHeight="1" x14ac:dyDescent="0.2">
      <c r="A14" s="46">
        <v>4</v>
      </c>
      <c r="B14" s="49" t="s">
        <v>65</v>
      </c>
      <c r="C14" s="50" t="s">
        <v>66</v>
      </c>
      <c r="D14" s="39" t="s">
        <v>56</v>
      </c>
      <c r="E14" s="39" t="s">
        <v>56</v>
      </c>
      <c r="F14" s="39">
        <v>30</v>
      </c>
      <c r="G14" s="39" t="s">
        <v>56</v>
      </c>
      <c r="H14" s="41" t="s">
        <v>56</v>
      </c>
      <c r="I14" s="42">
        <v>11</v>
      </c>
      <c r="J14" s="44">
        <v>10</v>
      </c>
      <c r="K14" s="55">
        <v>12</v>
      </c>
      <c r="L14" s="45">
        <v>30</v>
      </c>
      <c r="M14" s="45">
        <f t="shared" si="1"/>
        <v>22</v>
      </c>
      <c r="N14" s="55">
        <v>8</v>
      </c>
      <c r="O14" s="55">
        <v>6</v>
      </c>
    </row>
    <row r="15" spans="1:26" ht="15" customHeight="1" x14ac:dyDescent="0.2">
      <c r="A15" s="35">
        <v>5</v>
      </c>
      <c r="B15" s="49" t="s">
        <v>67</v>
      </c>
      <c r="C15" s="50" t="s">
        <v>68</v>
      </c>
      <c r="D15" s="39">
        <v>15</v>
      </c>
      <c r="E15" s="39">
        <v>15</v>
      </c>
      <c r="F15" s="39">
        <v>30</v>
      </c>
      <c r="G15" s="39">
        <f>(D15+E15)</f>
        <v>30</v>
      </c>
      <c r="H15" s="41">
        <v>0</v>
      </c>
      <c r="I15" s="42">
        <v>15</v>
      </c>
      <c r="J15" s="44">
        <v>9</v>
      </c>
      <c r="K15" s="45" t="s">
        <v>56</v>
      </c>
      <c r="L15" s="45">
        <v>30</v>
      </c>
      <c r="M15" s="45">
        <v>9</v>
      </c>
      <c r="N15" s="45" t="s">
        <v>56</v>
      </c>
      <c r="O15" s="45" t="s">
        <v>56</v>
      </c>
    </row>
    <row r="16" spans="1:26" ht="15" customHeight="1" x14ac:dyDescent="0.2">
      <c r="A16" s="46">
        <v>6</v>
      </c>
      <c r="B16" s="49" t="s">
        <v>69</v>
      </c>
      <c r="C16" s="50" t="s">
        <v>70</v>
      </c>
      <c r="D16" s="39" t="s">
        <v>56</v>
      </c>
      <c r="E16" s="39" t="s">
        <v>56</v>
      </c>
      <c r="F16" s="39">
        <v>30</v>
      </c>
      <c r="G16" s="39" t="s">
        <v>56</v>
      </c>
      <c r="H16" s="41" t="s">
        <v>56</v>
      </c>
      <c r="I16" s="42">
        <v>15</v>
      </c>
      <c r="J16" s="44">
        <v>10</v>
      </c>
      <c r="K16" s="55">
        <v>13</v>
      </c>
      <c r="L16" s="45">
        <v>30</v>
      </c>
      <c r="M16" s="45">
        <f>(J16+K16)</f>
        <v>23</v>
      </c>
      <c r="N16" s="55">
        <v>9</v>
      </c>
      <c r="O16" s="55">
        <v>6</v>
      </c>
    </row>
    <row r="17" spans="1:15" ht="15" customHeight="1" x14ac:dyDescent="0.2">
      <c r="A17" s="35">
        <v>7</v>
      </c>
      <c r="B17" s="49" t="s">
        <v>71</v>
      </c>
      <c r="C17" s="50" t="s">
        <v>72</v>
      </c>
      <c r="D17" s="39">
        <v>15</v>
      </c>
      <c r="E17" s="39">
        <v>0</v>
      </c>
      <c r="F17" s="39">
        <v>30</v>
      </c>
      <c r="G17" s="39">
        <f>(D17+E17)</f>
        <v>15</v>
      </c>
      <c r="H17" s="41">
        <v>15</v>
      </c>
      <c r="I17" s="42">
        <v>8</v>
      </c>
      <c r="J17" s="44">
        <v>15</v>
      </c>
      <c r="K17" s="55" t="s">
        <v>56</v>
      </c>
      <c r="L17" s="45">
        <v>30</v>
      </c>
      <c r="M17" s="45">
        <v>15</v>
      </c>
      <c r="N17" s="55" t="s">
        <v>56</v>
      </c>
      <c r="O17" s="55" t="s">
        <v>56</v>
      </c>
    </row>
    <row r="18" spans="1:15" ht="15" customHeight="1" x14ac:dyDescent="0.2">
      <c r="A18" s="46">
        <v>8</v>
      </c>
      <c r="B18" s="49" t="s">
        <v>73</v>
      </c>
      <c r="C18" s="50" t="s">
        <v>74</v>
      </c>
      <c r="D18" s="39" t="s">
        <v>56</v>
      </c>
      <c r="E18" s="39" t="s">
        <v>56</v>
      </c>
      <c r="F18" s="39">
        <v>30</v>
      </c>
      <c r="G18" s="39" t="s">
        <v>56</v>
      </c>
      <c r="H18" s="41" t="s">
        <v>56</v>
      </c>
      <c r="I18" s="42">
        <v>15</v>
      </c>
      <c r="J18" s="44">
        <v>11</v>
      </c>
      <c r="K18" s="45">
        <v>15</v>
      </c>
      <c r="L18" s="45">
        <v>30</v>
      </c>
      <c r="M18" s="45">
        <f t="shared" ref="M18:M19" si="2">(J18+K18)</f>
        <v>26</v>
      </c>
      <c r="N18" s="45">
        <v>9</v>
      </c>
      <c r="O18" s="45">
        <v>6</v>
      </c>
    </row>
    <row r="19" spans="1:15" ht="15" customHeight="1" x14ac:dyDescent="0.2">
      <c r="A19" s="35">
        <v>9</v>
      </c>
      <c r="B19" s="49" t="s">
        <v>75</v>
      </c>
      <c r="C19" s="50" t="s">
        <v>76</v>
      </c>
      <c r="D19" s="39" t="s">
        <v>56</v>
      </c>
      <c r="E19" s="39" t="s">
        <v>56</v>
      </c>
      <c r="F19" s="39">
        <v>30</v>
      </c>
      <c r="G19" s="39" t="s">
        <v>56</v>
      </c>
      <c r="H19" s="41" t="s">
        <v>56</v>
      </c>
      <c r="I19" s="42">
        <v>13</v>
      </c>
      <c r="J19" s="44">
        <v>9</v>
      </c>
      <c r="K19" s="55">
        <v>14</v>
      </c>
      <c r="L19" s="45">
        <v>30</v>
      </c>
      <c r="M19" s="45">
        <f t="shared" si="2"/>
        <v>23</v>
      </c>
      <c r="N19" s="55">
        <v>14</v>
      </c>
      <c r="O19" s="55">
        <v>0</v>
      </c>
    </row>
    <row r="20" spans="1:15" ht="15" customHeight="1" x14ac:dyDescent="0.2">
      <c r="A20" s="46">
        <v>10</v>
      </c>
      <c r="B20" s="49" t="s">
        <v>77</v>
      </c>
      <c r="C20" s="50" t="s">
        <v>78</v>
      </c>
      <c r="D20" s="39">
        <v>13</v>
      </c>
      <c r="E20" s="39">
        <v>0</v>
      </c>
      <c r="F20" s="39">
        <v>30</v>
      </c>
      <c r="G20" s="39">
        <f>(D20+E20)</f>
        <v>13</v>
      </c>
      <c r="H20" s="41">
        <v>8</v>
      </c>
      <c r="I20" s="42">
        <v>15</v>
      </c>
      <c r="J20" s="44">
        <v>7</v>
      </c>
      <c r="K20" s="55" t="s">
        <v>56</v>
      </c>
      <c r="L20" s="45">
        <v>30</v>
      </c>
      <c r="M20" s="45">
        <v>7</v>
      </c>
      <c r="N20" s="55" t="s">
        <v>56</v>
      </c>
      <c r="O20" s="55" t="s">
        <v>56</v>
      </c>
    </row>
    <row r="21" spans="1:15" ht="15" customHeight="1" x14ac:dyDescent="0.2">
      <c r="A21" s="35">
        <v>11</v>
      </c>
      <c r="B21" s="49" t="s">
        <v>79</v>
      </c>
      <c r="C21" s="50" t="s">
        <v>80</v>
      </c>
      <c r="D21" s="58" t="s">
        <v>56</v>
      </c>
      <c r="E21" s="58" t="s">
        <v>56</v>
      </c>
      <c r="F21" s="39">
        <v>30</v>
      </c>
      <c r="G21" s="39" t="s">
        <v>56</v>
      </c>
      <c r="H21" s="59" t="s">
        <v>56</v>
      </c>
      <c r="I21" s="42">
        <v>5</v>
      </c>
      <c r="J21" s="44">
        <v>6</v>
      </c>
      <c r="K21" s="55">
        <v>10</v>
      </c>
      <c r="L21" s="45">
        <v>30</v>
      </c>
      <c r="M21" s="45">
        <f>(J21+K21)</f>
        <v>16</v>
      </c>
      <c r="N21" s="55">
        <v>11</v>
      </c>
      <c r="O21" s="55">
        <v>0</v>
      </c>
    </row>
    <row r="22" spans="1:15" ht="15" customHeight="1" x14ac:dyDescent="0.2">
      <c r="A22" s="46">
        <v>12</v>
      </c>
      <c r="B22" s="49" t="s">
        <v>81</v>
      </c>
      <c r="C22" s="50" t="s">
        <v>82</v>
      </c>
      <c r="D22" s="58">
        <v>13</v>
      </c>
      <c r="E22" s="58">
        <v>0</v>
      </c>
      <c r="F22" s="39">
        <v>30</v>
      </c>
      <c r="G22" s="60">
        <f>(D22+E22)</f>
        <v>13</v>
      </c>
      <c r="H22" s="59">
        <v>15</v>
      </c>
      <c r="I22" s="42">
        <v>13</v>
      </c>
      <c r="J22" s="44">
        <v>15</v>
      </c>
      <c r="K22" s="55" t="s">
        <v>56</v>
      </c>
      <c r="L22" s="45">
        <v>30</v>
      </c>
      <c r="M22" s="45">
        <v>15</v>
      </c>
      <c r="N22" s="55" t="s">
        <v>56</v>
      </c>
      <c r="O22" s="55" t="s">
        <v>56</v>
      </c>
    </row>
    <row r="23" spans="1:15" ht="15" customHeight="1" x14ac:dyDescent="0.2">
      <c r="A23" s="35">
        <v>13</v>
      </c>
      <c r="B23" s="49" t="s">
        <v>83</v>
      </c>
      <c r="C23" s="50" t="s">
        <v>84</v>
      </c>
      <c r="D23" s="58" t="s">
        <v>56</v>
      </c>
      <c r="E23" s="58" t="s">
        <v>56</v>
      </c>
      <c r="F23" s="39">
        <v>30</v>
      </c>
      <c r="G23" s="39" t="s">
        <v>56</v>
      </c>
      <c r="H23" s="59" t="s">
        <v>56</v>
      </c>
      <c r="I23" s="42">
        <v>15</v>
      </c>
      <c r="J23" s="44">
        <v>15</v>
      </c>
      <c r="K23" s="45">
        <v>15</v>
      </c>
      <c r="L23" s="45">
        <v>30</v>
      </c>
      <c r="M23" s="45">
        <f>(J23+K23)</f>
        <v>30</v>
      </c>
      <c r="N23" s="45">
        <v>15</v>
      </c>
      <c r="O23" s="45">
        <v>0</v>
      </c>
    </row>
    <row r="24" spans="1:15" ht="15" customHeight="1" x14ac:dyDescent="0.2">
      <c r="A24" s="46">
        <v>14</v>
      </c>
      <c r="B24" s="49" t="s">
        <v>85</v>
      </c>
      <c r="C24" s="50" t="s">
        <v>86</v>
      </c>
      <c r="D24" s="58">
        <v>10</v>
      </c>
      <c r="E24" s="58">
        <v>0</v>
      </c>
      <c r="F24" s="39">
        <v>30</v>
      </c>
      <c r="G24" s="60">
        <f>(D24+E24)</f>
        <v>10</v>
      </c>
      <c r="H24" s="59">
        <v>0</v>
      </c>
      <c r="I24" s="42" t="s">
        <v>56</v>
      </c>
      <c r="J24" s="44" t="s">
        <v>56</v>
      </c>
      <c r="K24" s="45">
        <v>6</v>
      </c>
      <c r="L24" s="45">
        <v>30</v>
      </c>
      <c r="M24" s="45">
        <v>6</v>
      </c>
      <c r="N24" s="45">
        <v>8</v>
      </c>
      <c r="O24" s="45">
        <v>5</v>
      </c>
    </row>
    <row r="25" spans="1:15" ht="15" customHeight="1" x14ac:dyDescent="0.2">
      <c r="A25" s="35">
        <v>15</v>
      </c>
      <c r="B25" s="49" t="s">
        <v>87</v>
      </c>
      <c r="C25" s="50" t="s">
        <v>88</v>
      </c>
      <c r="D25" s="58" t="s">
        <v>56</v>
      </c>
      <c r="E25" s="58" t="s">
        <v>56</v>
      </c>
      <c r="F25" s="39">
        <v>30</v>
      </c>
      <c r="G25" s="39" t="s">
        <v>56</v>
      </c>
      <c r="H25" s="59" t="s">
        <v>56</v>
      </c>
      <c r="I25" s="42">
        <v>8</v>
      </c>
      <c r="J25" s="44">
        <v>6</v>
      </c>
      <c r="K25" s="55">
        <v>9</v>
      </c>
      <c r="L25" s="45">
        <v>30</v>
      </c>
      <c r="M25" s="45">
        <f>(J25+K25)</f>
        <v>15</v>
      </c>
      <c r="N25" s="55">
        <v>6</v>
      </c>
      <c r="O25" s="55">
        <v>6</v>
      </c>
    </row>
    <row r="26" spans="1:15" ht="15" customHeight="1" x14ac:dyDescent="0.2">
      <c r="A26" s="46">
        <v>16</v>
      </c>
      <c r="B26" s="49" t="s">
        <v>89</v>
      </c>
      <c r="C26" s="50" t="s">
        <v>90</v>
      </c>
      <c r="D26" s="58">
        <v>15</v>
      </c>
      <c r="E26" s="58">
        <v>0</v>
      </c>
      <c r="F26" s="39">
        <v>30</v>
      </c>
      <c r="G26" s="60">
        <f>(D26+E26)</f>
        <v>15</v>
      </c>
      <c r="H26" s="59">
        <v>8</v>
      </c>
      <c r="I26" s="42">
        <v>13</v>
      </c>
      <c r="J26" s="44">
        <v>14</v>
      </c>
      <c r="K26" s="45" t="s">
        <v>56</v>
      </c>
      <c r="L26" s="45">
        <v>30</v>
      </c>
      <c r="M26" s="45">
        <v>14</v>
      </c>
      <c r="N26" s="45" t="s">
        <v>56</v>
      </c>
      <c r="O26" s="45" t="s">
        <v>56</v>
      </c>
    </row>
    <row r="27" spans="1:15" ht="15" customHeight="1" x14ac:dyDescent="0.2">
      <c r="A27" s="35">
        <v>17</v>
      </c>
      <c r="B27" s="49" t="s">
        <v>91</v>
      </c>
      <c r="C27" s="50" t="s">
        <v>92</v>
      </c>
      <c r="D27" s="61" t="s">
        <v>56</v>
      </c>
      <c r="E27" s="61" t="s">
        <v>56</v>
      </c>
      <c r="F27" s="39">
        <v>30</v>
      </c>
      <c r="G27" s="39" t="s">
        <v>56</v>
      </c>
      <c r="H27" s="41" t="s">
        <v>56</v>
      </c>
      <c r="I27" s="42">
        <v>13</v>
      </c>
      <c r="J27" s="44">
        <v>8</v>
      </c>
      <c r="K27" s="55">
        <v>3</v>
      </c>
      <c r="L27" s="45">
        <v>30</v>
      </c>
      <c r="M27" s="45">
        <f t="shared" ref="M27:M28" si="3">(J27+K27)</f>
        <v>11</v>
      </c>
      <c r="N27" s="55">
        <v>9</v>
      </c>
      <c r="O27" s="55">
        <v>6</v>
      </c>
    </row>
    <row r="28" spans="1:15" ht="15" customHeight="1" x14ac:dyDescent="0.2">
      <c r="A28" s="46">
        <v>18</v>
      </c>
      <c r="B28" s="49" t="s">
        <v>93</v>
      </c>
      <c r="C28" s="50" t="s">
        <v>94</v>
      </c>
      <c r="D28" s="61" t="s">
        <v>56</v>
      </c>
      <c r="E28" s="61" t="s">
        <v>56</v>
      </c>
      <c r="F28" s="39">
        <v>30</v>
      </c>
      <c r="G28" s="39" t="s">
        <v>56</v>
      </c>
      <c r="H28" s="41" t="s">
        <v>56</v>
      </c>
      <c r="I28" s="42">
        <v>15</v>
      </c>
      <c r="J28" s="44">
        <v>8</v>
      </c>
      <c r="K28" s="55">
        <v>15</v>
      </c>
      <c r="L28" s="45">
        <v>30</v>
      </c>
      <c r="M28" s="45">
        <f t="shared" si="3"/>
        <v>23</v>
      </c>
      <c r="N28" s="55">
        <v>9</v>
      </c>
      <c r="O28" s="55">
        <v>6</v>
      </c>
    </row>
    <row r="29" spans="1:15" ht="15" customHeight="1" x14ac:dyDescent="0.2">
      <c r="A29" s="35">
        <v>19</v>
      </c>
      <c r="B29" s="49" t="s">
        <v>95</v>
      </c>
      <c r="C29" s="50" t="s">
        <v>96</v>
      </c>
      <c r="D29" s="61">
        <v>15</v>
      </c>
      <c r="E29" s="61">
        <v>15</v>
      </c>
      <c r="F29" s="39">
        <v>30</v>
      </c>
      <c r="G29" s="39">
        <f t="shared" ref="G29:G30" si="4">(D29+E29)</f>
        <v>30</v>
      </c>
      <c r="H29" s="41">
        <v>0</v>
      </c>
      <c r="I29" s="42">
        <v>15</v>
      </c>
      <c r="J29" s="44">
        <v>10</v>
      </c>
      <c r="K29" s="55" t="s">
        <v>56</v>
      </c>
      <c r="L29" s="45">
        <v>30</v>
      </c>
      <c r="M29" s="45">
        <v>10</v>
      </c>
      <c r="N29" s="55" t="s">
        <v>56</v>
      </c>
      <c r="O29" s="55" t="s">
        <v>56</v>
      </c>
    </row>
    <row r="30" spans="1:15" ht="15" customHeight="1" x14ac:dyDescent="0.2">
      <c r="A30" s="46">
        <v>20</v>
      </c>
      <c r="B30" s="49" t="s">
        <v>97</v>
      </c>
      <c r="C30" s="50" t="s">
        <v>98</v>
      </c>
      <c r="D30" s="62">
        <v>15</v>
      </c>
      <c r="E30" s="62">
        <v>0</v>
      </c>
      <c r="F30" s="39">
        <v>30</v>
      </c>
      <c r="G30" s="60">
        <f t="shared" si="4"/>
        <v>15</v>
      </c>
      <c r="H30" s="41">
        <v>4</v>
      </c>
      <c r="I30" s="42">
        <v>8</v>
      </c>
      <c r="J30" s="44">
        <v>9</v>
      </c>
      <c r="K30" s="45">
        <v>13</v>
      </c>
      <c r="L30" s="45">
        <v>30</v>
      </c>
      <c r="M30" s="45">
        <f t="shared" ref="M30:M31" si="5">(J30+K30)</f>
        <v>22</v>
      </c>
      <c r="N30" s="45">
        <v>5</v>
      </c>
      <c r="O30" s="45">
        <v>6</v>
      </c>
    </row>
    <row r="31" spans="1:15" ht="15" customHeight="1" x14ac:dyDescent="0.2">
      <c r="A31" s="35">
        <v>21</v>
      </c>
      <c r="B31" s="49" t="s">
        <v>99</v>
      </c>
      <c r="C31" s="50" t="s">
        <v>100</v>
      </c>
      <c r="D31" s="62" t="s">
        <v>56</v>
      </c>
      <c r="E31" s="62" t="s">
        <v>56</v>
      </c>
      <c r="F31" s="39">
        <v>30</v>
      </c>
      <c r="G31" s="39" t="s">
        <v>56</v>
      </c>
      <c r="H31" s="41" t="s">
        <v>56</v>
      </c>
      <c r="I31" s="42">
        <v>6</v>
      </c>
      <c r="J31" s="44">
        <v>5</v>
      </c>
      <c r="K31" s="45">
        <v>6</v>
      </c>
      <c r="L31" s="45">
        <v>30</v>
      </c>
      <c r="M31" s="45">
        <f t="shared" si="5"/>
        <v>11</v>
      </c>
      <c r="N31" s="45">
        <v>5</v>
      </c>
      <c r="O31" s="45">
        <v>6</v>
      </c>
    </row>
    <row r="32" spans="1:15" ht="15" customHeight="1" x14ac:dyDescent="0.2">
      <c r="A32" s="46">
        <v>22</v>
      </c>
      <c r="B32" s="49" t="s">
        <v>101</v>
      </c>
      <c r="C32" s="50" t="s">
        <v>102</v>
      </c>
      <c r="D32" s="62">
        <v>15</v>
      </c>
      <c r="E32" s="62">
        <v>0</v>
      </c>
      <c r="F32" s="39">
        <v>30</v>
      </c>
      <c r="G32" s="60">
        <f t="shared" ref="G32:G33" si="6">(D32+E32)</f>
        <v>15</v>
      </c>
      <c r="H32" s="41">
        <v>9</v>
      </c>
      <c r="I32" s="42" t="s">
        <v>56</v>
      </c>
      <c r="J32" s="44" t="s">
        <v>56</v>
      </c>
      <c r="K32" s="55">
        <v>9</v>
      </c>
      <c r="L32" s="45">
        <v>30</v>
      </c>
      <c r="M32" s="45">
        <v>9</v>
      </c>
      <c r="N32" s="55">
        <v>9</v>
      </c>
      <c r="O32" s="55">
        <v>6</v>
      </c>
    </row>
    <row r="33" spans="1:15" ht="15" customHeight="1" x14ac:dyDescent="0.2">
      <c r="A33" s="35">
        <v>23</v>
      </c>
      <c r="B33" s="49" t="s">
        <v>103</v>
      </c>
      <c r="C33" s="50" t="s">
        <v>104</v>
      </c>
      <c r="D33" s="62">
        <v>15</v>
      </c>
      <c r="E33" s="62">
        <v>13</v>
      </c>
      <c r="F33" s="39">
        <v>30</v>
      </c>
      <c r="G33" s="60">
        <f t="shared" si="6"/>
        <v>28</v>
      </c>
      <c r="H33" s="41">
        <v>0</v>
      </c>
      <c r="I33" s="42">
        <v>14</v>
      </c>
      <c r="J33" s="44">
        <v>6</v>
      </c>
      <c r="K33" s="45" t="s">
        <v>56</v>
      </c>
      <c r="L33" s="45">
        <v>30</v>
      </c>
      <c r="M33" s="45">
        <v>6</v>
      </c>
      <c r="N33" s="45" t="s">
        <v>56</v>
      </c>
      <c r="O33" s="45" t="s">
        <v>56</v>
      </c>
    </row>
    <row r="34" spans="1:15" ht="15" customHeight="1" x14ac:dyDescent="0.2">
      <c r="A34" s="46">
        <v>24</v>
      </c>
      <c r="B34" s="49" t="s">
        <v>105</v>
      </c>
      <c r="C34" s="50" t="s">
        <v>106</v>
      </c>
      <c r="D34" s="62" t="s">
        <v>56</v>
      </c>
      <c r="E34" s="62" t="s">
        <v>56</v>
      </c>
      <c r="F34" s="39">
        <v>30</v>
      </c>
      <c r="G34" s="39" t="s">
        <v>56</v>
      </c>
      <c r="H34" s="41" t="s">
        <v>56</v>
      </c>
      <c r="I34" s="42">
        <v>8</v>
      </c>
      <c r="J34" s="44">
        <v>5</v>
      </c>
      <c r="K34" s="45">
        <v>13</v>
      </c>
      <c r="L34" s="45">
        <v>30</v>
      </c>
      <c r="M34" s="45">
        <f t="shared" ref="M34:M35" si="7">(J34+K34)</f>
        <v>18</v>
      </c>
      <c r="N34" s="45">
        <v>7</v>
      </c>
      <c r="O34" s="45">
        <v>6</v>
      </c>
    </row>
    <row r="35" spans="1:15" ht="15" customHeight="1" x14ac:dyDescent="0.2">
      <c r="A35" s="35">
        <v>25</v>
      </c>
      <c r="B35" s="49" t="s">
        <v>107</v>
      </c>
      <c r="C35" s="50" t="s">
        <v>108</v>
      </c>
      <c r="D35" s="61" t="s">
        <v>56</v>
      </c>
      <c r="E35" s="61" t="s">
        <v>56</v>
      </c>
      <c r="F35" s="39">
        <v>30</v>
      </c>
      <c r="G35" s="39" t="s">
        <v>56</v>
      </c>
      <c r="H35" s="41" t="s">
        <v>56</v>
      </c>
      <c r="I35" s="42">
        <v>8</v>
      </c>
      <c r="J35" s="44">
        <v>8</v>
      </c>
      <c r="K35" s="55">
        <v>10</v>
      </c>
      <c r="L35" s="45">
        <v>30</v>
      </c>
      <c r="M35" s="45">
        <f t="shared" si="7"/>
        <v>18</v>
      </c>
      <c r="N35" s="55">
        <v>7</v>
      </c>
      <c r="O35" s="55">
        <v>6</v>
      </c>
    </row>
    <row r="36" spans="1:15" ht="15" customHeight="1" x14ac:dyDescent="0.2">
      <c r="A36" s="46">
        <v>26</v>
      </c>
      <c r="B36" s="49" t="s">
        <v>109</v>
      </c>
      <c r="C36" s="50" t="s">
        <v>110</v>
      </c>
      <c r="D36" s="61">
        <v>2</v>
      </c>
      <c r="E36" s="61">
        <v>0</v>
      </c>
      <c r="F36" s="39">
        <v>30</v>
      </c>
      <c r="G36" s="39">
        <f t="shared" ref="G36:G39" si="8">(D36+E36)</f>
        <v>2</v>
      </c>
      <c r="H36" s="41">
        <v>5</v>
      </c>
      <c r="I36" s="42" t="s">
        <v>56</v>
      </c>
      <c r="J36" s="44" t="s">
        <v>56</v>
      </c>
      <c r="K36" s="45">
        <v>11</v>
      </c>
      <c r="L36" s="45">
        <v>30</v>
      </c>
      <c r="M36" s="45">
        <v>11</v>
      </c>
      <c r="N36" s="45">
        <v>6</v>
      </c>
      <c r="O36" s="45">
        <v>5</v>
      </c>
    </row>
    <row r="37" spans="1:15" ht="15" customHeight="1" x14ac:dyDescent="0.2">
      <c r="A37" s="35">
        <v>27</v>
      </c>
      <c r="B37" s="49" t="s">
        <v>111</v>
      </c>
      <c r="C37" s="50" t="s">
        <v>112</v>
      </c>
      <c r="D37" s="61">
        <v>15</v>
      </c>
      <c r="E37" s="61">
        <v>8</v>
      </c>
      <c r="F37" s="39">
        <v>30</v>
      </c>
      <c r="G37" s="39">
        <f t="shared" si="8"/>
        <v>23</v>
      </c>
      <c r="H37" s="41">
        <v>0</v>
      </c>
      <c r="I37" s="42">
        <v>15</v>
      </c>
      <c r="J37" s="44">
        <v>7</v>
      </c>
      <c r="K37" s="45" t="s">
        <v>56</v>
      </c>
      <c r="L37" s="45">
        <v>30</v>
      </c>
      <c r="M37" s="45">
        <v>7</v>
      </c>
      <c r="N37" s="45" t="s">
        <v>56</v>
      </c>
      <c r="O37" s="45" t="s">
        <v>56</v>
      </c>
    </row>
    <row r="38" spans="1:15" ht="15" customHeight="1" x14ac:dyDescent="0.2">
      <c r="A38" s="46">
        <v>28</v>
      </c>
      <c r="B38" s="49" t="s">
        <v>113</v>
      </c>
      <c r="C38" s="50" t="s">
        <v>114</v>
      </c>
      <c r="D38" s="61">
        <v>15</v>
      </c>
      <c r="E38" s="61">
        <v>0</v>
      </c>
      <c r="F38" s="39">
        <v>30</v>
      </c>
      <c r="G38" s="39">
        <f t="shared" si="8"/>
        <v>15</v>
      </c>
      <c r="H38" s="41">
        <v>15</v>
      </c>
      <c r="I38" s="42">
        <v>15</v>
      </c>
      <c r="J38" s="44">
        <v>15</v>
      </c>
      <c r="K38" s="45" t="s">
        <v>56</v>
      </c>
      <c r="L38" s="45">
        <v>30</v>
      </c>
      <c r="M38" s="45">
        <v>15</v>
      </c>
      <c r="N38" s="45" t="s">
        <v>56</v>
      </c>
      <c r="O38" s="45" t="s">
        <v>56</v>
      </c>
    </row>
    <row r="39" spans="1:15" ht="15" customHeight="1" x14ac:dyDescent="0.2">
      <c r="A39" s="35">
        <v>29</v>
      </c>
      <c r="B39" s="49" t="s">
        <v>115</v>
      </c>
      <c r="C39" s="50" t="s">
        <v>116</v>
      </c>
      <c r="D39" s="61">
        <v>15</v>
      </c>
      <c r="E39" s="61">
        <v>0</v>
      </c>
      <c r="F39" s="39">
        <v>30</v>
      </c>
      <c r="G39" s="39">
        <f t="shared" si="8"/>
        <v>15</v>
      </c>
      <c r="H39" s="41">
        <v>15</v>
      </c>
      <c r="I39" s="42">
        <v>15</v>
      </c>
      <c r="J39" s="44">
        <v>15</v>
      </c>
      <c r="K39" s="55" t="s">
        <v>56</v>
      </c>
      <c r="L39" s="45">
        <v>30</v>
      </c>
      <c r="M39" s="45">
        <v>15</v>
      </c>
      <c r="N39" s="55" t="s">
        <v>56</v>
      </c>
      <c r="O39" s="55" t="s">
        <v>56</v>
      </c>
    </row>
    <row r="40" spans="1:15" ht="15" customHeight="1" x14ac:dyDescent="0.2">
      <c r="A40" s="46">
        <v>30</v>
      </c>
      <c r="B40" s="49" t="s">
        <v>117</v>
      </c>
      <c r="C40" s="50" t="s">
        <v>118</v>
      </c>
      <c r="D40" s="61" t="s">
        <v>56</v>
      </c>
      <c r="E40" s="61" t="s">
        <v>56</v>
      </c>
      <c r="F40" s="39">
        <v>30</v>
      </c>
      <c r="G40" s="39" t="s">
        <v>56</v>
      </c>
      <c r="H40" s="41" t="s">
        <v>56</v>
      </c>
      <c r="I40" s="42">
        <v>15</v>
      </c>
      <c r="J40" s="44">
        <v>15</v>
      </c>
      <c r="K40" s="55">
        <v>14</v>
      </c>
      <c r="L40" s="45">
        <v>30</v>
      </c>
      <c r="M40" s="45">
        <f t="shared" ref="M40:M43" si="9">(J40+K40)</f>
        <v>29</v>
      </c>
      <c r="N40" s="55">
        <v>11</v>
      </c>
      <c r="O40" s="55">
        <v>0</v>
      </c>
    </row>
    <row r="41" spans="1:15" ht="15" customHeight="1" x14ac:dyDescent="0.2">
      <c r="A41" s="35">
        <v>31</v>
      </c>
      <c r="B41" s="49" t="s">
        <v>119</v>
      </c>
      <c r="C41" s="50" t="s">
        <v>120</v>
      </c>
      <c r="D41" s="61" t="s">
        <v>56</v>
      </c>
      <c r="E41" s="61" t="s">
        <v>56</v>
      </c>
      <c r="F41" s="39">
        <v>30</v>
      </c>
      <c r="G41" s="39" t="s">
        <v>56</v>
      </c>
      <c r="H41" s="41" t="s">
        <v>56</v>
      </c>
      <c r="I41" s="42">
        <v>3</v>
      </c>
      <c r="J41" s="44">
        <v>3</v>
      </c>
      <c r="K41" s="45">
        <v>12</v>
      </c>
      <c r="L41" s="45">
        <v>30</v>
      </c>
      <c r="M41" s="45">
        <f t="shared" si="9"/>
        <v>15</v>
      </c>
      <c r="N41" s="45">
        <v>7</v>
      </c>
      <c r="O41" s="45">
        <v>6</v>
      </c>
    </row>
    <row r="42" spans="1:15" ht="15" customHeight="1" x14ac:dyDescent="0.2">
      <c r="A42" s="46">
        <v>32</v>
      </c>
      <c r="B42" s="49" t="s">
        <v>121</v>
      </c>
      <c r="C42" s="50" t="s">
        <v>122</v>
      </c>
      <c r="D42" s="61" t="s">
        <v>56</v>
      </c>
      <c r="E42" s="61" t="s">
        <v>56</v>
      </c>
      <c r="F42" s="39">
        <v>30</v>
      </c>
      <c r="G42" s="39" t="s">
        <v>56</v>
      </c>
      <c r="H42" s="41" t="s">
        <v>56</v>
      </c>
      <c r="I42" s="42">
        <v>14</v>
      </c>
      <c r="J42" s="44">
        <v>12</v>
      </c>
      <c r="K42" s="55">
        <v>13</v>
      </c>
      <c r="L42" s="45">
        <v>30</v>
      </c>
      <c r="M42" s="45">
        <f t="shared" si="9"/>
        <v>25</v>
      </c>
      <c r="N42" s="55">
        <v>12</v>
      </c>
      <c r="O42" s="55">
        <v>0</v>
      </c>
    </row>
    <row r="43" spans="1:15" ht="15" customHeight="1" x14ac:dyDescent="0.2">
      <c r="A43" s="35">
        <v>33</v>
      </c>
      <c r="B43" s="49" t="s">
        <v>123</v>
      </c>
      <c r="C43" s="50" t="s">
        <v>124</v>
      </c>
      <c r="D43" s="61" t="s">
        <v>56</v>
      </c>
      <c r="E43" s="61" t="s">
        <v>56</v>
      </c>
      <c r="F43" s="39">
        <v>30</v>
      </c>
      <c r="G43" s="39" t="s">
        <v>56</v>
      </c>
      <c r="H43" s="41" t="s">
        <v>56</v>
      </c>
      <c r="I43" s="42">
        <v>6</v>
      </c>
      <c r="J43" s="44">
        <v>6</v>
      </c>
      <c r="K43" s="45">
        <v>4</v>
      </c>
      <c r="L43" s="45">
        <v>30</v>
      </c>
      <c r="M43" s="45">
        <f t="shared" si="9"/>
        <v>10</v>
      </c>
      <c r="N43" s="45">
        <v>8</v>
      </c>
      <c r="O43" s="45">
        <v>6</v>
      </c>
    </row>
    <row r="44" spans="1:15" ht="25.5" customHeight="1" x14ac:dyDescent="0.2">
      <c r="A44" s="46">
        <v>34</v>
      </c>
      <c r="B44" s="49" t="s">
        <v>125</v>
      </c>
      <c r="C44" s="50" t="s">
        <v>126</v>
      </c>
      <c r="D44" s="61">
        <v>10</v>
      </c>
      <c r="E44" s="61">
        <v>0</v>
      </c>
      <c r="F44" s="39">
        <v>30</v>
      </c>
      <c r="G44" s="39">
        <f t="shared" ref="G44:G45" si="10">(D44+E44)</f>
        <v>10</v>
      </c>
      <c r="H44" s="41">
        <v>8</v>
      </c>
      <c r="I44" s="42">
        <v>13</v>
      </c>
      <c r="J44" s="44">
        <v>9</v>
      </c>
      <c r="K44" s="45" t="s">
        <v>56</v>
      </c>
      <c r="L44" s="45">
        <v>30</v>
      </c>
      <c r="M44" s="45">
        <v>9</v>
      </c>
      <c r="N44" s="45" t="s">
        <v>56</v>
      </c>
      <c r="O44" s="45" t="s">
        <v>56</v>
      </c>
    </row>
    <row r="45" spans="1:15" ht="15" customHeight="1" x14ac:dyDescent="0.2">
      <c r="A45" s="35">
        <v>35</v>
      </c>
      <c r="B45" s="49" t="s">
        <v>127</v>
      </c>
      <c r="C45" s="50" t="s">
        <v>128</v>
      </c>
      <c r="D45" s="61">
        <v>15</v>
      </c>
      <c r="E45" s="61">
        <v>0</v>
      </c>
      <c r="F45" s="39">
        <v>30</v>
      </c>
      <c r="G45" s="39">
        <f t="shared" si="10"/>
        <v>15</v>
      </c>
      <c r="H45" s="41">
        <v>9</v>
      </c>
      <c r="I45" s="42">
        <v>15</v>
      </c>
      <c r="J45" s="44">
        <v>9</v>
      </c>
      <c r="K45" s="55" t="s">
        <v>56</v>
      </c>
      <c r="L45" s="45">
        <v>30</v>
      </c>
      <c r="M45" s="45">
        <v>9</v>
      </c>
      <c r="N45" s="55" t="s">
        <v>56</v>
      </c>
      <c r="O45" s="55" t="s">
        <v>56</v>
      </c>
    </row>
    <row r="46" spans="1:15" ht="15" customHeight="1" x14ac:dyDescent="0.2">
      <c r="A46" s="46">
        <v>36</v>
      </c>
      <c r="B46" s="49" t="s">
        <v>129</v>
      </c>
      <c r="C46" s="50" t="s">
        <v>130</v>
      </c>
      <c r="D46" s="61" t="s">
        <v>56</v>
      </c>
      <c r="E46" s="61" t="s">
        <v>56</v>
      </c>
      <c r="F46" s="39">
        <v>30</v>
      </c>
      <c r="G46" s="39" t="s">
        <v>56</v>
      </c>
      <c r="H46" s="41" t="s">
        <v>56</v>
      </c>
      <c r="I46" s="42">
        <v>6</v>
      </c>
      <c r="J46" s="44">
        <v>15</v>
      </c>
      <c r="K46" s="55">
        <v>15</v>
      </c>
      <c r="L46" s="45">
        <v>30</v>
      </c>
      <c r="M46" s="45">
        <f t="shared" ref="M46:M48" si="11">(J46+K46)</f>
        <v>30</v>
      </c>
      <c r="N46" s="55">
        <v>15</v>
      </c>
      <c r="O46" s="55" t="s">
        <v>56</v>
      </c>
    </row>
    <row r="47" spans="1:15" ht="15" customHeight="1" x14ac:dyDescent="0.2">
      <c r="A47" s="35">
        <v>37</v>
      </c>
      <c r="B47" s="49" t="s">
        <v>131</v>
      </c>
      <c r="C47" s="50" t="s">
        <v>132</v>
      </c>
      <c r="D47" s="63" t="s">
        <v>56</v>
      </c>
      <c r="E47" s="63" t="s">
        <v>56</v>
      </c>
      <c r="F47" s="39">
        <v>30</v>
      </c>
      <c r="G47" s="39" t="s">
        <v>56</v>
      </c>
      <c r="H47" s="42" t="s">
        <v>56</v>
      </c>
      <c r="I47" s="42">
        <v>8</v>
      </c>
      <c r="J47" s="44">
        <v>5</v>
      </c>
      <c r="K47" s="45">
        <v>5</v>
      </c>
      <c r="L47" s="45">
        <v>30</v>
      </c>
      <c r="M47" s="45">
        <f t="shared" si="11"/>
        <v>10</v>
      </c>
      <c r="N47" s="45">
        <v>8</v>
      </c>
      <c r="O47" s="45">
        <v>6</v>
      </c>
    </row>
    <row r="48" spans="1:15" ht="15" customHeight="1" x14ac:dyDescent="0.2">
      <c r="A48" s="46">
        <v>38</v>
      </c>
      <c r="B48" s="49" t="s">
        <v>133</v>
      </c>
      <c r="C48" s="50" t="s">
        <v>134</v>
      </c>
      <c r="D48" s="61" t="s">
        <v>56</v>
      </c>
      <c r="E48" s="61" t="s">
        <v>56</v>
      </c>
      <c r="F48" s="39">
        <v>30</v>
      </c>
      <c r="G48" s="39" t="s">
        <v>56</v>
      </c>
      <c r="H48" s="41" t="s">
        <v>56</v>
      </c>
      <c r="I48" s="42">
        <v>3</v>
      </c>
      <c r="J48" s="44">
        <v>15</v>
      </c>
      <c r="K48" s="45">
        <v>14</v>
      </c>
      <c r="L48" s="45">
        <v>30</v>
      </c>
      <c r="M48" s="45">
        <f t="shared" si="11"/>
        <v>29</v>
      </c>
      <c r="N48" s="45">
        <v>6</v>
      </c>
      <c r="O48" s="45" t="s">
        <v>56</v>
      </c>
    </row>
    <row r="49" spans="1:15" ht="15" customHeight="1" x14ac:dyDescent="0.2">
      <c r="A49" s="35">
        <v>39</v>
      </c>
      <c r="B49" s="49" t="s">
        <v>135</v>
      </c>
      <c r="C49" s="50" t="s">
        <v>136</v>
      </c>
      <c r="D49" s="61">
        <v>15</v>
      </c>
      <c r="E49" s="61">
        <v>0</v>
      </c>
      <c r="F49" s="39">
        <v>30</v>
      </c>
      <c r="G49" s="39">
        <f>(D49+E49)</f>
        <v>15</v>
      </c>
      <c r="H49" s="41">
        <v>12</v>
      </c>
      <c r="I49" s="42">
        <v>12</v>
      </c>
      <c r="J49" s="44">
        <v>14</v>
      </c>
      <c r="K49" s="55" t="s">
        <v>56</v>
      </c>
      <c r="L49" s="45">
        <v>30</v>
      </c>
      <c r="M49" s="45">
        <v>14</v>
      </c>
      <c r="N49" s="55" t="s">
        <v>56</v>
      </c>
      <c r="O49" s="55" t="s">
        <v>56</v>
      </c>
    </row>
    <row r="50" spans="1:15" ht="15" customHeight="1" x14ac:dyDescent="0.2">
      <c r="A50" s="46">
        <v>40</v>
      </c>
      <c r="B50" s="49" t="s">
        <v>137</v>
      </c>
      <c r="C50" s="50" t="s">
        <v>138</v>
      </c>
      <c r="D50" s="61" t="s">
        <v>56</v>
      </c>
      <c r="E50" s="61" t="s">
        <v>56</v>
      </c>
      <c r="F50" s="39">
        <v>30</v>
      </c>
      <c r="G50" s="39" t="s">
        <v>56</v>
      </c>
      <c r="H50" s="41" t="s">
        <v>56</v>
      </c>
      <c r="I50" s="42">
        <v>12</v>
      </c>
      <c r="J50" s="44">
        <v>14</v>
      </c>
      <c r="K50" s="55">
        <v>6</v>
      </c>
      <c r="L50" s="45">
        <v>30</v>
      </c>
      <c r="M50" s="45">
        <f>(J50+K50)</f>
        <v>20</v>
      </c>
      <c r="N50" s="55">
        <v>8</v>
      </c>
      <c r="O50" s="55">
        <v>5</v>
      </c>
    </row>
    <row r="51" spans="1:15" ht="15" customHeight="1" x14ac:dyDescent="0.2">
      <c r="A51" s="35">
        <v>41</v>
      </c>
      <c r="B51" s="49" t="s">
        <v>139</v>
      </c>
      <c r="C51" s="50" t="s">
        <v>140</v>
      </c>
      <c r="D51" s="39">
        <v>11</v>
      </c>
      <c r="E51" s="39">
        <v>0</v>
      </c>
      <c r="F51" s="39">
        <v>30</v>
      </c>
      <c r="G51" s="39">
        <f t="shared" ref="G51:G52" si="12">(D51+E51)</f>
        <v>11</v>
      </c>
      <c r="H51" s="41">
        <v>8</v>
      </c>
      <c r="I51" s="42" t="s">
        <v>56</v>
      </c>
      <c r="J51" s="44" t="s">
        <v>56</v>
      </c>
      <c r="K51" s="55">
        <v>4</v>
      </c>
      <c r="L51" s="45">
        <v>30</v>
      </c>
      <c r="M51" s="45">
        <v>4</v>
      </c>
      <c r="N51" s="55">
        <v>6</v>
      </c>
      <c r="O51" s="55">
        <v>5</v>
      </c>
    </row>
    <row r="52" spans="1:15" ht="15" customHeight="1" x14ac:dyDescent="0.2">
      <c r="A52" s="46">
        <v>42</v>
      </c>
      <c r="B52" s="49" t="s">
        <v>141</v>
      </c>
      <c r="C52" s="50" t="s">
        <v>142</v>
      </c>
      <c r="D52" s="61">
        <v>5</v>
      </c>
      <c r="E52" s="61">
        <v>0</v>
      </c>
      <c r="F52" s="39">
        <v>30</v>
      </c>
      <c r="G52" s="39">
        <f t="shared" si="12"/>
        <v>5</v>
      </c>
      <c r="H52" s="41">
        <v>12</v>
      </c>
      <c r="I52" s="42">
        <v>5</v>
      </c>
      <c r="J52" s="44">
        <v>6</v>
      </c>
      <c r="K52" s="45">
        <v>11</v>
      </c>
      <c r="L52" s="45">
        <v>30</v>
      </c>
      <c r="M52" s="45">
        <f t="shared" ref="M52:M53" si="13">(J52+K52)</f>
        <v>17</v>
      </c>
      <c r="N52" s="45">
        <v>4</v>
      </c>
      <c r="O52" s="45">
        <v>5</v>
      </c>
    </row>
    <row r="53" spans="1:15" ht="15" customHeight="1" x14ac:dyDescent="0.2">
      <c r="A53" s="35">
        <v>43</v>
      </c>
      <c r="B53" s="49" t="s">
        <v>143</v>
      </c>
      <c r="C53" s="50" t="s">
        <v>144</v>
      </c>
      <c r="D53" s="61" t="s">
        <v>56</v>
      </c>
      <c r="E53" s="61" t="s">
        <v>56</v>
      </c>
      <c r="F53" s="39">
        <v>30</v>
      </c>
      <c r="G53" s="39" t="s">
        <v>56</v>
      </c>
      <c r="H53" s="41" t="s">
        <v>56</v>
      </c>
      <c r="I53" s="42">
        <v>13</v>
      </c>
      <c r="J53" s="44">
        <v>8</v>
      </c>
      <c r="K53" s="55">
        <v>10</v>
      </c>
      <c r="L53" s="45">
        <v>30</v>
      </c>
      <c r="M53" s="45">
        <f t="shared" si="13"/>
        <v>18</v>
      </c>
      <c r="N53" s="55">
        <v>9</v>
      </c>
      <c r="O53" s="55">
        <v>5</v>
      </c>
    </row>
    <row r="54" spans="1:15" ht="15" customHeight="1" x14ac:dyDescent="0.2">
      <c r="A54" s="46">
        <v>44</v>
      </c>
      <c r="B54" s="49" t="s">
        <v>145</v>
      </c>
      <c r="C54" s="50" t="s">
        <v>146</v>
      </c>
      <c r="D54" s="61">
        <v>14</v>
      </c>
      <c r="E54" s="61">
        <v>0</v>
      </c>
      <c r="F54" s="39">
        <v>30</v>
      </c>
      <c r="G54" s="39">
        <f>(D54+E54)</f>
        <v>14</v>
      </c>
      <c r="H54" s="41">
        <v>15</v>
      </c>
      <c r="I54" s="42">
        <v>13</v>
      </c>
      <c r="J54" s="44">
        <v>8</v>
      </c>
      <c r="K54" s="55" t="s">
        <v>56</v>
      </c>
      <c r="L54" s="45">
        <v>30</v>
      </c>
      <c r="M54" s="45">
        <v>8</v>
      </c>
      <c r="N54" s="55" t="s">
        <v>56</v>
      </c>
      <c r="O54" s="55" t="s">
        <v>56</v>
      </c>
    </row>
    <row r="55" spans="1:15" ht="15" customHeight="1" x14ac:dyDescent="0.2">
      <c r="A55" s="35">
        <v>45</v>
      </c>
      <c r="B55" s="49" t="s">
        <v>147</v>
      </c>
      <c r="C55" s="50" t="s">
        <v>148</v>
      </c>
      <c r="D55" s="39" t="s">
        <v>56</v>
      </c>
      <c r="E55" s="39" t="s">
        <v>56</v>
      </c>
      <c r="F55" s="39">
        <v>30</v>
      </c>
      <c r="G55" s="39" t="s">
        <v>56</v>
      </c>
      <c r="H55" s="41" t="s">
        <v>56</v>
      </c>
      <c r="I55" s="42">
        <v>4</v>
      </c>
      <c r="J55" s="44">
        <v>8</v>
      </c>
      <c r="K55" s="55" t="s">
        <v>56</v>
      </c>
      <c r="L55" s="45">
        <v>30</v>
      </c>
      <c r="M55" s="45">
        <v>8</v>
      </c>
      <c r="N55" s="55">
        <v>7</v>
      </c>
      <c r="O55" s="55">
        <v>6</v>
      </c>
    </row>
    <row r="56" spans="1:15" ht="15" customHeight="1" x14ac:dyDescent="0.2">
      <c r="A56" s="46">
        <v>46</v>
      </c>
      <c r="B56" s="49" t="s">
        <v>149</v>
      </c>
      <c r="C56" s="50" t="s">
        <v>150</v>
      </c>
      <c r="D56" s="61" t="s">
        <v>56</v>
      </c>
      <c r="E56" s="61" t="s">
        <v>56</v>
      </c>
      <c r="F56" s="39">
        <v>30</v>
      </c>
      <c r="G56" s="39" t="s">
        <v>56</v>
      </c>
      <c r="H56" s="41" t="s">
        <v>56</v>
      </c>
      <c r="I56" s="42">
        <v>13</v>
      </c>
      <c r="J56" s="44">
        <v>8</v>
      </c>
      <c r="K56" s="55">
        <v>12</v>
      </c>
      <c r="L56" s="45">
        <v>30</v>
      </c>
      <c r="M56" s="45">
        <f>(J56+K56)</f>
        <v>20</v>
      </c>
      <c r="N56" s="55">
        <v>9</v>
      </c>
      <c r="O56" s="55">
        <v>5</v>
      </c>
    </row>
    <row r="57" spans="1:15" ht="15" customHeight="1" x14ac:dyDescent="0.2">
      <c r="A57" s="35">
        <v>47</v>
      </c>
      <c r="B57" s="49" t="s">
        <v>151</v>
      </c>
      <c r="C57" s="50" t="s">
        <v>152</v>
      </c>
      <c r="D57" s="61">
        <v>15</v>
      </c>
      <c r="E57" s="61">
        <v>0</v>
      </c>
      <c r="F57" s="39">
        <v>30</v>
      </c>
      <c r="G57" s="39">
        <f t="shared" ref="G57:G60" si="14">(D57+E57)</f>
        <v>15</v>
      </c>
      <c r="H57" s="41">
        <v>6</v>
      </c>
      <c r="I57" s="42">
        <v>10</v>
      </c>
      <c r="J57" s="44">
        <v>7</v>
      </c>
      <c r="K57" s="45" t="s">
        <v>56</v>
      </c>
      <c r="L57" s="45">
        <v>30</v>
      </c>
      <c r="M57" s="45">
        <v>7</v>
      </c>
      <c r="N57" s="45" t="s">
        <v>56</v>
      </c>
      <c r="O57" s="45" t="s">
        <v>56</v>
      </c>
    </row>
    <row r="58" spans="1:15" ht="15" customHeight="1" x14ac:dyDescent="0.2">
      <c r="A58" s="46">
        <v>48</v>
      </c>
      <c r="B58" s="49" t="s">
        <v>153</v>
      </c>
      <c r="C58" s="50" t="s">
        <v>154</v>
      </c>
      <c r="D58" s="39">
        <v>4</v>
      </c>
      <c r="E58" s="39">
        <v>0</v>
      </c>
      <c r="F58" s="39">
        <v>30</v>
      </c>
      <c r="G58" s="39">
        <f t="shared" si="14"/>
        <v>4</v>
      </c>
      <c r="H58" s="41">
        <v>0</v>
      </c>
      <c r="I58" s="42">
        <v>10</v>
      </c>
      <c r="J58" s="44">
        <v>5</v>
      </c>
      <c r="K58" s="45">
        <v>5</v>
      </c>
      <c r="L58" s="45">
        <v>30</v>
      </c>
      <c r="M58" s="45">
        <f t="shared" ref="M58:M59" si="15">(J58+K58)</f>
        <v>10</v>
      </c>
      <c r="N58" s="45">
        <v>7</v>
      </c>
      <c r="O58" s="45">
        <v>5</v>
      </c>
    </row>
    <row r="59" spans="1:15" ht="15" customHeight="1" x14ac:dyDescent="0.2">
      <c r="A59" s="35">
        <v>49</v>
      </c>
      <c r="B59" s="49" t="s">
        <v>155</v>
      </c>
      <c r="C59" s="50" t="s">
        <v>156</v>
      </c>
      <c r="D59" s="39">
        <v>9</v>
      </c>
      <c r="E59" s="39">
        <v>0</v>
      </c>
      <c r="F59" s="39">
        <v>30</v>
      </c>
      <c r="G59" s="39">
        <f t="shared" si="14"/>
        <v>9</v>
      </c>
      <c r="H59" s="41">
        <v>10</v>
      </c>
      <c r="I59" s="42">
        <v>0</v>
      </c>
      <c r="J59" s="44">
        <v>12</v>
      </c>
      <c r="K59" s="45">
        <v>0</v>
      </c>
      <c r="L59" s="45">
        <v>30</v>
      </c>
      <c r="M59" s="45">
        <f t="shared" si="15"/>
        <v>12</v>
      </c>
      <c r="N59" s="45">
        <v>5</v>
      </c>
      <c r="O59" s="45">
        <v>4</v>
      </c>
    </row>
    <row r="60" spans="1:15" ht="15" customHeight="1" x14ac:dyDescent="0.2">
      <c r="A60" s="46">
        <v>50</v>
      </c>
      <c r="B60" s="49" t="s">
        <v>157</v>
      </c>
      <c r="C60" s="50" t="s">
        <v>158</v>
      </c>
      <c r="D60" s="39">
        <v>11</v>
      </c>
      <c r="E60" s="39">
        <v>0</v>
      </c>
      <c r="F60" s="39">
        <v>30</v>
      </c>
      <c r="G60" s="39">
        <f t="shared" si="14"/>
        <v>11</v>
      </c>
      <c r="H60" s="41">
        <v>14</v>
      </c>
      <c r="I60" s="42">
        <v>9</v>
      </c>
      <c r="J60" s="44">
        <v>4</v>
      </c>
      <c r="K60" s="45" t="s">
        <v>56</v>
      </c>
      <c r="L60" s="45">
        <v>30</v>
      </c>
      <c r="M60" s="45">
        <v>4</v>
      </c>
      <c r="N60" s="45" t="s">
        <v>56</v>
      </c>
      <c r="O60" s="45" t="s">
        <v>56</v>
      </c>
    </row>
    <row r="61" spans="1:15" ht="15" customHeight="1" x14ac:dyDescent="0.2">
      <c r="A61" s="35">
        <v>51</v>
      </c>
      <c r="B61" s="49" t="s">
        <v>159</v>
      </c>
      <c r="C61" s="50" t="s">
        <v>160</v>
      </c>
      <c r="D61" s="39" t="s">
        <v>56</v>
      </c>
      <c r="E61" s="39" t="s">
        <v>56</v>
      </c>
      <c r="F61" s="39">
        <v>30</v>
      </c>
      <c r="G61" s="39" t="s">
        <v>56</v>
      </c>
      <c r="H61" s="41" t="s">
        <v>56</v>
      </c>
      <c r="I61" s="42">
        <v>14</v>
      </c>
      <c r="J61" s="44">
        <v>9</v>
      </c>
      <c r="K61" s="45">
        <v>13</v>
      </c>
      <c r="L61" s="45">
        <v>30</v>
      </c>
      <c r="M61" s="45">
        <f t="shared" ref="M61:M62" si="16">(J61+K61)</f>
        <v>22</v>
      </c>
      <c r="N61" s="45">
        <v>8</v>
      </c>
      <c r="O61" s="45">
        <v>5</v>
      </c>
    </row>
    <row r="62" spans="1:15" ht="15" customHeight="1" x14ac:dyDescent="0.2">
      <c r="A62" s="46">
        <v>52</v>
      </c>
      <c r="B62" s="36" t="s">
        <v>161</v>
      </c>
      <c r="C62" s="37" t="s">
        <v>162</v>
      </c>
      <c r="D62" s="39" t="s">
        <v>56</v>
      </c>
      <c r="E62" s="39" t="s">
        <v>56</v>
      </c>
      <c r="F62" s="39">
        <v>30</v>
      </c>
      <c r="G62" s="39" t="s">
        <v>56</v>
      </c>
      <c r="H62" s="41" t="s">
        <v>56</v>
      </c>
      <c r="I62" s="42">
        <v>12</v>
      </c>
      <c r="J62" s="44">
        <v>10</v>
      </c>
      <c r="K62" s="45">
        <v>12</v>
      </c>
      <c r="L62" s="45">
        <v>30</v>
      </c>
      <c r="M62" s="45">
        <f t="shared" si="16"/>
        <v>22</v>
      </c>
      <c r="N62" s="45">
        <v>7</v>
      </c>
      <c r="O62" s="45">
        <v>5</v>
      </c>
    </row>
    <row r="63" spans="1:15" ht="15" customHeight="1" x14ac:dyDescent="0.2">
      <c r="A63" s="35">
        <v>53</v>
      </c>
      <c r="B63" s="49" t="s">
        <v>163</v>
      </c>
      <c r="C63" s="50" t="s">
        <v>164</v>
      </c>
      <c r="D63" s="39">
        <v>15</v>
      </c>
      <c r="E63" s="39">
        <v>0</v>
      </c>
      <c r="F63" s="39">
        <v>30</v>
      </c>
      <c r="G63" s="39">
        <f t="shared" ref="G63:G64" si="17">(D63+E63)</f>
        <v>15</v>
      </c>
      <c r="H63" s="41">
        <v>8</v>
      </c>
      <c r="I63" s="42">
        <v>7</v>
      </c>
      <c r="J63" s="44">
        <v>7</v>
      </c>
      <c r="K63" s="55" t="s">
        <v>56</v>
      </c>
      <c r="L63" s="45">
        <v>30</v>
      </c>
      <c r="M63" s="45">
        <v>7</v>
      </c>
      <c r="N63" s="55" t="s">
        <v>56</v>
      </c>
      <c r="O63" s="55" t="s">
        <v>56</v>
      </c>
    </row>
    <row r="64" spans="1:15" ht="15" customHeight="1" x14ac:dyDescent="0.2">
      <c r="A64" s="46">
        <v>54</v>
      </c>
      <c r="B64" s="49" t="s">
        <v>165</v>
      </c>
      <c r="C64" s="50" t="s">
        <v>166</v>
      </c>
      <c r="D64" s="39">
        <v>11</v>
      </c>
      <c r="E64" s="39">
        <v>0</v>
      </c>
      <c r="F64" s="39">
        <v>30</v>
      </c>
      <c r="G64" s="39">
        <f t="shared" si="17"/>
        <v>11</v>
      </c>
      <c r="H64" s="41">
        <v>11</v>
      </c>
      <c r="I64" s="42">
        <v>10</v>
      </c>
      <c r="J64" s="44">
        <v>5</v>
      </c>
      <c r="K64" s="55">
        <v>10</v>
      </c>
      <c r="L64" s="45">
        <v>30</v>
      </c>
      <c r="M64" s="45">
        <f t="shared" ref="M64:M65" si="18">(J64+K64)</f>
        <v>15</v>
      </c>
      <c r="N64" s="55">
        <v>9</v>
      </c>
      <c r="O64" s="55">
        <v>5</v>
      </c>
    </row>
    <row r="65" spans="1:15" ht="15" customHeight="1" x14ac:dyDescent="0.2">
      <c r="A65" s="35">
        <v>55</v>
      </c>
      <c r="B65" s="49" t="s">
        <v>167</v>
      </c>
      <c r="C65" s="50" t="s">
        <v>168</v>
      </c>
      <c r="D65" s="39" t="s">
        <v>56</v>
      </c>
      <c r="E65" s="39" t="s">
        <v>56</v>
      </c>
      <c r="F65" s="39">
        <v>30</v>
      </c>
      <c r="G65" s="39" t="s">
        <v>56</v>
      </c>
      <c r="H65" s="41" t="s">
        <v>56</v>
      </c>
      <c r="I65" s="42">
        <v>14</v>
      </c>
      <c r="J65" s="44">
        <v>15</v>
      </c>
      <c r="K65" s="55">
        <v>15</v>
      </c>
      <c r="L65" s="45">
        <v>30</v>
      </c>
      <c r="M65" s="45">
        <f t="shared" si="18"/>
        <v>30</v>
      </c>
      <c r="N65" s="55">
        <v>9</v>
      </c>
      <c r="O65" s="55">
        <v>5</v>
      </c>
    </row>
    <row r="66" spans="1:15" ht="15" customHeight="1" x14ac:dyDescent="0.2">
      <c r="A66" s="46">
        <v>56</v>
      </c>
      <c r="B66" s="49" t="s">
        <v>169</v>
      </c>
      <c r="C66" s="50" t="s">
        <v>170</v>
      </c>
      <c r="D66" s="39">
        <v>9</v>
      </c>
      <c r="E66" s="39">
        <v>0</v>
      </c>
      <c r="F66" s="39">
        <v>30</v>
      </c>
      <c r="G66" s="39">
        <f>(D66+E66)</f>
        <v>9</v>
      </c>
      <c r="H66" s="41">
        <v>14</v>
      </c>
      <c r="I66" s="42">
        <v>8</v>
      </c>
      <c r="J66" s="44">
        <v>6</v>
      </c>
      <c r="K66" s="55" t="s">
        <v>56</v>
      </c>
      <c r="L66" s="45">
        <v>30</v>
      </c>
      <c r="M66" s="45">
        <v>6</v>
      </c>
      <c r="N66" s="55" t="s">
        <v>56</v>
      </c>
      <c r="O66" s="55" t="s">
        <v>56</v>
      </c>
    </row>
    <row r="67" spans="1:15" ht="15" customHeight="1" x14ac:dyDescent="0.2">
      <c r="A67" s="35">
        <v>57</v>
      </c>
      <c r="B67" s="49" t="s">
        <v>171</v>
      </c>
      <c r="C67" s="50" t="s">
        <v>172</v>
      </c>
      <c r="D67" s="39" t="s">
        <v>56</v>
      </c>
      <c r="E67" s="39" t="s">
        <v>56</v>
      </c>
      <c r="F67" s="39">
        <v>30</v>
      </c>
      <c r="G67" s="39" t="s">
        <v>56</v>
      </c>
      <c r="H67" s="41" t="s">
        <v>56</v>
      </c>
      <c r="I67" s="42">
        <v>12</v>
      </c>
      <c r="J67" s="44">
        <v>2</v>
      </c>
      <c r="K67" s="45">
        <v>8</v>
      </c>
      <c r="L67" s="45">
        <v>30</v>
      </c>
      <c r="M67" s="45">
        <f>(J67+K67)</f>
        <v>10</v>
      </c>
      <c r="N67" s="45">
        <v>9</v>
      </c>
      <c r="O67" s="45">
        <v>5</v>
      </c>
    </row>
    <row r="68" spans="1:15" ht="15" customHeight="1" x14ac:dyDescent="0.2">
      <c r="A68" s="46">
        <v>58</v>
      </c>
      <c r="B68" s="49" t="s">
        <v>173</v>
      </c>
      <c r="C68" s="50" t="s">
        <v>174</v>
      </c>
      <c r="D68" s="58">
        <v>13</v>
      </c>
      <c r="E68" s="58">
        <v>0</v>
      </c>
      <c r="F68" s="39">
        <v>30</v>
      </c>
      <c r="G68" s="60">
        <f t="shared" ref="G68:G70" si="19">(D68+E68)</f>
        <v>13</v>
      </c>
      <c r="H68" s="59">
        <v>1</v>
      </c>
      <c r="I68" s="42">
        <v>12</v>
      </c>
      <c r="J68" s="44">
        <v>14</v>
      </c>
      <c r="K68" s="45" t="s">
        <v>56</v>
      </c>
      <c r="L68" s="45">
        <v>30</v>
      </c>
      <c r="M68" s="45">
        <v>14</v>
      </c>
      <c r="N68" s="45" t="s">
        <v>56</v>
      </c>
      <c r="O68" s="45" t="s">
        <v>56</v>
      </c>
    </row>
    <row r="69" spans="1:15" ht="15" customHeight="1" x14ac:dyDescent="0.2">
      <c r="A69" s="35">
        <v>59</v>
      </c>
      <c r="B69" s="49" t="s">
        <v>175</v>
      </c>
      <c r="C69" s="50" t="s">
        <v>176</v>
      </c>
      <c r="D69" s="58">
        <v>12</v>
      </c>
      <c r="E69" s="58">
        <v>0</v>
      </c>
      <c r="F69" s="39">
        <v>30</v>
      </c>
      <c r="G69" s="60">
        <f t="shared" si="19"/>
        <v>12</v>
      </c>
      <c r="H69" s="59">
        <v>1</v>
      </c>
      <c r="I69" s="42">
        <v>9</v>
      </c>
      <c r="J69" s="44">
        <v>6</v>
      </c>
      <c r="K69" s="55">
        <v>10</v>
      </c>
      <c r="L69" s="45">
        <v>30</v>
      </c>
      <c r="M69" s="45">
        <f>(J69+K69)</f>
        <v>16</v>
      </c>
      <c r="N69" s="55">
        <v>7</v>
      </c>
      <c r="O69" s="55">
        <v>5</v>
      </c>
    </row>
    <row r="70" spans="1:15" ht="15" customHeight="1" x14ac:dyDescent="0.2">
      <c r="A70" s="46">
        <v>60</v>
      </c>
      <c r="B70" s="49" t="s">
        <v>177</v>
      </c>
      <c r="C70" s="50" t="s">
        <v>178</v>
      </c>
      <c r="D70" s="58">
        <v>11</v>
      </c>
      <c r="E70" s="58">
        <v>0</v>
      </c>
      <c r="F70" s="39">
        <v>30</v>
      </c>
      <c r="G70" s="60">
        <f t="shared" si="19"/>
        <v>11</v>
      </c>
      <c r="H70" s="59">
        <v>15</v>
      </c>
      <c r="I70" s="42">
        <v>5</v>
      </c>
      <c r="J70" s="44">
        <v>8</v>
      </c>
      <c r="K70" s="45" t="s">
        <v>56</v>
      </c>
      <c r="L70" s="45">
        <v>30</v>
      </c>
      <c r="M70" s="45">
        <v>8</v>
      </c>
      <c r="N70" s="45" t="s">
        <v>56</v>
      </c>
      <c r="O70" s="45" t="s">
        <v>56</v>
      </c>
    </row>
    <row r="71" spans="1:15" ht="15" customHeight="1" x14ac:dyDescent="0.2">
      <c r="A71" s="35">
        <v>61</v>
      </c>
      <c r="B71" s="49" t="s">
        <v>179</v>
      </c>
      <c r="C71" s="50" t="s">
        <v>180</v>
      </c>
      <c r="D71" s="58" t="s">
        <v>56</v>
      </c>
      <c r="E71" s="58" t="s">
        <v>56</v>
      </c>
      <c r="F71" s="39">
        <v>30</v>
      </c>
      <c r="G71" s="39" t="s">
        <v>56</v>
      </c>
      <c r="H71" s="59" t="s">
        <v>56</v>
      </c>
      <c r="I71" s="42">
        <v>4</v>
      </c>
      <c r="J71" s="44">
        <v>14</v>
      </c>
      <c r="K71" s="45">
        <v>10</v>
      </c>
      <c r="L71" s="45">
        <v>30</v>
      </c>
      <c r="M71" s="45">
        <f>(J71+K71)</f>
        <v>24</v>
      </c>
      <c r="N71" s="45">
        <v>9</v>
      </c>
      <c r="O71" s="45">
        <v>5</v>
      </c>
    </row>
    <row r="72" spans="1:15" ht="15" customHeight="1" x14ac:dyDescent="0.2">
      <c r="A72" s="46">
        <v>62</v>
      </c>
      <c r="B72" s="49" t="s">
        <v>181</v>
      </c>
      <c r="C72" s="50" t="s">
        <v>182</v>
      </c>
      <c r="D72" s="58">
        <v>10</v>
      </c>
      <c r="E72" s="58">
        <v>0</v>
      </c>
      <c r="F72" s="39">
        <v>30</v>
      </c>
      <c r="G72" s="60">
        <f>(D72+E72)</f>
        <v>10</v>
      </c>
      <c r="H72" s="59">
        <v>14</v>
      </c>
      <c r="I72" s="42">
        <v>6</v>
      </c>
      <c r="J72" s="44">
        <v>12</v>
      </c>
      <c r="K72" s="45" t="s">
        <v>56</v>
      </c>
      <c r="L72" s="45">
        <v>30</v>
      </c>
      <c r="M72" s="45">
        <v>12</v>
      </c>
      <c r="N72" s="45" t="s">
        <v>56</v>
      </c>
      <c r="O72" s="45" t="s">
        <v>56</v>
      </c>
    </row>
    <row r="73" spans="1:15" ht="15" customHeight="1" x14ac:dyDescent="0.2">
      <c r="A73" s="35">
        <v>63</v>
      </c>
      <c r="B73" s="49" t="s">
        <v>183</v>
      </c>
      <c r="C73" s="50" t="s">
        <v>184</v>
      </c>
      <c r="D73" s="58" t="s">
        <v>56</v>
      </c>
      <c r="E73" s="58" t="s">
        <v>56</v>
      </c>
      <c r="F73" s="39">
        <v>30</v>
      </c>
      <c r="G73" s="39" t="s">
        <v>56</v>
      </c>
      <c r="H73" s="59" t="s">
        <v>56</v>
      </c>
      <c r="I73" s="42">
        <v>15</v>
      </c>
      <c r="J73" s="44">
        <v>13</v>
      </c>
      <c r="K73" s="45">
        <v>14</v>
      </c>
      <c r="L73" s="45">
        <v>30</v>
      </c>
      <c r="M73" s="45">
        <f t="shared" ref="M73:M79" si="20">(J73+K73)</f>
        <v>27</v>
      </c>
      <c r="N73" s="45">
        <v>9</v>
      </c>
      <c r="O73" s="45">
        <v>6</v>
      </c>
    </row>
    <row r="74" spans="1:15" ht="15" customHeight="1" x14ac:dyDescent="0.2">
      <c r="A74" s="46">
        <v>64</v>
      </c>
      <c r="B74" s="49" t="s">
        <v>185</v>
      </c>
      <c r="C74" s="50" t="s">
        <v>186</v>
      </c>
      <c r="D74" s="61" t="s">
        <v>56</v>
      </c>
      <c r="E74" s="61" t="s">
        <v>56</v>
      </c>
      <c r="F74" s="39">
        <v>30</v>
      </c>
      <c r="G74" s="39" t="s">
        <v>56</v>
      </c>
      <c r="H74" s="41" t="s">
        <v>56</v>
      </c>
      <c r="I74" s="42">
        <v>4</v>
      </c>
      <c r="J74" s="44">
        <v>6</v>
      </c>
      <c r="K74" s="55">
        <v>6</v>
      </c>
      <c r="L74" s="45">
        <v>30</v>
      </c>
      <c r="M74" s="45">
        <f t="shared" si="20"/>
        <v>12</v>
      </c>
      <c r="N74" s="55">
        <v>8</v>
      </c>
      <c r="O74" s="55">
        <v>5</v>
      </c>
    </row>
    <row r="75" spans="1:15" ht="15" customHeight="1" x14ac:dyDescent="0.2">
      <c r="A75" s="35">
        <v>65</v>
      </c>
      <c r="B75" s="49" t="s">
        <v>187</v>
      </c>
      <c r="C75" s="50" t="s">
        <v>188</v>
      </c>
      <c r="D75" s="61">
        <v>12</v>
      </c>
      <c r="E75" s="61">
        <v>0</v>
      </c>
      <c r="F75" s="39">
        <v>30</v>
      </c>
      <c r="G75" s="39">
        <f>(D75+E75)</f>
        <v>12</v>
      </c>
      <c r="H75" s="41">
        <v>12</v>
      </c>
      <c r="I75" s="42">
        <v>4</v>
      </c>
      <c r="J75" s="44">
        <v>6</v>
      </c>
      <c r="K75" s="45">
        <v>11</v>
      </c>
      <c r="L75" s="45">
        <v>30</v>
      </c>
      <c r="M75" s="45">
        <f t="shared" si="20"/>
        <v>17</v>
      </c>
      <c r="N75" s="45">
        <v>8</v>
      </c>
      <c r="O75" s="45">
        <v>5</v>
      </c>
    </row>
    <row r="76" spans="1:15" ht="15" customHeight="1" x14ac:dyDescent="0.2">
      <c r="A76" s="46">
        <v>66</v>
      </c>
      <c r="B76" s="49" t="s">
        <v>189</v>
      </c>
      <c r="C76" s="50" t="s">
        <v>190</v>
      </c>
      <c r="D76" s="61" t="s">
        <v>56</v>
      </c>
      <c r="E76" s="61" t="s">
        <v>56</v>
      </c>
      <c r="F76" s="39">
        <v>30</v>
      </c>
      <c r="G76" s="39" t="s">
        <v>56</v>
      </c>
      <c r="H76" s="41" t="s">
        <v>56</v>
      </c>
      <c r="I76" s="42">
        <v>13</v>
      </c>
      <c r="J76" s="44">
        <v>7</v>
      </c>
      <c r="K76" s="64">
        <v>14</v>
      </c>
      <c r="L76" s="45">
        <v>30</v>
      </c>
      <c r="M76" s="45">
        <f t="shared" si="20"/>
        <v>21</v>
      </c>
      <c r="N76" s="64">
        <v>9</v>
      </c>
      <c r="O76" s="64">
        <v>6</v>
      </c>
    </row>
    <row r="77" spans="1:15" ht="15" customHeight="1" x14ac:dyDescent="0.2">
      <c r="A77" s="35">
        <v>67</v>
      </c>
      <c r="B77" s="49" t="s">
        <v>191</v>
      </c>
      <c r="C77" s="50" t="s">
        <v>192</v>
      </c>
      <c r="D77" s="62" t="s">
        <v>56</v>
      </c>
      <c r="E77" s="62" t="s">
        <v>56</v>
      </c>
      <c r="F77" s="39">
        <v>30</v>
      </c>
      <c r="G77" s="39" t="s">
        <v>56</v>
      </c>
      <c r="H77" s="41" t="s">
        <v>56</v>
      </c>
      <c r="I77" s="42">
        <v>5</v>
      </c>
      <c r="J77" s="44">
        <v>11</v>
      </c>
      <c r="K77" s="45">
        <v>9</v>
      </c>
      <c r="L77" s="45">
        <v>30</v>
      </c>
      <c r="M77" s="45">
        <f t="shared" si="20"/>
        <v>20</v>
      </c>
      <c r="N77" s="45">
        <v>8</v>
      </c>
      <c r="O77" s="45">
        <v>5</v>
      </c>
    </row>
    <row r="78" spans="1:15" ht="15" customHeight="1" x14ac:dyDescent="0.2">
      <c r="A78" s="46">
        <v>68</v>
      </c>
      <c r="B78" s="49" t="s">
        <v>193</v>
      </c>
      <c r="C78" s="50" t="s">
        <v>194</v>
      </c>
      <c r="D78" s="62" t="s">
        <v>56</v>
      </c>
      <c r="E78" s="62" t="s">
        <v>56</v>
      </c>
      <c r="F78" s="39">
        <v>30</v>
      </c>
      <c r="G78" s="39" t="s">
        <v>56</v>
      </c>
      <c r="H78" s="41" t="s">
        <v>56</v>
      </c>
      <c r="I78" s="42">
        <v>7</v>
      </c>
      <c r="J78" s="44">
        <v>15</v>
      </c>
      <c r="K78" s="64">
        <v>10</v>
      </c>
      <c r="L78" s="45">
        <v>30</v>
      </c>
      <c r="M78" s="45">
        <f t="shared" si="20"/>
        <v>25</v>
      </c>
      <c r="N78" s="64">
        <v>9</v>
      </c>
      <c r="O78" s="64">
        <v>5</v>
      </c>
    </row>
    <row r="79" spans="1:15" ht="15" customHeight="1" x14ac:dyDescent="0.2">
      <c r="A79" s="35">
        <v>69</v>
      </c>
      <c r="B79" s="49" t="s">
        <v>195</v>
      </c>
      <c r="C79" s="50" t="s">
        <v>196</v>
      </c>
      <c r="D79" s="62" t="s">
        <v>56</v>
      </c>
      <c r="E79" s="62" t="s">
        <v>56</v>
      </c>
      <c r="F79" s="39">
        <v>30</v>
      </c>
      <c r="G79" s="39" t="s">
        <v>56</v>
      </c>
      <c r="H79" s="41" t="s">
        <v>56</v>
      </c>
      <c r="I79" s="42">
        <v>14</v>
      </c>
      <c r="J79" s="44">
        <v>8</v>
      </c>
      <c r="K79" s="45">
        <v>14</v>
      </c>
      <c r="L79" s="45">
        <v>30</v>
      </c>
      <c r="M79" s="45">
        <f t="shared" si="20"/>
        <v>22</v>
      </c>
      <c r="N79" s="45">
        <v>9</v>
      </c>
      <c r="O79" s="45">
        <v>6</v>
      </c>
    </row>
    <row r="80" spans="1:15" ht="15" customHeight="1" x14ac:dyDescent="0.2">
      <c r="A80" s="46">
        <v>70</v>
      </c>
      <c r="B80" s="49" t="s">
        <v>197</v>
      </c>
      <c r="C80" s="50" t="s">
        <v>198</v>
      </c>
      <c r="D80" s="62">
        <v>11</v>
      </c>
      <c r="E80" s="62">
        <v>0</v>
      </c>
      <c r="F80" s="39">
        <v>30</v>
      </c>
      <c r="G80" s="60">
        <f>(D80+E80)</f>
        <v>11</v>
      </c>
      <c r="H80" s="41">
        <v>9</v>
      </c>
      <c r="I80" s="42">
        <v>5</v>
      </c>
      <c r="J80" s="44">
        <v>12</v>
      </c>
      <c r="K80" s="64" t="s">
        <v>56</v>
      </c>
      <c r="L80" s="45">
        <v>30</v>
      </c>
      <c r="M80" s="45">
        <v>12</v>
      </c>
      <c r="N80" s="64" t="s">
        <v>56</v>
      </c>
      <c r="O80" s="64" t="s">
        <v>56</v>
      </c>
    </row>
    <row r="81" spans="1:15" ht="15" customHeight="1" x14ac:dyDescent="0.2">
      <c r="A81" s="35">
        <v>71</v>
      </c>
      <c r="B81" s="49" t="s">
        <v>199</v>
      </c>
      <c r="C81" s="50" t="s">
        <v>200</v>
      </c>
      <c r="D81" s="62" t="s">
        <v>56</v>
      </c>
      <c r="E81" s="62" t="s">
        <v>56</v>
      </c>
      <c r="F81" s="39">
        <v>30</v>
      </c>
      <c r="G81" s="39" t="s">
        <v>56</v>
      </c>
      <c r="H81" s="41" t="s">
        <v>56</v>
      </c>
      <c r="I81" s="42">
        <v>11</v>
      </c>
      <c r="J81" s="44">
        <v>7</v>
      </c>
      <c r="K81" s="64">
        <v>14</v>
      </c>
      <c r="L81" s="45">
        <v>30</v>
      </c>
      <c r="M81" s="45">
        <f>(J81+K81)</f>
        <v>21</v>
      </c>
      <c r="N81" s="64">
        <v>9</v>
      </c>
      <c r="O81" s="64">
        <v>6</v>
      </c>
    </row>
    <row r="82" spans="1:15" ht="15" customHeight="1" x14ac:dyDescent="0.2">
      <c r="A82" s="46">
        <v>72</v>
      </c>
      <c r="B82" s="49" t="s">
        <v>201</v>
      </c>
      <c r="C82" s="50" t="s">
        <v>202</v>
      </c>
      <c r="D82" s="61">
        <v>15</v>
      </c>
      <c r="E82" s="61">
        <v>0</v>
      </c>
      <c r="F82" s="39">
        <v>30</v>
      </c>
      <c r="G82" s="39">
        <f>(D82+E82)</f>
        <v>15</v>
      </c>
      <c r="H82" s="41">
        <v>5</v>
      </c>
      <c r="I82" s="42">
        <v>12</v>
      </c>
      <c r="J82" s="44">
        <v>8</v>
      </c>
      <c r="K82" s="45" t="s">
        <v>56</v>
      </c>
      <c r="L82" s="45">
        <v>30</v>
      </c>
      <c r="M82" s="45">
        <v>8</v>
      </c>
      <c r="N82" s="45" t="s">
        <v>56</v>
      </c>
      <c r="O82" s="45" t="s">
        <v>56</v>
      </c>
    </row>
    <row r="83" spans="1:15" ht="15" customHeight="1" x14ac:dyDescent="0.2">
      <c r="A83" s="35">
        <v>73</v>
      </c>
      <c r="B83" s="49" t="s">
        <v>203</v>
      </c>
      <c r="C83" s="50" t="s">
        <v>204</v>
      </c>
      <c r="D83" s="61" t="s">
        <v>56</v>
      </c>
      <c r="E83" s="61" t="s">
        <v>56</v>
      </c>
      <c r="F83" s="39">
        <v>30</v>
      </c>
      <c r="G83" s="39" t="s">
        <v>56</v>
      </c>
      <c r="H83" s="41" t="s">
        <v>56</v>
      </c>
      <c r="I83" s="42">
        <v>12</v>
      </c>
      <c r="J83" s="44">
        <v>7</v>
      </c>
      <c r="K83" s="45">
        <v>12</v>
      </c>
      <c r="L83" s="45">
        <v>30</v>
      </c>
      <c r="M83" s="45">
        <f t="shared" ref="M83:M87" si="21">(J83+K83)</f>
        <v>19</v>
      </c>
      <c r="N83" s="45">
        <v>7</v>
      </c>
      <c r="O83" s="45">
        <v>4</v>
      </c>
    </row>
    <row r="84" spans="1:15" ht="15" customHeight="1" x14ac:dyDescent="0.2">
      <c r="A84" s="46">
        <v>74</v>
      </c>
      <c r="B84" s="49" t="s">
        <v>205</v>
      </c>
      <c r="C84" s="50" t="s">
        <v>206</v>
      </c>
      <c r="D84" s="61" t="s">
        <v>56</v>
      </c>
      <c r="E84" s="61" t="s">
        <v>56</v>
      </c>
      <c r="F84" s="39">
        <v>30</v>
      </c>
      <c r="G84" s="39" t="s">
        <v>56</v>
      </c>
      <c r="H84" s="41" t="s">
        <v>56</v>
      </c>
      <c r="I84" s="42">
        <v>12</v>
      </c>
      <c r="J84" s="44">
        <v>2</v>
      </c>
      <c r="K84" s="64">
        <v>13</v>
      </c>
      <c r="L84" s="45">
        <v>30</v>
      </c>
      <c r="M84" s="45">
        <f t="shared" si="21"/>
        <v>15</v>
      </c>
      <c r="N84" s="64">
        <v>7</v>
      </c>
      <c r="O84" s="64">
        <v>5</v>
      </c>
    </row>
    <row r="85" spans="1:15" ht="15" customHeight="1" x14ac:dyDescent="0.2">
      <c r="A85" s="35">
        <v>75</v>
      </c>
      <c r="B85" s="49" t="s">
        <v>207</v>
      </c>
      <c r="C85" s="50" t="s">
        <v>208</v>
      </c>
      <c r="D85" s="61">
        <v>8</v>
      </c>
      <c r="E85" s="61">
        <v>0</v>
      </c>
      <c r="F85" s="39">
        <v>30</v>
      </c>
      <c r="G85" s="39">
        <v>8</v>
      </c>
      <c r="H85" s="41">
        <v>11</v>
      </c>
      <c r="I85" s="42">
        <v>0</v>
      </c>
      <c r="J85" s="44">
        <v>8</v>
      </c>
      <c r="K85" s="45">
        <v>5</v>
      </c>
      <c r="L85" s="45">
        <v>30</v>
      </c>
      <c r="M85" s="45">
        <f t="shared" si="21"/>
        <v>13</v>
      </c>
      <c r="N85" s="45">
        <v>7</v>
      </c>
      <c r="O85" s="45">
        <v>5</v>
      </c>
    </row>
    <row r="86" spans="1:15" ht="15" customHeight="1" x14ac:dyDescent="0.2">
      <c r="A86" s="46">
        <v>76</v>
      </c>
      <c r="B86" s="49" t="s">
        <v>209</v>
      </c>
      <c r="C86" s="50" t="s">
        <v>210</v>
      </c>
      <c r="D86" s="61" t="s">
        <v>56</v>
      </c>
      <c r="E86" s="61" t="s">
        <v>56</v>
      </c>
      <c r="F86" s="39">
        <v>30</v>
      </c>
      <c r="G86" s="39" t="s">
        <v>56</v>
      </c>
      <c r="H86" s="41" t="s">
        <v>56</v>
      </c>
      <c r="I86" s="42">
        <v>14</v>
      </c>
      <c r="J86" s="44">
        <v>7</v>
      </c>
      <c r="K86" s="64">
        <v>13</v>
      </c>
      <c r="L86" s="45">
        <v>30</v>
      </c>
      <c r="M86" s="45">
        <f t="shared" si="21"/>
        <v>20</v>
      </c>
      <c r="N86" s="64">
        <v>8</v>
      </c>
      <c r="O86" s="64">
        <v>5</v>
      </c>
    </row>
    <row r="87" spans="1:15" ht="15" customHeight="1" x14ac:dyDescent="0.2">
      <c r="A87" s="35">
        <v>77</v>
      </c>
      <c r="B87" s="49" t="s">
        <v>211</v>
      </c>
      <c r="C87" s="50" t="s">
        <v>212</v>
      </c>
      <c r="D87" s="61">
        <v>11</v>
      </c>
      <c r="E87" s="61">
        <v>0</v>
      </c>
      <c r="F87" s="39">
        <v>30</v>
      </c>
      <c r="G87" s="39">
        <f t="shared" ref="G87:G88" si="22">(D87+E87)</f>
        <v>11</v>
      </c>
      <c r="H87" s="41">
        <v>15</v>
      </c>
      <c r="I87" s="42">
        <v>1</v>
      </c>
      <c r="J87" s="44">
        <v>4</v>
      </c>
      <c r="K87" s="64">
        <v>8</v>
      </c>
      <c r="L87" s="45">
        <v>30</v>
      </c>
      <c r="M87" s="45">
        <f t="shared" si="21"/>
        <v>12</v>
      </c>
      <c r="N87" s="64">
        <v>8</v>
      </c>
      <c r="O87" s="64">
        <v>5</v>
      </c>
    </row>
    <row r="88" spans="1:15" ht="15" customHeight="1" x14ac:dyDescent="0.2">
      <c r="A88" s="46">
        <v>78</v>
      </c>
      <c r="B88" s="49" t="s">
        <v>213</v>
      </c>
      <c r="C88" s="50" t="s">
        <v>214</v>
      </c>
      <c r="D88" s="61">
        <v>13</v>
      </c>
      <c r="E88" s="61">
        <v>0</v>
      </c>
      <c r="F88" s="39">
        <v>30</v>
      </c>
      <c r="G88" s="39">
        <f t="shared" si="22"/>
        <v>13</v>
      </c>
      <c r="H88" s="41">
        <v>15</v>
      </c>
      <c r="I88" s="42">
        <v>14</v>
      </c>
      <c r="J88" s="44">
        <v>11</v>
      </c>
      <c r="K88" s="64" t="s">
        <v>56</v>
      </c>
      <c r="L88" s="45">
        <v>30</v>
      </c>
      <c r="M88" s="45">
        <v>11</v>
      </c>
      <c r="N88" s="64" t="s">
        <v>56</v>
      </c>
      <c r="O88" s="64" t="s">
        <v>56</v>
      </c>
    </row>
    <row r="89" spans="1:15" ht="15" customHeight="1" x14ac:dyDescent="0.2">
      <c r="A89" s="35">
        <v>79</v>
      </c>
      <c r="B89" s="49" t="s">
        <v>215</v>
      </c>
      <c r="C89" s="50" t="s">
        <v>216</v>
      </c>
      <c r="D89" s="61" t="s">
        <v>56</v>
      </c>
      <c r="E89" s="61" t="s">
        <v>56</v>
      </c>
      <c r="F89" s="39">
        <v>30</v>
      </c>
      <c r="G89" s="39" t="s">
        <v>56</v>
      </c>
      <c r="H89" s="41" t="s">
        <v>56</v>
      </c>
      <c r="I89" s="42">
        <v>10</v>
      </c>
      <c r="J89" s="44">
        <v>7</v>
      </c>
      <c r="K89" s="64">
        <v>7</v>
      </c>
      <c r="L89" s="45">
        <v>30</v>
      </c>
      <c r="M89" s="45">
        <f t="shared" ref="M89:M93" si="23">(J89+K89)</f>
        <v>14</v>
      </c>
      <c r="N89" s="64">
        <v>7</v>
      </c>
      <c r="O89" s="64">
        <v>5</v>
      </c>
    </row>
    <row r="90" spans="1:15" ht="15" customHeight="1" x14ac:dyDescent="0.2">
      <c r="A90" s="46">
        <v>80</v>
      </c>
      <c r="B90" s="49" t="s">
        <v>217</v>
      </c>
      <c r="C90" s="50" t="s">
        <v>218</v>
      </c>
      <c r="D90" s="61" t="s">
        <v>56</v>
      </c>
      <c r="E90" s="61" t="s">
        <v>56</v>
      </c>
      <c r="F90" s="39">
        <v>30</v>
      </c>
      <c r="G90" s="39" t="s">
        <v>56</v>
      </c>
      <c r="H90" s="41" t="s">
        <v>56</v>
      </c>
      <c r="I90" s="42">
        <v>6</v>
      </c>
      <c r="J90" s="44">
        <v>8</v>
      </c>
      <c r="K90" s="64">
        <v>6</v>
      </c>
      <c r="L90" s="45">
        <v>30</v>
      </c>
      <c r="M90" s="45">
        <f t="shared" si="23"/>
        <v>14</v>
      </c>
      <c r="N90" s="64">
        <v>8</v>
      </c>
      <c r="O90" s="64">
        <v>6</v>
      </c>
    </row>
    <row r="91" spans="1:15" ht="15" customHeight="1" x14ac:dyDescent="0.2">
      <c r="A91" s="35">
        <v>81</v>
      </c>
      <c r="B91" s="49" t="s">
        <v>219</v>
      </c>
      <c r="C91" s="50" t="s">
        <v>220</v>
      </c>
      <c r="D91" s="61" t="s">
        <v>56</v>
      </c>
      <c r="E91" s="61" t="s">
        <v>56</v>
      </c>
      <c r="F91" s="39">
        <v>30</v>
      </c>
      <c r="G91" s="39" t="s">
        <v>56</v>
      </c>
      <c r="H91" s="41" t="s">
        <v>56</v>
      </c>
      <c r="I91" s="42">
        <v>11</v>
      </c>
      <c r="J91" s="44">
        <v>12</v>
      </c>
      <c r="K91" s="64">
        <v>4</v>
      </c>
      <c r="L91" s="45">
        <v>30</v>
      </c>
      <c r="M91" s="45">
        <f t="shared" si="23"/>
        <v>16</v>
      </c>
      <c r="N91" s="64">
        <v>7</v>
      </c>
      <c r="O91" s="64" t="s">
        <v>56</v>
      </c>
    </row>
    <row r="92" spans="1:15" ht="15" customHeight="1" x14ac:dyDescent="0.2">
      <c r="A92" s="46">
        <v>82</v>
      </c>
      <c r="B92" s="49" t="s">
        <v>221</v>
      </c>
      <c r="C92" s="50" t="s">
        <v>222</v>
      </c>
      <c r="D92" s="61" t="s">
        <v>56</v>
      </c>
      <c r="E92" s="61" t="s">
        <v>56</v>
      </c>
      <c r="F92" s="39">
        <v>30</v>
      </c>
      <c r="G92" s="39" t="s">
        <v>56</v>
      </c>
      <c r="H92" s="41" t="s">
        <v>56</v>
      </c>
      <c r="I92" s="42">
        <v>6</v>
      </c>
      <c r="J92" s="44">
        <v>5</v>
      </c>
      <c r="K92" s="64">
        <v>5</v>
      </c>
      <c r="L92" s="45">
        <v>30</v>
      </c>
      <c r="M92" s="45">
        <f t="shared" si="23"/>
        <v>10</v>
      </c>
      <c r="N92" s="64">
        <v>8</v>
      </c>
      <c r="O92" s="64">
        <v>6</v>
      </c>
    </row>
    <row r="93" spans="1:15" ht="15" customHeight="1" x14ac:dyDescent="0.2">
      <c r="A93" s="35">
        <v>83</v>
      </c>
      <c r="B93" s="49" t="s">
        <v>223</v>
      </c>
      <c r="C93" s="50" t="s">
        <v>224</v>
      </c>
      <c r="D93" s="61" t="s">
        <v>56</v>
      </c>
      <c r="E93" s="61" t="s">
        <v>56</v>
      </c>
      <c r="F93" s="39">
        <v>30</v>
      </c>
      <c r="G93" s="39" t="s">
        <v>56</v>
      </c>
      <c r="H93" s="41" t="s">
        <v>56</v>
      </c>
      <c r="I93" s="42">
        <v>3</v>
      </c>
      <c r="J93" s="44">
        <v>4</v>
      </c>
      <c r="K93" s="64">
        <v>12</v>
      </c>
      <c r="L93" s="45">
        <v>30</v>
      </c>
      <c r="M93" s="45">
        <f t="shared" si="23"/>
        <v>16</v>
      </c>
      <c r="N93" s="64">
        <v>7</v>
      </c>
      <c r="O93" s="64">
        <v>5</v>
      </c>
    </row>
    <row r="94" spans="1:15" ht="15" customHeight="1" x14ac:dyDescent="0.2">
      <c r="A94" s="46">
        <v>84</v>
      </c>
      <c r="B94" s="49" t="s">
        <v>225</v>
      </c>
      <c r="C94" s="50" t="s">
        <v>226</v>
      </c>
      <c r="D94" s="63">
        <v>9</v>
      </c>
      <c r="E94" s="63">
        <v>0</v>
      </c>
      <c r="F94" s="39">
        <v>30</v>
      </c>
      <c r="G94" s="39">
        <f>(D94+E94)</f>
        <v>9</v>
      </c>
      <c r="H94" s="42">
        <v>9</v>
      </c>
      <c r="I94" s="42" t="s">
        <v>56</v>
      </c>
      <c r="J94" s="44" t="s">
        <v>56</v>
      </c>
      <c r="K94" s="64">
        <v>5</v>
      </c>
      <c r="L94" s="45">
        <v>30</v>
      </c>
      <c r="M94" s="45">
        <v>5</v>
      </c>
      <c r="N94" s="64">
        <v>8</v>
      </c>
      <c r="O94" s="64">
        <v>5</v>
      </c>
    </row>
    <row r="95" spans="1:15" ht="15" customHeight="1" x14ac:dyDescent="0.2">
      <c r="A95" s="35">
        <v>85</v>
      </c>
      <c r="B95" s="49" t="s">
        <v>227</v>
      </c>
      <c r="C95" s="50" t="s">
        <v>228</v>
      </c>
      <c r="D95" s="61" t="s">
        <v>56</v>
      </c>
      <c r="E95" s="61" t="s">
        <v>56</v>
      </c>
      <c r="F95" s="39">
        <v>30</v>
      </c>
      <c r="G95" s="39" t="s">
        <v>56</v>
      </c>
      <c r="H95" s="41" t="s">
        <v>56</v>
      </c>
      <c r="I95" s="42">
        <v>15</v>
      </c>
      <c r="J95" s="44">
        <v>15</v>
      </c>
      <c r="K95" s="64">
        <v>15</v>
      </c>
      <c r="L95" s="45">
        <v>30</v>
      </c>
      <c r="M95" s="45">
        <f>(J95+K95)</f>
        <v>30</v>
      </c>
      <c r="N95" s="64">
        <v>9</v>
      </c>
      <c r="O95" s="64">
        <v>6</v>
      </c>
    </row>
    <row r="96" spans="1:15" ht="15" customHeight="1" x14ac:dyDescent="0.2">
      <c r="A96" s="46">
        <v>86</v>
      </c>
      <c r="B96" s="49" t="s">
        <v>229</v>
      </c>
      <c r="C96" s="50" t="s">
        <v>230</v>
      </c>
      <c r="D96" s="61">
        <v>15</v>
      </c>
      <c r="E96" s="61">
        <v>0</v>
      </c>
      <c r="F96" s="39">
        <v>30</v>
      </c>
      <c r="G96" s="39">
        <f t="shared" ref="G96:G107" si="24">(D96+E96)</f>
        <v>15</v>
      </c>
      <c r="H96" s="41">
        <v>3</v>
      </c>
      <c r="I96" s="42">
        <v>14</v>
      </c>
      <c r="J96" s="44">
        <v>10</v>
      </c>
      <c r="K96" s="64" t="s">
        <v>56</v>
      </c>
      <c r="L96" s="45">
        <v>30</v>
      </c>
      <c r="M96" s="45">
        <v>10</v>
      </c>
      <c r="N96" s="64" t="s">
        <v>56</v>
      </c>
      <c r="O96" s="64" t="s">
        <v>56</v>
      </c>
    </row>
    <row r="97" spans="1:15" ht="15" customHeight="1" x14ac:dyDescent="0.2">
      <c r="A97" s="35">
        <v>87</v>
      </c>
      <c r="B97" s="49" t="s">
        <v>231</v>
      </c>
      <c r="C97" s="50" t="s">
        <v>232</v>
      </c>
      <c r="D97" s="61">
        <v>18</v>
      </c>
      <c r="E97" s="61">
        <v>0</v>
      </c>
      <c r="F97" s="39">
        <v>30</v>
      </c>
      <c r="G97" s="39">
        <f t="shared" si="24"/>
        <v>18</v>
      </c>
      <c r="H97" s="41">
        <v>8</v>
      </c>
      <c r="I97" s="42">
        <v>10</v>
      </c>
      <c r="J97" s="44">
        <v>8</v>
      </c>
      <c r="K97" s="64" t="s">
        <v>56</v>
      </c>
      <c r="L97" s="45">
        <v>30</v>
      </c>
      <c r="M97" s="45">
        <v>8</v>
      </c>
      <c r="N97" s="64" t="s">
        <v>56</v>
      </c>
      <c r="O97" s="64" t="s">
        <v>56</v>
      </c>
    </row>
    <row r="98" spans="1:15" ht="15" customHeight="1" x14ac:dyDescent="0.2">
      <c r="A98" s="46">
        <v>88</v>
      </c>
      <c r="B98" s="49" t="s">
        <v>233</v>
      </c>
      <c r="C98" s="50" t="s">
        <v>234</v>
      </c>
      <c r="D98" s="39">
        <v>0</v>
      </c>
      <c r="E98" s="39">
        <v>0</v>
      </c>
      <c r="F98" s="39">
        <v>30</v>
      </c>
      <c r="G98" s="39">
        <f t="shared" si="24"/>
        <v>0</v>
      </c>
      <c r="H98" s="41">
        <v>13</v>
      </c>
      <c r="I98" s="42">
        <v>4</v>
      </c>
      <c r="J98" s="44">
        <v>6</v>
      </c>
      <c r="K98" s="64">
        <v>4</v>
      </c>
      <c r="L98" s="45">
        <v>30</v>
      </c>
      <c r="M98" s="45">
        <f t="shared" ref="M98:M99" si="25">(J98+K98)</f>
        <v>10</v>
      </c>
      <c r="N98" s="64">
        <v>9</v>
      </c>
      <c r="O98" s="64">
        <v>6</v>
      </c>
    </row>
    <row r="99" spans="1:15" ht="15" customHeight="1" x14ac:dyDescent="0.2">
      <c r="A99" s="35">
        <v>89</v>
      </c>
      <c r="B99" s="49" t="s">
        <v>235</v>
      </c>
      <c r="C99" s="50" t="s">
        <v>236</v>
      </c>
      <c r="D99" s="61">
        <v>7</v>
      </c>
      <c r="E99" s="61">
        <v>0</v>
      </c>
      <c r="F99" s="39">
        <v>30</v>
      </c>
      <c r="G99" s="39">
        <f t="shared" si="24"/>
        <v>7</v>
      </c>
      <c r="H99" s="41">
        <v>0</v>
      </c>
      <c r="I99" s="42">
        <v>4</v>
      </c>
      <c r="J99" s="44">
        <v>3</v>
      </c>
      <c r="K99" s="64">
        <v>8</v>
      </c>
      <c r="L99" s="45">
        <v>30</v>
      </c>
      <c r="M99" s="45">
        <f t="shared" si="25"/>
        <v>11</v>
      </c>
      <c r="N99" s="64">
        <v>7</v>
      </c>
      <c r="O99" s="64">
        <v>6</v>
      </c>
    </row>
    <row r="100" spans="1:15" ht="15" customHeight="1" x14ac:dyDescent="0.2">
      <c r="A100" s="46">
        <v>90</v>
      </c>
      <c r="B100" s="49" t="s">
        <v>237</v>
      </c>
      <c r="C100" s="50" t="s">
        <v>238</v>
      </c>
      <c r="D100" s="61">
        <v>14</v>
      </c>
      <c r="E100" s="61">
        <v>0</v>
      </c>
      <c r="F100" s="39">
        <v>30</v>
      </c>
      <c r="G100" s="39">
        <f t="shared" si="24"/>
        <v>14</v>
      </c>
      <c r="H100" s="41">
        <v>14</v>
      </c>
      <c r="I100" s="42">
        <v>12</v>
      </c>
      <c r="J100" s="44">
        <v>7</v>
      </c>
      <c r="K100" s="64" t="s">
        <v>56</v>
      </c>
      <c r="L100" s="45">
        <v>30</v>
      </c>
      <c r="M100" s="45">
        <v>7</v>
      </c>
      <c r="N100" s="64" t="s">
        <v>56</v>
      </c>
      <c r="O100" s="64" t="s">
        <v>56</v>
      </c>
    </row>
    <row r="101" spans="1:15" ht="15" customHeight="1" x14ac:dyDescent="0.2">
      <c r="A101" s="35">
        <v>91</v>
      </c>
      <c r="B101" s="49" t="s">
        <v>239</v>
      </c>
      <c r="C101" s="50" t="s">
        <v>240</v>
      </c>
      <c r="D101" s="61">
        <v>10</v>
      </c>
      <c r="E101" s="61">
        <v>0</v>
      </c>
      <c r="F101" s="39">
        <v>30</v>
      </c>
      <c r="G101" s="39">
        <f t="shared" si="24"/>
        <v>10</v>
      </c>
      <c r="H101" s="41">
        <v>8</v>
      </c>
      <c r="I101" s="42" t="s">
        <v>56</v>
      </c>
      <c r="J101" s="44" t="s">
        <v>56</v>
      </c>
      <c r="K101" s="64">
        <v>8</v>
      </c>
      <c r="L101" s="45">
        <v>30</v>
      </c>
      <c r="M101" s="45">
        <v>8</v>
      </c>
      <c r="N101" s="64">
        <v>8</v>
      </c>
      <c r="O101" s="64">
        <v>6</v>
      </c>
    </row>
    <row r="102" spans="1:15" ht="15" customHeight="1" x14ac:dyDescent="0.2">
      <c r="A102" s="46">
        <v>92</v>
      </c>
      <c r="B102" s="49" t="s">
        <v>241</v>
      </c>
      <c r="C102" s="50" t="s">
        <v>242</v>
      </c>
      <c r="D102" s="39">
        <v>15</v>
      </c>
      <c r="E102" s="39">
        <v>0</v>
      </c>
      <c r="F102" s="39">
        <v>30</v>
      </c>
      <c r="G102" s="39">
        <f t="shared" si="24"/>
        <v>15</v>
      </c>
      <c r="H102" s="41">
        <v>8</v>
      </c>
      <c r="I102" s="42" t="s">
        <v>56</v>
      </c>
      <c r="J102" s="44" t="s">
        <v>56</v>
      </c>
      <c r="K102" s="64">
        <v>15</v>
      </c>
      <c r="L102" s="45">
        <v>30</v>
      </c>
      <c r="M102" s="45">
        <v>15</v>
      </c>
      <c r="N102" s="64">
        <v>9</v>
      </c>
      <c r="O102" s="64">
        <v>6</v>
      </c>
    </row>
    <row r="103" spans="1:15" ht="16.5" customHeight="1" x14ac:dyDescent="0.2">
      <c r="A103" s="35">
        <v>93</v>
      </c>
      <c r="B103" s="49" t="s">
        <v>243</v>
      </c>
      <c r="C103" s="50" t="s">
        <v>244</v>
      </c>
      <c r="D103" s="61">
        <v>13</v>
      </c>
      <c r="E103" s="61">
        <v>0</v>
      </c>
      <c r="F103" s="39">
        <v>30</v>
      </c>
      <c r="G103" s="39">
        <f t="shared" si="24"/>
        <v>13</v>
      </c>
      <c r="H103" s="41">
        <v>12</v>
      </c>
      <c r="I103" s="42">
        <v>5</v>
      </c>
      <c r="J103" s="44">
        <v>11</v>
      </c>
      <c r="K103" s="64">
        <v>13</v>
      </c>
      <c r="L103" s="45">
        <v>30</v>
      </c>
      <c r="M103" s="45">
        <f t="shared" ref="M103:M106" si="26">(J103+K103)</f>
        <v>24</v>
      </c>
      <c r="N103" s="64">
        <v>8</v>
      </c>
      <c r="O103" s="64">
        <v>5</v>
      </c>
    </row>
    <row r="104" spans="1:15" ht="16.5" customHeight="1" x14ac:dyDescent="0.2">
      <c r="A104" s="46">
        <v>94</v>
      </c>
      <c r="B104" s="49" t="s">
        <v>245</v>
      </c>
      <c r="C104" s="50" t="s">
        <v>246</v>
      </c>
      <c r="D104" s="61">
        <v>15</v>
      </c>
      <c r="E104" s="61">
        <v>0</v>
      </c>
      <c r="F104" s="39">
        <v>30</v>
      </c>
      <c r="G104" s="39">
        <f t="shared" si="24"/>
        <v>15</v>
      </c>
      <c r="H104" s="41">
        <v>5</v>
      </c>
      <c r="I104" s="42">
        <v>7</v>
      </c>
      <c r="J104" s="44">
        <v>7</v>
      </c>
      <c r="K104" s="64">
        <v>7</v>
      </c>
      <c r="L104" s="45">
        <v>30</v>
      </c>
      <c r="M104" s="45">
        <f t="shared" si="26"/>
        <v>14</v>
      </c>
      <c r="N104" s="64">
        <v>8</v>
      </c>
      <c r="O104" s="64">
        <v>5</v>
      </c>
    </row>
    <row r="105" spans="1:15" ht="16.5" customHeight="1" x14ac:dyDescent="0.2">
      <c r="A105" s="35">
        <v>95</v>
      </c>
      <c r="B105" s="36" t="s">
        <v>247</v>
      </c>
      <c r="C105" s="37" t="s">
        <v>248</v>
      </c>
      <c r="D105" s="61">
        <v>14</v>
      </c>
      <c r="E105" s="61">
        <v>0</v>
      </c>
      <c r="F105" s="39">
        <v>30</v>
      </c>
      <c r="G105" s="39">
        <f t="shared" si="24"/>
        <v>14</v>
      </c>
      <c r="H105" s="41">
        <v>5</v>
      </c>
      <c r="I105" s="42">
        <v>7</v>
      </c>
      <c r="J105" s="44">
        <v>8</v>
      </c>
      <c r="K105" s="64">
        <v>6</v>
      </c>
      <c r="L105" s="45">
        <v>30</v>
      </c>
      <c r="M105" s="45">
        <f t="shared" si="26"/>
        <v>14</v>
      </c>
      <c r="N105" s="64">
        <v>8</v>
      </c>
      <c r="O105" s="64">
        <v>5</v>
      </c>
    </row>
    <row r="106" spans="1:15" ht="15.75" customHeight="1" x14ac:dyDescent="0.2">
      <c r="A106" s="66">
        <v>96</v>
      </c>
      <c r="B106" s="67" t="s">
        <v>249</v>
      </c>
      <c r="C106" s="68" t="s">
        <v>250</v>
      </c>
      <c r="D106" s="69">
        <v>14</v>
      </c>
      <c r="E106" s="69">
        <v>0</v>
      </c>
      <c r="F106" s="70">
        <v>30</v>
      </c>
      <c r="G106" s="70">
        <f t="shared" si="24"/>
        <v>14</v>
      </c>
      <c r="H106" s="71">
        <v>5</v>
      </c>
      <c r="I106" s="72">
        <v>3</v>
      </c>
      <c r="J106" s="73">
        <v>8</v>
      </c>
      <c r="K106" s="74">
        <v>5</v>
      </c>
      <c r="L106" s="75">
        <v>30</v>
      </c>
      <c r="M106" s="75">
        <f t="shared" si="26"/>
        <v>13</v>
      </c>
      <c r="N106" s="74">
        <v>8</v>
      </c>
      <c r="O106" s="74">
        <v>5</v>
      </c>
    </row>
    <row r="107" spans="1:15" ht="15.75" customHeight="1" x14ac:dyDescent="0.2">
      <c r="A107" s="41">
        <v>97</v>
      </c>
      <c r="B107" s="76" t="s">
        <v>251</v>
      </c>
      <c r="C107" s="77" t="s">
        <v>252</v>
      </c>
      <c r="D107" s="78">
        <v>15</v>
      </c>
      <c r="E107" s="78">
        <v>0</v>
      </c>
      <c r="F107" s="41">
        <v>30</v>
      </c>
      <c r="G107" s="41">
        <f t="shared" si="24"/>
        <v>15</v>
      </c>
      <c r="H107" s="41">
        <v>5</v>
      </c>
      <c r="I107" s="42" t="s">
        <v>56</v>
      </c>
      <c r="J107" s="42" t="s">
        <v>56</v>
      </c>
      <c r="K107" s="64">
        <v>7</v>
      </c>
      <c r="L107" s="45">
        <v>30</v>
      </c>
      <c r="M107" s="45">
        <v>7</v>
      </c>
      <c r="N107" s="64">
        <v>9</v>
      </c>
      <c r="O107" s="64">
        <v>5</v>
      </c>
    </row>
    <row r="108" spans="1:15" ht="15.75" customHeight="1" x14ac:dyDescent="0.2">
      <c r="A108" s="41">
        <v>98</v>
      </c>
      <c r="B108" s="76" t="s">
        <v>253</v>
      </c>
      <c r="C108" s="77" t="s">
        <v>254</v>
      </c>
      <c r="D108" s="78" t="s">
        <v>56</v>
      </c>
      <c r="E108" s="78" t="s">
        <v>56</v>
      </c>
      <c r="F108" s="41">
        <v>30</v>
      </c>
      <c r="G108" s="41" t="s">
        <v>56</v>
      </c>
      <c r="H108" s="41" t="s">
        <v>56</v>
      </c>
      <c r="I108" s="42">
        <v>4</v>
      </c>
      <c r="J108" s="42">
        <v>4</v>
      </c>
      <c r="K108" s="64">
        <v>12</v>
      </c>
      <c r="L108" s="45">
        <v>30</v>
      </c>
      <c r="M108" s="45">
        <f>(J108+K108)</f>
        <v>16</v>
      </c>
      <c r="N108" s="64">
        <v>8</v>
      </c>
      <c r="O108" s="64">
        <v>5</v>
      </c>
    </row>
    <row r="109" spans="1:15" ht="15.75" customHeight="1" x14ac:dyDescent="0.25">
      <c r="A109" s="3"/>
      <c r="B109" s="79"/>
      <c r="C109" s="80"/>
      <c r="D109" s="3"/>
      <c r="E109" s="3"/>
      <c r="F109" s="3"/>
      <c r="G109" s="3"/>
      <c r="H109" s="3"/>
      <c r="I109" s="3"/>
      <c r="J109" s="3"/>
      <c r="K109" s="3"/>
      <c r="L109" s="3"/>
      <c r="M109" s="3"/>
      <c r="N109" s="3"/>
    </row>
    <row r="110" spans="1:15" ht="15.75" customHeight="1" x14ac:dyDescent="0.25">
      <c r="A110" s="3"/>
      <c r="B110" s="79"/>
      <c r="C110" s="80"/>
      <c r="D110" s="3"/>
      <c r="E110" s="3"/>
      <c r="F110" s="3"/>
      <c r="G110" s="3"/>
      <c r="H110" s="3"/>
      <c r="I110" s="3"/>
      <c r="J110" s="3"/>
      <c r="K110" s="3"/>
      <c r="L110" s="3"/>
      <c r="M110" s="3"/>
      <c r="N110" s="3"/>
    </row>
    <row r="111" spans="1:15" ht="15.75" customHeight="1" x14ac:dyDescent="0.25">
      <c r="A111" s="3"/>
      <c r="B111" s="79"/>
      <c r="C111" s="80"/>
      <c r="D111" s="3"/>
      <c r="E111" s="3"/>
      <c r="F111" s="3"/>
      <c r="G111" s="3"/>
      <c r="H111" s="3"/>
      <c r="I111" s="3"/>
      <c r="J111" s="3"/>
      <c r="K111" s="3"/>
      <c r="L111" s="3"/>
      <c r="M111" s="3"/>
      <c r="N111" s="3"/>
    </row>
    <row r="112" spans="1:15" ht="15.75" customHeight="1" x14ac:dyDescent="0.25">
      <c r="A112" s="3"/>
      <c r="B112" s="79"/>
      <c r="C112" s="80"/>
      <c r="D112" s="3"/>
      <c r="E112" s="3"/>
      <c r="F112" s="3"/>
      <c r="G112" s="3"/>
      <c r="H112" s="3"/>
      <c r="I112" s="3"/>
      <c r="J112" s="3"/>
      <c r="K112" s="3"/>
      <c r="L112" s="3"/>
      <c r="M112" s="3"/>
      <c r="N112" s="3"/>
    </row>
    <row r="113" spans="1:14" ht="15.75" customHeight="1" x14ac:dyDescent="0.25">
      <c r="A113" s="3"/>
      <c r="B113" s="79"/>
      <c r="C113" s="80"/>
      <c r="D113" s="3"/>
      <c r="E113" s="3"/>
      <c r="F113" s="3"/>
      <c r="G113" s="3"/>
      <c r="H113" s="3"/>
      <c r="I113" s="3"/>
      <c r="J113" s="3"/>
      <c r="K113" s="3"/>
      <c r="L113" s="3"/>
      <c r="M113" s="3"/>
      <c r="N113" s="3"/>
    </row>
    <row r="114" spans="1:14" ht="12.75" customHeight="1" x14ac:dyDescent="0.2">
      <c r="A114" s="3"/>
      <c r="B114" s="3"/>
      <c r="C114" s="3"/>
      <c r="D114" s="3"/>
      <c r="E114" s="3"/>
      <c r="F114" s="3"/>
      <c r="G114" s="3"/>
      <c r="H114" s="3"/>
      <c r="I114" s="3"/>
      <c r="J114" s="3"/>
      <c r="K114" s="3"/>
      <c r="L114" s="3"/>
      <c r="M114" s="3"/>
      <c r="N114" s="3"/>
    </row>
    <row r="115" spans="1:14" ht="12.75" customHeight="1" x14ac:dyDescent="0.2"/>
    <row r="116" spans="1:14" ht="12.75" customHeight="1" x14ac:dyDescent="0.2"/>
    <row r="117" spans="1:14" ht="12.75" customHeight="1" x14ac:dyDescent="0.2"/>
    <row r="118" spans="1:14" ht="12.75" customHeight="1" x14ac:dyDescent="0.2"/>
    <row r="119" spans="1:14" ht="12.75" customHeight="1" x14ac:dyDescent="0.2"/>
    <row r="120" spans="1:14" ht="12.75" customHeight="1" x14ac:dyDescent="0.2"/>
    <row r="121" spans="1:14" ht="12.75" customHeight="1" x14ac:dyDescent="0.2"/>
    <row r="122" spans="1:14" ht="12.75" customHeight="1" x14ac:dyDescent="0.2"/>
    <row r="123" spans="1:14" ht="12.75" customHeight="1" x14ac:dyDescent="0.2"/>
    <row r="124" spans="1:14" ht="12.75" customHeight="1" x14ac:dyDescent="0.2"/>
    <row r="125" spans="1:14" ht="12.75" customHeight="1" x14ac:dyDescent="0.2"/>
    <row r="126" spans="1:14" ht="12.75" customHeight="1" x14ac:dyDescent="0.2"/>
    <row r="127" spans="1:14" ht="12.75" customHeight="1" x14ac:dyDescent="0.2"/>
    <row r="128" spans="1:14"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4">
    <mergeCell ref="A7:A10"/>
    <mergeCell ref="F8:G9"/>
    <mergeCell ref="A1:O1"/>
    <mergeCell ref="A2:O2"/>
    <mergeCell ref="A3:O3"/>
    <mergeCell ref="A4:O4"/>
    <mergeCell ref="A5:O5"/>
    <mergeCell ref="A6:K6"/>
    <mergeCell ref="K7:O7"/>
    <mergeCell ref="B7:B10"/>
    <mergeCell ref="C7:C10"/>
    <mergeCell ref="D7:H7"/>
    <mergeCell ref="I7:J7"/>
    <mergeCell ref="L8:M9"/>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workbookViewId="0"/>
  </sheetViews>
  <sheetFormatPr defaultColWidth="14.42578125" defaultRowHeight="15" customHeight="1" x14ac:dyDescent="0.2"/>
  <cols>
    <col min="1" max="1" width="6.7109375" customWidth="1"/>
    <col min="2" max="2" width="15.7109375" customWidth="1"/>
    <col min="3" max="3" width="31.5703125" customWidth="1"/>
    <col min="4" max="6" width="8" customWidth="1"/>
    <col min="7" max="8" width="9.140625" customWidth="1"/>
    <col min="9" max="9" width="10.5703125" customWidth="1"/>
    <col min="10" max="10" width="6.140625" customWidth="1"/>
    <col min="11" max="11" width="8" customWidth="1"/>
    <col min="12" max="12" width="6.85546875" customWidth="1"/>
    <col min="13" max="13" width="6.28515625" customWidth="1"/>
    <col min="14" max="14" width="7.28515625" customWidth="1"/>
    <col min="15" max="15" width="8" customWidth="1"/>
    <col min="16" max="16" width="5.7109375" customWidth="1"/>
    <col min="17" max="17" width="5.85546875" customWidth="1"/>
    <col min="18" max="18" width="8" customWidth="1"/>
    <col min="19" max="19" width="6.7109375" customWidth="1"/>
    <col min="20" max="21" width="8" customWidth="1"/>
    <col min="22" max="24" width="9.140625" customWidth="1"/>
    <col min="25" max="25" width="5.7109375" customWidth="1"/>
    <col min="26" max="27" width="8" customWidth="1"/>
  </cols>
  <sheetData>
    <row r="1" spans="1:27" ht="15.75" customHeight="1" x14ac:dyDescent="0.2">
      <c r="A1" s="216" t="s">
        <v>0</v>
      </c>
      <c r="B1" s="189"/>
      <c r="C1" s="189"/>
      <c r="D1" s="189"/>
      <c r="E1" s="189"/>
      <c r="F1" s="189"/>
      <c r="G1" s="189"/>
      <c r="H1" s="189"/>
      <c r="I1" s="189"/>
      <c r="J1" s="189"/>
      <c r="K1" s="189"/>
      <c r="L1" s="189"/>
      <c r="M1" s="189"/>
      <c r="N1" s="189"/>
      <c r="O1" s="189"/>
      <c r="P1" s="189"/>
      <c r="Q1" s="189"/>
      <c r="R1" s="189"/>
      <c r="S1" s="189"/>
      <c r="T1" s="189"/>
      <c r="U1" s="189"/>
      <c r="V1" s="189"/>
      <c r="W1" s="189"/>
      <c r="X1" s="189"/>
      <c r="Y1" s="189"/>
      <c r="Z1" s="189"/>
      <c r="AA1" s="189"/>
    </row>
    <row r="2" spans="1:27" ht="16.5" customHeight="1" x14ac:dyDescent="0.2">
      <c r="A2" s="227" t="s">
        <v>2</v>
      </c>
      <c r="B2" s="189"/>
      <c r="C2" s="189"/>
      <c r="D2" s="189"/>
      <c r="E2" s="189"/>
      <c r="F2" s="189"/>
      <c r="G2" s="189"/>
      <c r="H2" s="189"/>
      <c r="I2" s="189"/>
      <c r="J2" s="189"/>
      <c r="K2" s="189"/>
      <c r="L2" s="189"/>
      <c r="M2" s="189"/>
      <c r="N2" s="189"/>
      <c r="O2" s="189"/>
      <c r="P2" s="189"/>
      <c r="Q2" s="189"/>
      <c r="R2" s="189"/>
      <c r="S2" s="189"/>
      <c r="T2" s="189"/>
      <c r="U2" s="189"/>
      <c r="V2" s="189"/>
      <c r="W2" s="189"/>
      <c r="X2" s="189"/>
      <c r="Y2" s="189"/>
      <c r="Z2" s="189"/>
      <c r="AA2" s="189"/>
    </row>
    <row r="3" spans="1:27" ht="16.5" customHeight="1" x14ac:dyDescent="0.2">
      <c r="A3" s="227" t="s">
        <v>52</v>
      </c>
      <c r="B3" s="189"/>
      <c r="C3" s="189"/>
      <c r="D3" s="189"/>
      <c r="E3" s="189"/>
      <c r="F3" s="189"/>
      <c r="G3" s="189"/>
      <c r="H3" s="189"/>
      <c r="I3" s="189"/>
      <c r="J3" s="189"/>
      <c r="K3" s="189"/>
      <c r="L3" s="189"/>
      <c r="M3" s="189"/>
      <c r="N3" s="189"/>
      <c r="O3" s="189"/>
      <c r="P3" s="189"/>
      <c r="Q3" s="189"/>
      <c r="R3" s="189"/>
      <c r="S3" s="189"/>
      <c r="T3" s="189"/>
      <c r="U3" s="189"/>
      <c r="V3" s="189"/>
      <c r="W3" s="189"/>
      <c r="X3" s="189"/>
      <c r="Y3" s="189"/>
      <c r="Z3" s="189"/>
      <c r="AA3" s="189"/>
    </row>
    <row r="4" spans="1:27" ht="15.75" customHeight="1" x14ac:dyDescent="0.25">
      <c r="A4" s="228" t="s">
        <v>53</v>
      </c>
      <c r="B4" s="209"/>
      <c r="C4" s="209"/>
      <c r="D4" s="209"/>
      <c r="E4" s="209"/>
      <c r="F4" s="204" t="s">
        <v>54</v>
      </c>
      <c r="G4" s="189"/>
      <c r="H4" s="189"/>
      <c r="I4" s="189"/>
      <c r="J4" s="189"/>
      <c r="K4" s="189"/>
      <c r="L4" s="189"/>
      <c r="M4" s="189"/>
      <c r="N4" s="189"/>
      <c r="O4" s="189"/>
      <c r="P4" s="189"/>
      <c r="Q4" s="189"/>
      <c r="R4" s="189"/>
      <c r="S4" s="229" t="s">
        <v>55</v>
      </c>
      <c r="T4" s="189"/>
      <c r="U4" s="189"/>
      <c r="V4" s="189"/>
      <c r="W4" s="189"/>
      <c r="X4" s="189"/>
      <c r="Y4" s="189"/>
      <c r="Z4" s="189"/>
      <c r="AA4" s="189"/>
    </row>
    <row r="5" spans="1:27" ht="15.75" customHeight="1" x14ac:dyDescent="0.2">
      <c r="A5" s="191" t="s">
        <v>19</v>
      </c>
      <c r="B5" s="217" t="s">
        <v>22</v>
      </c>
      <c r="C5" s="217" t="s">
        <v>23</v>
      </c>
      <c r="D5" s="222" t="s">
        <v>57</v>
      </c>
      <c r="E5" s="195"/>
      <c r="F5" s="195"/>
      <c r="G5" s="195"/>
      <c r="H5" s="195"/>
      <c r="I5" s="223"/>
      <c r="J5" s="224" t="s">
        <v>59</v>
      </c>
      <c r="K5" s="195"/>
      <c r="L5" s="195"/>
      <c r="M5" s="195"/>
      <c r="N5" s="195"/>
      <c r="O5" s="195"/>
      <c r="P5" s="195"/>
      <c r="Q5" s="195"/>
      <c r="R5" s="195"/>
      <c r="S5" s="195"/>
      <c r="T5" s="195"/>
      <c r="U5" s="195"/>
      <c r="V5" s="195"/>
      <c r="W5" s="195"/>
      <c r="X5" s="195"/>
      <c r="Y5" s="195"/>
      <c r="Z5" s="195"/>
      <c r="AA5" s="196"/>
    </row>
    <row r="6" spans="1:27" ht="15.75" customHeight="1" x14ac:dyDescent="0.2">
      <c r="A6" s="202"/>
      <c r="B6" s="202"/>
      <c r="C6" s="202"/>
      <c r="D6" s="18" t="s">
        <v>40</v>
      </c>
      <c r="E6" s="18" t="s">
        <v>41</v>
      </c>
      <c r="F6" s="18" t="s">
        <v>42</v>
      </c>
      <c r="G6" s="22" t="s">
        <v>36</v>
      </c>
      <c r="H6" s="22" t="s">
        <v>43</v>
      </c>
      <c r="I6" s="51" t="s">
        <v>44</v>
      </c>
      <c r="J6" s="225" t="s">
        <v>29</v>
      </c>
      <c r="K6" s="195"/>
      <c r="L6" s="196"/>
      <c r="M6" s="225" t="s">
        <v>41</v>
      </c>
      <c r="N6" s="195"/>
      <c r="O6" s="196"/>
      <c r="P6" s="225" t="s">
        <v>42</v>
      </c>
      <c r="Q6" s="195"/>
      <c r="R6" s="196"/>
      <c r="S6" s="225" t="s">
        <v>36</v>
      </c>
      <c r="T6" s="195"/>
      <c r="U6" s="196"/>
      <c r="V6" s="225" t="s">
        <v>43</v>
      </c>
      <c r="W6" s="195"/>
      <c r="X6" s="196"/>
      <c r="Y6" s="225" t="s">
        <v>44</v>
      </c>
      <c r="Z6" s="195"/>
      <c r="AA6" s="196"/>
    </row>
    <row r="7" spans="1:27" ht="16.5" customHeight="1" x14ac:dyDescent="0.2">
      <c r="A7" s="219" t="s">
        <v>63</v>
      </c>
      <c r="B7" s="195"/>
      <c r="C7" s="196"/>
      <c r="D7" s="38">
        <v>80</v>
      </c>
      <c r="E7" s="38">
        <v>80</v>
      </c>
      <c r="F7" s="38">
        <v>80</v>
      </c>
      <c r="G7" s="38">
        <v>80</v>
      </c>
      <c r="H7" s="38">
        <v>80</v>
      </c>
      <c r="I7" s="38">
        <v>80</v>
      </c>
      <c r="J7" s="33" t="s">
        <v>50</v>
      </c>
      <c r="K7" s="33" t="s">
        <v>64</v>
      </c>
      <c r="L7" s="33" t="s">
        <v>51</v>
      </c>
      <c r="M7" s="33" t="s">
        <v>50</v>
      </c>
      <c r="N7" s="33" t="s">
        <v>64</v>
      </c>
      <c r="O7" s="33" t="s">
        <v>51</v>
      </c>
      <c r="P7" s="33" t="s">
        <v>50</v>
      </c>
      <c r="Q7" s="33" t="s">
        <v>64</v>
      </c>
      <c r="R7" s="33" t="s">
        <v>51</v>
      </c>
      <c r="S7" s="33" t="s">
        <v>50</v>
      </c>
      <c r="T7" s="33" t="s">
        <v>64</v>
      </c>
      <c r="U7" s="33" t="s">
        <v>51</v>
      </c>
      <c r="V7" s="33" t="s">
        <v>50</v>
      </c>
      <c r="W7" s="33" t="s">
        <v>64</v>
      </c>
      <c r="X7" s="33" t="s">
        <v>51</v>
      </c>
      <c r="Y7" s="33" t="s">
        <v>50</v>
      </c>
      <c r="Z7" s="33" t="s">
        <v>64</v>
      </c>
      <c r="AA7" s="33" t="s">
        <v>51</v>
      </c>
    </row>
    <row r="8" spans="1:27" ht="19.5" customHeight="1" x14ac:dyDescent="0.2">
      <c r="A8" s="35">
        <v>1</v>
      </c>
      <c r="B8" s="36" t="s">
        <v>48</v>
      </c>
      <c r="C8" s="37" t="s">
        <v>49</v>
      </c>
      <c r="D8" s="56">
        <v>34</v>
      </c>
      <c r="E8" s="42">
        <f t="shared" ref="E8:E15" si="0">D8</f>
        <v>34</v>
      </c>
      <c r="F8" s="42">
        <f t="shared" ref="F8:I8" si="1">D8</f>
        <v>34</v>
      </c>
      <c r="G8" s="42">
        <f t="shared" si="1"/>
        <v>34</v>
      </c>
      <c r="H8" s="42">
        <f t="shared" si="1"/>
        <v>34</v>
      </c>
      <c r="I8" s="42">
        <f t="shared" si="1"/>
        <v>34</v>
      </c>
      <c r="J8" s="52">
        <f t="shared" ref="J8:J105" si="2">IF(D8="A",0,D8/0.8)</f>
        <v>42.5</v>
      </c>
      <c r="K8" s="42" t="str">
        <f t="shared" ref="K8:K105" si="3">IF(J8&lt;34,"N","Y")</f>
        <v>Y</v>
      </c>
      <c r="L8" s="42" t="str">
        <f t="shared" ref="L8:L105" si="4">IF(J8&gt;=75,"3",IF(J8&gt;=60,"2",IF(J8&gt;=34,"1",IF(J8&lt;34,"0"))))</f>
        <v>1</v>
      </c>
      <c r="M8" s="52">
        <f t="shared" ref="M8:M105" si="5">IF(E8="A",0,E8/0.8)</f>
        <v>42.5</v>
      </c>
      <c r="N8" s="42" t="str">
        <f t="shared" ref="N8:N105" si="6">IF(M8&lt;34,"N","Y")</f>
        <v>Y</v>
      </c>
      <c r="O8" s="42" t="str">
        <f t="shared" ref="O8:O105" si="7">IF(M8&gt;=75,"3",IF(M8&gt;=60,"2",IF(M8&gt;=34,"1",IF(M8&lt;34,"0"))))</f>
        <v>1</v>
      </c>
      <c r="P8" s="52">
        <f t="shared" ref="P8:P105" si="8">IF(F8="A",0,F8/0.8)</f>
        <v>42.5</v>
      </c>
      <c r="Q8" s="42" t="str">
        <f t="shared" ref="Q8:Q105" si="9">IF(P8&lt;34,"N","Y")</f>
        <v>Y</v>
      </c>
      <c r="R8" s="42" t="str">
        <f t="shared" ref="R8:R105" si="10">IF(P8&gt;=75,"3",IF(P8&gt;=60,"2",IF(P8&gt;=35,"1",IF(P8&lt;35,"0"))))</f>
        <v>1</v>
      </c>
      <c r="S8" s="52">
        <f t="shared" ref="S8:S105" si="11">IF(I8="A",0,I8/0.8)</f>
        <v>42.5</v>
      </c>
      <c r="T8" s="42" t="str">
        <f t="shared" ref="T8:T105" si="12">IF(S8&lt;34,"N","Y")</f>
        <v>Y</v>
      </c>
      <c r="U8" s="42" t="str">
        <f t="shared" ref="U8:U105" si="13">IF(S8&gt;=75,"3",IF(S8&gt;=60,"2",IF(S8&gt;=34,"1",IF(S8&lt;34,"0"))))</f>
        <v>1</v>
      </c>
      <c r="V8" s="52">
        <f t="shared" ref="V8:X8" si="14">S8</f>
        <v>42.5</v>
      </c>
      <c r="W8" s="52" t="str">
        <f t="shared" si="14"/>
        <v>Y</v>
      </c>
      <c r="X8" s="42" t="str">
        <f t="shared" si="14"/>
        <v>1</v>
      </c>
      <c r="Y8" s="52">
        <f t="shared" ref="Y8:AA8" si="15">J8</f>
        <v>42.5</v>
      </c>
      <c r="Z8" s="42" t="str">
        <f t="shared" si="15"/>
        <v>Y</v>
      </c>
      <c r="AA8" s="42" t="str">
        <f t="shared" si="15"/>
        <v>1</v>
      </c>
    </row>
    <row r="9" spans="1:27" ht="19.5" customHeight="1" x14ac:dyDescent="0.2">
      <c r="A9" s="46">
        <v>2</v>
      </c>
      <c r="B9" s="49" t="s">
        <v>58</v>
      </c>
      <c r="C9" s="50" t="s">
        <v>60</v>
      </c>
      <c r="D9" s="56">
        <v>37</v>
      </c>
      <c r="E9" s="42">
        <f t="shared" si="0"/>
        <v>37</v>
      </c>
      <c r="F9" s="42">
        <f t="shared" ref="F9:I9" si="16">E9</f>
        <v>37</v>
      </c>
      <c r="G9" s="42">
        <f t="shared" si="16"/>
        <v>37</v>
      </c>
      <c r="H9" s="42">
        <f t="shared" si="16"/>
        <v>37</v>
      </c>
      <c r="I9" s="42">
        <f t="shared" si="16"/>
        <v>37</v>
      </c>
      <c r="J9" s="52">
        <f t="shared" si="2"/>
        <v>46.25</v>
      </c>
      <c r="K9" s="42" t="str">
        <f t="shared" si="3"/>
        <v>Y</v>
      </c>
      <c r="L9" s="42" t="str">
        <f t="shared" si="4"/>
        <v>1</v>
      </c>
      <c r="M9" s="52">
        <f t="shared" si="5"/>
        <v>46.25</v>
      </c>
      <c r="N9" s="42" t="str">
        <f t="shared" si="6"/>
        <v>Y</v>
      </c>
      <c r="O9" s="42" t="str">
        <f t="shared" si="7"/>
        <v>1</v>
      </c>
      <c r="P9" s="52">
        <f t="shared" si="8"/>
        <v>46.25</v>
      </c>
      <c r="Q9" s="42" t="str">
        <f t="shared" si="9"/>
        <v>Y</v>
      </c>
      <c r="R9" s="42" t="str">
        <f t="shared" si="10"/>
        <v>1</v>
      </c>
      <c r="S9" s="52">
        <f t="shared" si="11"/>
        <v>46.25</v>
      </c>
      <c r="T9" s="42" t="str">
        <f t="shared" si="12"/>
        <v>Y</v>
      </c>
      <c r="U9" s="42" t="str">
        <f t="shared" si="13"/>
        <v>1</v>
      </c>
      <c r="V9" s="52">
        <f t="shared" ref="V9:X9" si="17">S9</f>
        <v>46.25</v>
      </c>
      <c r="W9" s="52" t="str">
        <f t="shared" si="17"/>
        <v>Y</v>
      </c>
      <c r="X9" s="42" t="str">
        <f t="shared" si="17"/>
        <v>1</v>
      </c>
      <c r="Y9" s="52">
        <f t="shared" ref="Y9:AA9" si="18">J9</f>
        <v>46.25</v>
      </c>
      <c r="Z9" s="42" t="str">
        <f t="shared" si="18"/>
        <v>Y</v>
      </c>
      <c r="AA9" s="42" t="str">
        <f t="shared" si="18"/>
        <v>1</v>
      </c>
    </row>
    <row r="10" spans="1:27" ht="19.5" customHeight="1" x14ac:dyDescent="0.2">
      <c r="A10" s="35">
        <v>3</v>
      </c>
      <c r="B10" s="49" t="s">
        <v>61</v>
      </c>
      <c r="C10" s="50" t="s">
        <v>62</v>
      </c>
      <c r="D10" s="56">
        <v>30</v>
      </c>
      <c r="E10" s="42">
        <f t="shared" si="0"/>
        <v>30</v>
      </c>
      <c r="F10" s="42">
        <f t="shared" ref="F10:H10" si="19">D10</f>
        <v>30</v>
      </c>
      <c r="G10" s="42">
        <f t="shared" si="19"/>
        <v>30</v>
      </c>
      <c r="H10" s="42">
        <f t="shared" si="19"/>
        <v>30</v>
      </c>
      <c r="I10" s="42">
        <f t="shared" ref="I10:I15" si="20">D10</f>
        <v>30</v>
      </c>
      <c r="J10" s="52">
        <f t="shared" si="2"/>
        <v>37.5</v>
      </c>
      <c r="K10" s="42" t="str">
        <f t="shared" si="3"/>
        <v>Y</v>
      </c>
      <c r="L10" s="42" t="str">
        <f t="shared" si="4"/>
        <v>1</v>
      </c>
      <c r="M10" s="52">
        <f t="shared" si="5"/>
        <v>37.5</v>
      </c>
      <c r="N10" s="42" t="str">
        <f t="shared" si="6"/>
        <v>Y</v>
      </c>
      <c r="O10" s="42" t="str">
        <f t="shared" si="7"/>
        <v>1</v>
      </c>
      <c r="P10" s="52">
        <f t="shared" si="8"/>
        <v>37.5</v>
      </c>
      <c r="Q10" s="42" t="str">
        <f t="shared" si="9"/>
        <v>Y</v>
      </c>
      <c r="R10" s="42" t="str">
        <f t="shared" si="10"/>
        <v>1</v>
      </c>
      <c r="S10" s="52">
        <f t="shared" si="11"/>
        <v>37.5</v>
      </c>
      <c r="T10" s="42" t="str">
        <f t="shared" si="12"/>
        <v>Y</v>
      </c>
      <c r="U10" s="42" t="str">
        <f t="shared" si="13"/>
        <v>1</v>
      </c>
      <c r="V10" s="52">
        <f t="shared" ref="V10:X10" si="21">S10</f>
        <v>37.5</v>
      </c>
      <c r="W10" s="52" t="str">
        <f t="shared" si="21"/>
        <v>Y</v>
      </c>
      <c r="X10" s="42" t="str">
        <f t="shared" si="21"/>
        <v>1</v>
      </c>
      <c r="Y10" s="52">
        <f t="shared" ref="Y10:AA10" si="22">J10</f>
        <v>37.5</v>
      </c>
      <c r="Z10" s="42" t="str">
        <f t="shared" si="22"/>
        <v>Y</v>
      </c>
      <c r="AA10" s="42" t="str">
        <f t="shared" si="22"/>
        <v>1</v>
      </c>
    </row>
    <row r="11" spans="1:27" ht="19.5" customHeight="1" x14ac:dyDescent="0.2">
      <c r="A11" s="46">
        <v>4</v>
      </c>
      <c r="B11" s="49" t="s">
        <v>65</v>
      </c>
      <c r="C11" s="50" t="s">
        <v>66</v>
      </c>
      <c r="D11" s="56">
        <v>41</v>
      </c>
      <c r="E11" s="42">
        <f t="shared" si="0"/>
        <v>41</v>
      </c>
      <c r="F11" s="42">
        <f t="shared" ref="F11:H11" si="23">D11</f>
        <v>41</v>
      </c>
      <c r="G11" s="42">
        <f t="shared" si="23"/>
        <v>41</v>
      </c>
      <c r="H11" s="42">
        <f t="shared" si="23"/>
        <v>41</v>
      </c>
      <c r="I11" s="42">
        <f t="shared" si="20"/>
        <v>41</v>
      </c>
      <c r="J11" s="52">
        <f t="shared" si="2"/>
        <v>51.25</v>
      </c>
      <c r="K11" s="42" t="str">
        <f t="shared" si="3"/>
        <v>Y</v>
      </c>
      <c r="L11" s="42" t="str">
        <f t="shared" si="4"/>
        <v>1</v>
      </c>
      <c r="M11" s="52">
        <f t="shared" si="5"/>
        <v>51.25</v>
      </c>
      <c r="N11" s="42" t="str">
        <f t="shared" si="6"/>
        <v>Y</v>
      </c>
      <c r="O11" s="42" t="str">
        <f t="shared" si="7"/>
        <v>1</v>
      </c>
      <c r="P11" s="52">
        <f t="shared" si="8"/>
        <v>51.25</v>
      </c>
      <c r="Q11" s="42" t="str">
        <f t="shared" si="9"/>
        <v>Y</v>
      </c>
      <c r="R11" s="42" t="str">
        <f t="shared" si="10"/>
        <v>1</v>
      </c>
      <c r="S11" s="52">
        <f t="shared" si="11"/>
        <v>51.25</v>
      </c>
      <c r="T11" s="42" t="str">
        <f t="shared" si="12"/>
        <v>Y</v>
      </c>
      <c r="U11" s="42" t="str">
        <f t="shared" si="13"/>
        <v>1</v>
      </c>
      <c r="V11" s="52">
        <f t="shared" ref="V11:X11" si="24">S11</f>
        <v>51.25</v>
      </c>
      <c r="W11" s="52" t="str">
        <f t="shared" si="24"/>
        <v>Y</v>
      </c>
      <c r="X11" s="42" t="str">
        <f t="shared" si="24"/>
        <v>1</v>
      </c>
      <c r="Y11" s="52">
        <f t="shared" ref="Y11:AA11" si="25">J11</f>
        <v>51.25</v>
      </c>
      <c r="Z11" s="42" t="str">
        <f t="shared" si="25"/>
        <v>Y</v>
      </c>
      <c r="AA11" s="42" t="str">
        <f t="shared" si="25"/>
        <v>1</v>
      </c>
    </row>
    <row r="12" spans="1:27" ht="19.5" customHeight="1" x14ac:dyDescent="0.2">
      <c r="A12" s="35">
        <v>5</v>
      </c>
      <c r="B12" s="49" t="s">
        <v>67</v>
      </c>
      <c r="C12" s="50" t="s">
        <v>68</v>
      </c>
      <c r="D12" s="56">
        <v>52</v>
      </c>
      <c r="E12" s="42">
        <f t="shared" si="0"/>
        <v>52</v>
      </c>
      <c r="F12" s="42">
        <f t="shared" ref="F12:H12" si="26">D12</f>
        <v>52</v>
      </c>
      <c r="G12" s="42">
        <f t="shared" si="26"/>
        <v>52</v>
      </c>
      <c r="H12" s="42">
        <f t="shared" si="26"/>
        <v>52</v>
      </c>
      <c r="I12" s="42">
        <f t="shared" si="20"/>
        <v>52</v>
      </c>
      <c r="J12" s="52">
        <f t="shared" si="2"/>
        <v>65</v>
      </c>
      <c r="K12" s="42" t="str">
        <f t="shared" si="3"/>
        <v>Y</v>
      </c>
      <c r="L12" s="42" t="str">
        <f t="shared" si="4"/>
        <v>2</v>
      </c>
      <c r="M12" s="52">
        <f t="shared" si="5"/>
        <v>65</v>
      </c>
      <c r="N12" s="42" t="str">
        <f t="shared" si="6"/>
        <v>Y</v>
      </c>
      <c r="O12" s="42" t="str">
        <f t="shared" si="7"/>
        <v>2</v>
      </c>
      <c r="P12" s="52">
        <f t="shared" si="8"/>
        <v>65</v>
      </c>
      <c r="Q12" s="42" t="str">
        <f t="shared" si="9"/>
        <v>Y</v>
      </c>
      <c r="R12" s="42" t="str">
        <f t="shared" si="10"/>
        <v>2</v>
      </c>
      <c r="S12" s="52">
        <f t="shared" si="11"/>
        <v>65</v>
      </c>
      <c r="T12" s="42" t="str">
        <f t="shared" si="12"/>
        <v>Y</v>
      </c>
      <c r="U12" s="42" t="str">
        <f t="shared" si="13"/>
        <v>2</v>
      </c>
      <c r="V12" s="52">
        <f t="shared" ref="V12:X12" si="27">S12</f>
        <v>65</v>
      </c>
      <c r="W12" s="52" t="str">
        <f t="shared" si="27"/>
        <v>Y</v>
      </c>
      <c r="X12" s="42" t="str">
        <f t="shared" si="27"/>
        <v>2</v>
      </c>
      <c r="Y12" s="52">
        <f t="shared" ref="Y12:AA12" si="28">J12</f>
        <v>65</v>
      </c>
      <c r="Z12" s="42" t="str">
        <f t="shared" si="28"/>
        <v>Y</v>
      </c>
      <c r="AA12" s="42" t="str">
        <f t="shared" si="28"/>
        <v>2</v>
      </c>
    </row>
    <row r="13" spans="1:27" ht="19.5" customHeight="1" x14ac:dyDescent="0.2">
      <c r="A13" s="46">
        <v>6</v>
      </c>
      <c r="B13" s="49" t="s">
        <v>69</v>
      </c>
      <c r="C13" s="50" t="s">
        <v>70</v>
      </c>
      <c r="D13" s="56">
        <v>64</v>
      </c>
      <c r="E13" s="42">
        <f t="shared" si="0"/>
        <v>64</v>
      </c>
      <c r="F13" s="42">
        <f t="shared" ref="F13:H13" si="29">D13</f>
        <v>64</v>
      </c>
      <c r="G13" s="42">
        <f t="shared" si="29"/>
        <v>64</v>
      </c>
      <c r="H13" s="42">
        <f t="shared" si="29"/>
        <v>64</v>
      </c>
      <c r="I13" s="42">
        <f t="shared" si="20"/>
        <v>64</v>
      </c>
      <c r="J13" s="52">
        <f t="shared" si="2"/>
        <v>80</v>
      </c>
      <c r="K13" s="42" t="str">
        <f t="shared" si="3"/>
        <v>Y</v>
      </c>
      <c r="L13" s="42" t="str">
        <f t="shared" si="4"/>
        <v>3</v>
      </c>
      <c r="M13" s="52">
        <f t="shared" si="5"/>
        <v>80</v>
      </c>
      <c r="N13" s="42" t="str">
        <f t="shared" si="6"/>
        <v>Y</v>
      </c>
      <c r="O13" s="42" t="str">
        <f t="shared" si="7"/>
        <v>3</v>
      </c>
      <c r="P13" s="52">
        <f t="shared" si="8"/>
        <v>80</v>
      </c>
      <c r="Q13" s="42" t="str">
        <f t="shared" si="9"/>
        <v>Y</v>
      </c>
      <c r="R13" s="42" t="str">
        <f t="shared" si="10"/>
        <v>3</v>
      </c>
      <c r="S13" s="52">
        <f t="shared" si="11"/>
        <v>80</v>
      </c>
      <c r="T13" s="42" t="str">
        <f t="shared" si="12"/>
        <v>Y</v>
      </c>
      <c r="U13" s="42" t="str">
        <f t="shared" si="13"/>
        <v>3</v>
      </c>
      <c r="V13" s="52">
        <f t="shared" ref="V13:X13" si="30">S13</f>
        <v>80</v>
      </c>
      <c r="W13" s="52" t="str">
        <f t="shared" si="30"/>
        <v>Y</v>
      </c>
      <c r="X13" s="42" t="str">
        <f t="shared" si="30"/>
        <v>3</v>
      </c>
      <c r="Y13" s="52">
        <f t="shared" ref="Y13:AA13" si="31">J13</f>
        <v>80</v>
      </c>
      <c r="Z13" s="42" t="str">
        <f t="shared" si="31"/>
        <v>Y</v>
      </c>
      <c r="AA13" s="42" t="str">
        <f t="shared" si="31"/>
        <v>3</v>
      </c>
    </row>
    <row r="14" spans="1:27" ht="19.5" customHeight="1" x14ac:dyDescent="0.2">
      <c r="A14" s="35">
        <v>7</v>
      </c>
      <c r="B14" s="49" t="s">
        <v>71</v>
      </c>
      <c r="C14" s="50" t="s">
        <v>72</v>
      </c>
      <c r="D14" s="56">
        <v>44</v>
      </c>
      <c r="E14" s="42">
        <f t="shared" si="0"/>
        <v>44</v>
      </c>
      <c r="F14" s="42">
        <f t="shared" ref="F14:H14" si="32">D14</f>
        <v>44</v>
      </c>
      <c r="G14" s="42">
        <f t="shared" si="32"/>
        <v>44</v>
      </c>
      <c r="H14" s="42">
        <f t="shared" si="32"/>
        <v>44</v>
      </c>
      <c r="I14" s="42">
        <f t="shared" si="20"/>
        <v>44</v>
      </c>
      <c r="J14" s="52">
        <f t="shared" si="2"/>
        <v>55</v>
      </c>
      <c r="K14" s="42" t="str">
        <f t="shared" si="3"/>
        <v>Y</v>
      </c>
      <c r="L14" s="42" t="str">
        <f t="shared" si="4"/>
        <v>1</v>
      </c>
      <c r="M14" s="52">
        <f t="shared" si="5"/>
        <v>55</v>
      </c>
      <c r="N14" s="42" t="str">
        <f t="shared" si="6"/>
        <v>Y</v>
      </c>
      <c r="O14" s="42" t="str">
        <f t="shared" si="7"/>
        <v>1</v>
      </c>
      <c r="P14" s="52">
        <f t="shared" si="8"/>
        <v>55</v>
      </c>
      <c r="Q14" s="42" t="str">
        <f t="shared" si="9"/>
        <v>Y</v>
      </c>
      <c r="R14" s="42" t="str">
        <f t="shared" si="10"/>
        <v>1</v>
      </c>
      <c r="S14" s="52">
        <f t="shared" si="11"/>
        <v>55</v>
      </c>
      <c r="T14" s="42" t="str">
        <f t="shared" si="12"/>
        <v>Y</v>
      </c>
      <c r="U14" s="42" t="str">
        <f t="shared" si="13"/>
        <v>1</v>
      </c>
      <c r="V14" s="52">
        <f t="shared" ref="V14:X14" si="33">S14</f>
        <v>55</v>
      </c>
      <c r="W14" s="52" t="str">
        <f t="shared" si="33"/>
        <v>Y</v>
      </c>
      <c r="X14" s="42" t="str">
        <f t="shared" si="33"/>
        <v>1</v>
      </c>
      <c r="Y14" s="52">
        <f t="shared" ref="Y14:AA14" si="34">J14</f>
        <v>55</v>
      </c>
      <c r="Z14" s="42" t="str">
        <f t="shared" si="34"/>
        <v>Y</v>
      </c>
      <c r="AA14" s="42" t="str">
        <f t="shared" si="34"/>
        <v>1</v>
      </c>
    </row>
    <row r="15" spans="1:27" ht="19.5" customHeight="1" x14ac:dyDescent="0.2">
      <c r="A15" s="46">
        <v>8</v>
      </c>
      <c r="B15" s="49" t="s">
        <v>73</v>
      </c>
      <c r="C15" s="50" t="s">
        <v>74</v>
      </c>
      <c r="D15" s="56">
        <v>59</v>
      </c>
      <c r="E15" s="42">
        <f t="shared" si="0"/>
        <v>59</v>
      </c>
      <c r="F15" s="42">
        <f t="shared" ref="F15:H15" si="35">D15</f>
        <v>59</v>
      </c>
      <c r="G15" s="42">
        <f t="shared" si="35"/>
        <v>59</v>
      </c>
      <c r="H15" s="42">
        <f t="shared" si="35"/>
        <v>59</v>
      </c>
      <c r="I15" s="42">
        <f t="shared" si="20"/>
        <v>59</v>
      </c>
      <c r="J15" s="52">
        <f t="shared" si="2"/>
        <v>73.75</v>
      </c>
      <c r="K15" s="42" t="str">
        <f t="shared" si="3"/>
        <v>Y</v>
      </c>
      <c r="L15" s="42" t="str">
        <f t="shared" si="4"/>
        <v>2</v>
      </c>
      <c r="M15" s="52">
        <f t="shared" si="5"/>
        <v>73.75</v>
      </c>
      <c r="N15" s="42" t="str">
        <f t="shared" si="6"/>
        <v>Y</v>
      </c>
      <c r="O15" s="42" t="str">
        <f t="shared" si="7"/>
        <v>2</v>
      </c>
      <c r="P15" s="52">
        <f t="shared" si="8"/>
        <v>73.75</v>
      </c>
      <c r="Q15" s="42" t="str">
        <f t="shared" si="9"/>
        <v>Y</v>
      </c>
      <c r="R15" s="42" t="str">
        <f t="shared" si="10"/>
        <v>2</v>
      </c>
      <c r="S15" s="52">
        <f t="shared" si="11"/>
        <v>73.75</v>
      </c>
      <c r="T15" s="42" t="str">
        <f t="shared" si="12"/>
        <v>Y</v>
      </c>
      <c r="U15" s="42" t="str">
        <f t="shared" si="13"/>
        <v>2</v>
      </c>
      <c r="V15" s="52">
        <f t="shared" ref="V15:X15" si="36">S15</f>
        <v>73.75</v>
      </c>
      <c r="W15" s="52" t="str">
        <f t="shared" si="36"/>
        <v>Y</v>
      </c>
      <c r="X15" s="42" t="str">
        <f t="shared" si="36"/>
        <v>2</v>
      </c>
      <c r="Y15" s="52">
        <f t="shared" ref="Y15:AA15" si="37">J15</f>
        <v>73.75</v>
      </c>
      <c r="Z15" s="42" t="str">
        <f t="shared" si="37"/>
        <v>Y</v>
      </c>
      <c r="AA15" s="42" t="str">
        <f t="shared" si="37"/>
        <v>2</v>
      </c>
    </row>
    <row r="16" spans="1:27" ht="19.5" customHeight="1" x14ac:dyDescent="0.2">
      <c r="A16" s="35">
        <v>9</v>
      </c>
      <c r="B16" s="49" t="s">
        <v>75</v>
      </c>
      <c r="C16" s="50" t="s">
        <v>76</v>
      </c>
      <c r="D16" s="56">
        <v>62</v>
      </c>
      <c r="E16" s="56">
        <v>62</v>
      </c>
      <c r="F16" s="56">
        <v>62</v>
      </c>
      <c r="G16" s="56">
        <v>62</v>
      </c>
      <c r="H16" s="56">
        <v>62</v>
      </c>
      <c r="I16" s="56">
        <v>62</v>
      </c>
      <c r="J16" s="52">
        <f t="shared" si="2"/>
        <v>77.5</v>
      </c>
      <c r="K16" s="42" t="str">
        <f t="shared" si="3"/>
        <v>Y</v>
      </c>
      <c r="L16" s="42" t="str">
        <f t="shared" si="4"/>
        <v>3</v>
      </c>
      <c r="M16" s="52">
        <f t="shared" si="5"/>
        <v>77.5</v>
      </c>
      <c r="N16" s="42" t="str">
        <f t="shared" si="6"/>
        <v>Y</v>
      </c>
      <c r="O16" s="42" t="str">
        <f t="shared" si="7"/>
        <v>3</v>
      </c>
      <c r="P16" s="52">
        <f t="shared" si="8"/>
        <v>77.5</v>
      </c>
      <c r="Q16" s="42" t="str">
        <f t="shared" si="9"/>
        <v>Y</v>
      </c>
      <c r="R16" s="42" t="str">
        <f t="shared" si="10"/>
        <v>3</v>
      </c>
      <c r="S16" s="52">
        <f t="shared" si="11"/>
        <v>77.5</v>
      </c>
      <c r="T16" s="42" t="str">
        <f t="shared" si="12"/>
        <v>Y</v>
      </c>
      <c r="U16" s="42" t="str">
        <f t="shared" si="13"/>
        <v>3</v>
      </c>
      <c r="V16" s="52">
        <f t="shared" ref="V16:X16" si="38">S16</f>
        <v>77.5</v>
      </c>
      <c r="W16" s="52" t="str">
        <f t="shared" si="38"/>
        <v>Y</v>
      </c>
      <c r="X16" s="42" t="str">
        <f t="shared" si="38"/>
        <v>3</v>
      </c>
      <c r="Y16" s="52">
        <f t="shared" ref="Y16:AA16" si="39">J16</f>
        <v>77.5</v>
      </c>
      <c r="Z16" s="42" t="str">
        <f t="shared" si="39"/>
        <v>Y</v>
      </c>
      <c r="AA16" s="42" t="str">
        <f t="shared" si="39"/>
        <v>3</v>
      </c>
    </row>
    <row r="17" spans="1:27" ht="19.5" customHeight="1" x14ac:dyDescent="0.2">
      <c r="A17" s="46">
        <v>10</v>
      </c>
      <c r="B17" s="49" t="s">
        <v>77</v>
      </c>
      <c r="C17" s="50" t="s">
        <v>78</v>
      </c>
      <c r="D17" s="56">
        <v>40</v>
      </c>
      <c r="E17" s="42">
        <f t="shared" ref="E17:H17" si="40">D17</f>
        <v>40</v>
      </c>
      <c r="F17" s="42">
        <f t="shared" si="40"/>
        <v>40</v>
      </c>
      <c r="G17" s="42">
        <f t="shared" si="40"/>
        <v>40</v>
      </c>
      <c r="H17" s="42">
        <f t="shared" si="40"/>
        <v>40</v>
      </c>
      <c r="I17" s="42">
        <f>D17</f>
        <v>40</v>
      </c>
      <c r="J17" s="52">
        <f t="shared" si="2"/>
        <v>50</v>
      </c>
      <c r="K17" s="42" t="str">
        <f t="shared" si="3"/>
        <v>Y</v>
      </c>
      <c r="L17" s="42" t="str">
        <f t="shared" si="4"/>
        <v>1</v>
      </c>
      <c r="M17" s="52">
        <f t="shared" si="5"/>
        <v>50</v>
      </c>
      <c r="N17" s="42" t="str">
        <f t="shared" si="6"/>
        <v>Y</v>
      </c>
      <c r="O17" s="42" t="str">
        <f t="shared" si="7"/>
        <v>1</v>
      </c>
      <c r="P17" s="52">
        <f t="shared" si="8"/>
        <v>50</v>
      </c>
      <c r="Q17" s="42" t="str">
        <f t="shared" si="9"/>
        <v>Y</v>
      </c>
      <c r="R17" s="42" t="str">
        <f t="shared" si="10"/>
        <v>1</v>
      </c>
      <c r="S17" s="52">
        <f t="shared" si="11"/>
        <v>50</v>
      </c>
      <c r="T17" s="42" t="str">
        <f t="shared" si="12"/>
        <v>Y</v>
      </c>
      <c r="U17" s="42" t="str">
        <f t="shared" si="13"/>
        <v>1</v>
      </c>
      <c r="V17" s="52">
        <f t="shared" ref="V17:X17" si="41">S17</f>
        <v>50</v>
      </c>
      <c r="W17" s="52" t="str">
        <f t="shared" si="41"/>
        <v>Y</v>
      </c>
      <c r="X17" s="42" t="str">
        <f t="shared" si="41"/>
        <v>1</v>
      </c>
      <c r="Y17" s="52">
        <f t="shared" ref="Y17:AA17" si="42">J17</f>
        <v>50</v>
      </c>
      <c r="Z17" s="42" t="str">
        <f t="shared" si="42"/>
        <v>Y</v>
      </c>
      <c r="AA17" s="42" t="str">
        <f t="shared" si="42"/>
        <v>1</v>
      </c>
    </row>
    <row r="18" spans="1:27" ht="28.5" customHeight="1" x14ac:dyDescent="0.2">
      <c r="A18" s="35">
        <v>11</v>
      </c>
      <c r="B18" s="49" t="s">
        <v>79</v>
      </c>
      <c r="C18" s="50" t="s">
        <v>80</v>
      </c>
      <c r="D18" s="56">
        <v>58</v>
      </c>
      <c r="E18" s="42">
        <f t="shared" ref="E18:I18" si="43">D18</f>
        <v>58</v>
      </c>
      <c r="F18" s="42">
        <f t="shared" si="43"/>
        <v>58</v>
      </c>
      <c r="G18" s="42">
        <f t="shared" si="43"/>
        <v>58</v>
      </c>
      <c r="H18" s="42">
        <f t="shared" si="43"/>
        <v>58</v>
      </c>
      <c r="I18" s="42">
        <f t="shared" si="43"/>
        <v>58</v>
      </c>
      <c r="J18" s="52">
        <f t="shared" si="2"/>
        <v>72.5</v>
      </c>
      <c r="K18" s="42" t="str">
        <f t="shared" si="3"/>
        <v>Y</v>
      </c>
      <c r="L18" s="42" t="str">
        <f t="shared" si="4"/>
        <v>2</v>
      </c>
      <c r="M18" s="52">
        <f t="shared" si="5"/>
        <v>72.5</v>
      </c>
      <c r="N18" s="42" t="str">
        <f t="shared" si="6"/>
        <v>Y</v>
      </c>
      <c r="O18" s="42" t="str">
        <f t="shared" si="7"/>
        <v>2</v>
      </c>
      <c r="P18" s="52">
        <f t="shared" si="8"/>
        <v>72.5</v>
      </c>
      <c r="Q18" s="42" t="str">
        <f t="shared" si="9"/>
        <v>Y</v>
      </c>
      <c r="R18" s="42" t="str">
        <f t="shared" si="10"/>
        <v>2</v>
      </c>
      <c r="S18" s="52">
        <f t="shared" si="11"/>
        <v>72.5</v>
      </c>
      <c r="T18" s="42" t="str">
        <f t="shared" si="12"/>
        <v>Y</v>
      </c>
      <c r="U18" s="42" t="str">
        <f t="shared" si="13"/>
        <v>2</v>
      </c>
      <c r="V18" s="52">
        <f t="shared" ref="V18:X18" si="44">S18</f>
        <v>72.5</v>
      </c>
      <c r="W18" s="52" t="str">
        <f t="shared" si="44"/>
        <v>Y</v>
      </c>
      <c r="X18" s="42" t="str">
        <f t="shared" si="44"/>
        <v>2</v>
      </c>
      <c r="Y18" s="52">
        <f t="shared" ref="Y18:AA18" si="45">J18</f>
        <v>72.5</v>
      </c>
      <c r="Z18" s="42" t="str">
        <f t="shared" si="45"/>
        <v>Y</v>
      </c>
      <c r="AA18" s="42" t="str">
        <f t="shared" si="45"/>
        <v>2</v>
      </c>
    </row>
    <row r="19" spans="1:27" ht="19.5" customHeight="1" x14ac:dyDescent="0.2">
      <c r="A19" s="46">
        <v>12</v>
      </c>
      <c r="B19" s="49" t="s">
        <v>81</v>
      </c>
      <c r="C19" s="50" t="s">
        <v>82</v>
      </c>
      <c r="D19" s="56">
        <v>41</v>
      </c>
      <c r="E19" s="42">
        <f t="shared" ref="E19:H19" si="46">D19</f>
        <v>41</v>
      </c>
      <c r="F19" s="42">
        <f t="shared" si="46"/>
        <v>41</v>
      </c>
      <c r="G19" s="42">
        <f t="shared" si="46"/>
        <v>41</v>
      </c>
      <c r="H19" s="42">
        <f t="shared" si="46"/>
        <v>41</v>
      </c>
      <c r="I19" s="42">
        <f t="shared" ref="I19:I105" si="47">D19</f>
        <v>41</v>
      </c>
      <c r="J19" s="52">
        <f t="shared" si="2"/>
        <v>51.25</v>
      </c>
      <c r="K19" s="42" t="str">
        <f t="shared" si="3"/>
        <v>Y</v>
      </c>
      <c r="L19" s="42" t="str">
        <f t="shared" si="4"/>
        <v>1</v>
      </c>
      <c r="M19" s="52">
        <f t="shared" si="5"/>
        <v>51.25</v>
      </c>
      <c r="N19" s="42" t="str">
        <f t="shared" si="6"/>
        <v>Y</v>
      </c>
      <c r="O19" s="42" t="str">
        <f t="shared" si="7"/>
        <v>1</v>
      </c>
      <c r="P19" s="52">
        <f t="shared" si="8"/>
        <v>51.25</v>
      </c>
      <c r="Q19" s="42" t="str">
        <f t="shared" si="9"/>
        <v>Y</v>
      </c>
      <c r="R19" s="42" t="str">
        <f t="shared" si="10"/>
        <v>1</v>
      </c>
      <c r="S19" s="52">
        <f t="shared" si="11"/>
        <v>51.25</v>
      </c>
      <c r="T19" s="42" t="str">
        <f t="shared" si="12"/>
        <v>Y</v>
      </c>
      <c r="U19" s="42" t="str">
        <f t="shared" si="13"/>
        <v>1</v>
      </c>
      <c r="V19" s="52">
        <f t="shared" ref="V19:X19" si="48">S19</f>
        <v>51.25</v>
      </c>
      <c r="W19" s="52" t="str">
        <f t="shared" si="48"/>
        <v>Y</v>
      </c>
      <c r="X19" s="42" t="str">
        <f t="shared" si="48"/>
        <v>1</v>
      </c>
      <c r="Y19" s="52">
        <f t="shared" ref="Y19:AA19" si="49">J19</f>
        <v>51.25</v>
      </c>
      <c r="Z19" s="42" t="str">
        <f t="shared" si="49"/>
        <v>Y</v>
      </c>
      <c r="AA19" s="42" t="str">
        <f t="shared" si="49"/>
        <v>1</v>
      </c>
    </row>
    <row r="20" spans="1:27" ht="19.5" customHeight="1" x14ac:dyDescent="0.2">
      <c r="A20" s="35">
        <v>13</v>
      </c>
      <c r="B20" s="49" t="s">
        <v>83</v>
      </c>
      <c r="C20" s="50" t="s">
        <v>84</v>
      </c>
      <c r="D20" s="56">
        <v>63</v>
      </c>
      <c r="E20" s="42">
        <f t="shared" ref="E20:E105" si="50">D20</f>
        <v>63</v>
      </c>
      <c r="F20" s="42">
        <f t="shared" ref="F20:H20" si="51">D20</f>
        <v>63</v>
      </c>
      <c r="G20" s="42">
        <f t="shared" si="51"/>
        <v>63</v>
      </c>
      <c r="H20" s="42">
        <f t="shared" si="51"/>
        <v>63</v>
      </c>
      <c r="I20" s="42">
        <f t="shared" si="47"/>
        <v>63</v>
      </c>
      <c r="J20" s="52">
        <f t="shared" si="2"/>
        <v>78.75</v>
      </c>
      <c r="K20" s="42" t="str">
        <f t="shared" si="3"/>
        <v>Y</v>
      </c>
      <c r="L20" s="42" t="str">
        <f t="shared" si="4"/>
        <v>3</v>
      </c>
      <c r="M20" s="52">
        <f t="shared" si="5"/>
        <v>78.75</v>
      </c>
      <c r="N20" s="42" t="str">
        <f t="shared" si="6"/>
        <v>Y</v>
      </c>
      <c r="O20" s="42" t="str">
        <f t="shared" si="7"/>
        <v>3</v>
      </c>
      <c r="P20" s="52">
        <f t="shared" si="8"/>
        <v>78.75</v>
      </c>
      <c r="Q20" s="42" t="str">
        <f t="shared" si="9"/>
        <v>Y</v>
      </c>
      <c r="R20" s="42" t="str">
        <f t="shared" si="10"/>
        <v>3</v>
      </c>
      <c r="S20" s="52">
        <f t="shared" si="11"/>
        <v>78.75</v>
      </c>
      <c r="T20" s="42" t="str">
        <f t="shared" si="12"/>
        <v>Y</v>
      </c>
      <c r="U20" s="42" t="str">
        <f t="shared" si="13"/>
        <v>3</v>
      </c>
      <c r="V20" s="52">
        <f t="shared" ref="V20:X20" si="52">S20</f>
        <v>78.75</v>
      </c>
      <c r="W20" s="52" t="str">
        <f t="shared" si="52"/>
        <v>Y</v>
      </c>
      <c r="X20" s="42" t="str">
        <f t="shared" si="52"/>
        <v>3</v>
      </c>
      <c r="Y20" s="52">
        <f t="shared" ref="Y20:AA20" si="53">J20</f>
        <v>78.75</v>
      </c>
      <c r="Z20" s="42" t="str">
        <f t="shared" si="53"/>
        <v>Y</v>
      </c>
      <c r="AA20" s="42" t="str">
        <f t="shared" si="53"/>
        <v>3</v>
      </c>
    </row>
    <row r="21" spans="1:27" ht="19.5" customHeight="1" x14ac:dyDescent="0.2">
      <c r="A21" s="46">
        <v>14</v>
      </c>
      <c r="B21" s="49" t="s">
        <v>85</v>
      </c>
      <c r="C21" s="50" t="s">
        <v>86</v>
      </c>
      <c r="D21" s="56">
        <v>28</v>
      </c>
      <c r="E21" s="42">
        <f t="shared" si="50"/>
        <v>28</v>
      </c>
      <c r="F21" s="42">
        <f t="shared" ref="F21:H21" si="54">D21</f>
        <v>28</v>
      </c>
      <c r="G21" s="42">
        <f t="shared" si="54"/>
        <v>28</v>
      </c>
      <c r="H21" s="42">
        <f t="shared" si="54"/>
        <v>28</v>
      </c>
      <c r="I21" s="42">
        <f t="shared" si="47"/>
        <v>28</v>
      </c>
      <c r="J21" s="52">
        <f t="shared" si="2"/>
        <v>35</v>
      </c>
      <c r="K21" s="42" t="str">
        <f t="shared" si="3"/>
        <v>Y</v>
      </c>
      <c r="L21" s="42" t="str">
        <f t="shared" si="4"/>
        <v>1</v>
      </c>
      <c r="M21" s="52">
        <f t="shared" si="5"/>
        <v>35</v>
      </c>
      <c r="N21" s="42" t="str">
        <f t="shared" si="6"/>
        <v>Y</v>
      </c>
      <c r="O21" s="42" t="str">
        <f t="shared" si="7"/>
        <v>1</v>
      </c>
      <c r="P21" s="52">
        <f t="shared" si="8"/>
        <v>35</v>
      </c>
      <c r="Q21" s="42" t="str">
        <f t="shared" si="9"/>
        <v>Y</v>
      </c>
      <c r="R21" s="42" t="str">
        <f t="shared" si="10"/>
        <v>1</v>
      </c>
      <c r="S21" s="52">
        <f t="shared" si="11"/>
        <v>35</v>
      </c>
      <c r="T21" s="42" t="str">
        <f t="shared" si="12"/>
        <v>Y</v>
      </c>
      <c r="U21" s="42" t="str">
        <f t="shared" si="13"/>
        <v>1</v>
      </c>
      <c r="V21" s="52">
        <f t="shared" ref="V21:X21" si="55">S21</f>
        <v>35</v>
      </c>
      <c r="W21" s="52" t="str">
        <f t="shared" si="55"/>
        <v>Y</v>
      </c>
      <c r="X21" s="42" t="str">
        <f t="shared" si="55"/>
        <v>1</v>
      </c>
      <c r="Y21" s="52">
        <f t="shared" ref="Y21:AA21" si="56">J21</f>
        <v>35</v>
      </c>
      <c r="Z21" s="42" t="str">
        <f t="shared" si="56"/>
        <v>Y</v>
      </c>
      <c r="AA21" s="42" t="str">
        <f t="shared" si="56"/>
        <v>1</v>
      </c>
    </row>
    <row r="22" spans="1:27" ht="19.5" customHeight="1" x14ac:dyDescent="0.2">
      <c r="A22" s="35">
        <v>15</v>
      </c>
      <c r="B22" s="49" t="s">
        <v>87</v>
      </c>
      <c r="C22" s="50" t="s">
        <v>88</v>
      </c>
      <c r="D22" s="56">
        <v>38</v>
      </c>
      <c r="E22" s="42">
        <f t="shared" si="50"/>
        <v>38</v>
      </c>
      <c r="F22" s="42">
        <f t="shared" ref="F22:H22" si="57">D22</f>
        <v>38</v>
      </c>
      <c r="G22" s="42">
        <f t="shared" si="57"/>
        <v>38</v>
      </c>
      <c r="H22" s="42">
        <f t="shared" si="57"/>
        <v>38</v>
      </c>
      <c r="I22" s="42">
        <f t="shared" si="47"/>
        <v>38</v>
      </c>
      <c r="J22" s="52">
        <f t="shared" si="2"/>
        <v>47.5</v>
      </c>
      <c r="K22" s="42" t="str">
        <f t="shared" si="3"/>
        <v>Y</v>
      </c>
      <c r="L22" s="42" t="str">
        <f t="shared" si="4"/>
        <v>1</v>
      </c>
      <c r="M22" s="52">
        <f t="shared" si="5"/>
        <v>47.5</v>
      </c>
      <c r="N22" s="42" t="str">
        <f t="shared" si="6"/>
        <v>Y</v>
      </c>
      <c r="O22" s="42" t="str">
        <f t="shared" si="7"/>
        <v>1</v>
      </c>
      <c r="P22" s="52">
        <f t="shared" si="8"/>
        <v>47.5</v>
      </c>
      <c r="Q22" s="42" t="str">
        <f t="shared" si="9"/>
        <v>Y</v>
      </c>
      <c r="R22" s="42" t="str">
        <f t="shared" si="10"/>
        <v>1</v>
      </c>
      <c r="S22" s="52">
        <f t="shared" si="11"/>
        <v>47.5</v>
      </c>
      <c r="T22" s="42" t="str">
        <f t="shared" si="12"/>
        <v>Y</v>
      </c>
      <c r="U22" s="42" t="str">
        <f t="shared" si="13"/>
        <v>1</v>
      </c>
      <c r="V22" s="52">
        <f t="shared" ref="V22:X22" si="58">S22</f>
        <v>47.5</v>
      </c>
      <c r="W22" s="52" t="str">
        <f t="shared" si="58"/>
        <v>Y</v>
      </c>
      <c r="X22" s="42" t="str">
        <f t="shared" si="58"/>
        <v>1</v>
      </c>
      <c r="Y22" s="52">
        <f t="shared" ref="Y22:AA22" si="59">J22</f>
        <v>47.5</v>
      </c>
      <c r="Z22" s="42" t="str">
        <f t="shared" si="59"/>
        <v>Y</v>
      </c>
      <c r="AA22" s="42" t="str">
        <f t="shared" si="59"/>
        <v>1</v>
      </c>
    </row>
    <row r="23" spans="1:27" ht="19.5" customHeight="1" x14ac:dyDescent="0.2">
      <c r="A23" s="46">
        <v>16</v>
      </c>
      <c r="B23" s="49" t="s">
        <v>89</v>
      </c>
      <c r="C23" s="50" t="s">
        <v>90</v>
      </c>
      <c r="D23" s="56">
        <v>29</v>
      </c>
      <c r="E23" s="42">
        <f t="shared" si="50"/>
        <v>29</v>
      </c>
      <c r="F23" s="42">
        <f t="shared" ref="F23:H23" si="60">D23</f>
        <v>29</v>
      </c>
      <c r="G23" s="42">
        <f t="shared" si="60"/>
        <v>29</v>
      </c>
      <c r="H23" s="42">
        <f t="shared" si="60"/>
        <v>29</v>
      </c>
      <c r="I23" s="42">
        <f t="shared" si="47"/>
        <v>29</v>
      </c>
      <c r="J23" s="52">
        <f t="shared" si="2"/>
        <v>36.25</v>
      </c>
      <c r="K23" s="42" t="str">
        <f t="shared" si="3"/>
        <v>Y</v>
      </c>
      <c r="L23" s="42" t="str">
        <f t="shared" si="4"/>
        <v>1</v>
      </c>
      <c r="M23" s="52">
        <f t="shared" si="5"/>
        <v>36.25</v>
      </c>
      <c r="N23" s="42" t="str">
        <f t="shared" si="6"/>
        <v>Y</v>
      </c>
      <c r="O23" s="42" t="str">
        <f t="shared" si="7"/>
        <v>1</v>
      </c>
      <c r="P23" s="52">
        <f t="shared" si="8"/>
        <v>36.25</v>
      </c>
      <c r="Q23" s="42" t="str">
        <f t="shared" si="9"/>
        <v>Y</v>
      </c>
      <c r="R23" s="42" t="str">
        <f t="shared" si="10"/>
        <v>1</v>
      </c>
      <c r="S23" s="52">
        <f t="shared" si="11"/>
        <v>36.25</v>
      </c>
      <c r="T23" s="42" t="str">
        <f t="shared" si="12"/>
        <v>Y</v>
      </c>
      <c r="U23" s="42" t="str">
        <f t="shared" si="13"/>
        <v>1</v>
      </c>
      <c r="V23" s="52">
        <f t="shared" ref="V23:X23" si="61">S23</f>
        <v>36.25</v>
      </c>
      <c r="W23" s="52" t="str">
        <f t="shared" si="61"/>
        <v>Y</v>
      </c>
      <c r="X23" s="42" t="str">
        <f t="shared" si="61"/>
        <v>1</v>
      </c>
      <c r="Y23" s="52">
        <f t="shared" ref="Y23:AA23" si="62">J23</f>
        <v>36.25</v>
      </c>
      <c r="Z23" s="42" t="str">
        <f t="shared" si="62"/>
        <v>Y</v>
      </c>
      <c r="AA23" s="42" t="str">
        <f t="shared" si="62"/>
        <v>1</v>
      </c>
    </row>
    <row r="24" spans="1:27" ht="19.5" customHeight="1" x14ac:dyDescent="0.2">
      <c r="A24" s="35">
        <v>17</v>
      </c>
      <c r="B24" s="49" t="s">
        <v>91</v>
      </c>
      <c r="C24" s="50" t="s">
        <v>92</v>
      </c>
      <c r="D24" s="56">
        <v>46</v>
      </c>
      <c r="E24" s="42">
        <f t="shared" si="50"/>
        <v>46</v>
      </c>
      <c r="F24" s="42">
        <f t="shared" ref="F24:H24" si="63">D24</f>
        <v>46</v>
      </c>
      <c r="G24" s="42">
        <f t="shared" si="63"/>
        <v>46</v>
      </c>
      <c r="H24" s="42">
        <f t="shared" si="63"/>
        <v>46</v>
      </c>
      <c r="I24" s="42">
        <f t="shared" si="47"/>
        <v>46</v>
      </c>
      <c r="J24" s="52">
        <f t="shared" si="2"/>
        <v>57.5</v>
      </c>
      <c r="K24" s="42" t="str">
        <f t="shared" si="3"/>
        <v>Y</v>
      </c>
      <c r="L24" s="42" t="str">
        <f t="shared" si="4"/>
        <v>1</v>
      </c>
      <c r="M24" s="52">
        <f t="shared" si="5"/>
        <v>57.5</v>
      </c>
      <c r="N24" s="42" t="str">
        <f t="shared" si="6"/>
        <v>Y</v>
      </c>
      <c r="O24" s="42" t="str">
        <f t="shared" si="7"/>
        <v>1</v>
      </c>
      <c r="P24" s="52">
        <f t="shared" si="8"/>
        <v>57.5</v>
      </c>
      <c r="Q24" s="42" t="str">
        <f t="shared" si="9"/>
        <v>Y</v>
      </c>
      <c r="R24" s="42" t="str">
        <f t="shared" si="10"/>
        <v>1</v>
      </c>
      <c r="S24" s="52">
        <f t="shared" si="11"/>
        <v>57.5</v>
      </c>
      <c r="T24" s="42" t="str">
        <f t="shared" si="12"/>
        <v>Y</v>
      </c>
      <c r="U24" s="42" t="str">
        <f t="shared" si="13"/>
        <v>1</v>
      </c>
      <c r="V24" s="52">
        <f t="shared" ref="V24:X24" si="64">S24</f>
        <v>57.5</v>
      </c>
      <c r="W24" s="52" t="str">
        <f t="shared" si="64"/>
        <v>Y</v>
      </c>
      <c r="X24" s="42" t="str">
        <f t="shared" si="64"/>
        <v>1</v>
      </c>
      <c r="Y24" s="52">
        <f t="shared" ref="Y24:AA24" si="65">J24</f>
        <v>57.5</v>
      </c>
      <c r="Z24" s="42" t="str">
        <f t="shared" si="65"/>
        <v>Y</v>
      </c>
      <c r="AA24" s="42" t="str">
        <f t="shared" si="65"/>
        <v>1</v>
      </c>
    </row>
    <row r="25" spans="1:27" ht="19.5" customHeight="1" x14ac:dyDescent="0.2">
      <c r="A25" s="46">
        <v>18</v>
      </c>
      <c r="B25" s="49" t="s">
        <v>93</v>
      </c>
      <c r="C25" s="50" t="s">
        <v>94</v>
      </c>
      <c r="D25" s="56">
        <v>32</v>
      </c>
      <c r="E25" s="42">
        <f t="shared" si="50"/>
        <v>32</v>
      </c>
      <c r="F25" s="42">
        <f t="shared" ref="F25:H25" si="66">D25</f>
        <v>32</v>
      </c>
      <c r="G25" s="42">
        <f t="shared" si="66"/>
        <v>32</v>
      </c>
      <c r="H25" s="42">
        <f t="shared" si="66"/>
        <v>32</v>
      </c>
      <c r="I25" s="42">
        <f t="shared" si="47"/>
        <v>32</v>
      </c>
      <c r="J25" s="52">
        <f t="shared" si="2"/>
        <v>40</v>
      </c>
      <c r="K25" s="42" t="str">
        <f t="shared" si="3"/>
        <v>Y</v>
      </c>
      <c r="L25" s="42" t="str">
        <f t="shared" si="4"/>
        <v>1</v>
      </c>
      <c r="M25" s="52">
        <f t="shared" si="5"/>
        <v>40</v>
      </c>
      <c r="N25" s="42" t="str">
        <f t="shared" si="6"/>
        <v>Y</v>
      </c>
      <c r="O25" s="42" t="str">
        <f t="shared" si="7"/>
        <v>1</v>
      </c>
      <c r="P25" s="52">
        <f t="shared" si="8"/>
        <v>40</v>
      </c>
      <c r="Q25" s="42" t="str">
        <f t="shared" si="9"/>
        <v>Y</v>
      </c>
      <c r="R25" s="42" t="str">
        <f t="shared" si="10"/>
        <v>1</v>
      </c>
      <c r="S25" s="52">
        <f t="shared" si="11"/>
        <v>40</v>
      </c>
      <c r="T25" s="42" t="str">
        <f t="shared" si="12"/>
        <v>Y</v>
      </c>
      <c r="U25" s="42" t="str">
        <f t="shared" si="13"/>
        <v>1</v>
      </c>
      <c r="V25" s="52">
        <f t="shared" ref="V25:X25" si="67">S25</f>
        <v>40</v>
      </c>
      <c r="W25" s="52" t="str">
        <f t="shared" si="67"/>
        <v>Y</v>
      </c>
      <c r="X25" s="42" t="str">
        <f t="shared" si="67"/>
        <v>1</v>
      </c>
      <c r="Y25" s="52">
        <f t="shared" ref="Y25:AA25" si="68">J25</f>
        <v>40</v>
      </c>
      <c r="Z25" s="42" t="str">
        <f t="shared" si="68"/>
        <v>Y</v>
      </c>
      <c r="AA25" s="42" t="str">
        <f t="shared" si="68"/>
        <v>1</v>
      </c>
    </row>
    <row r="26" spans="1:27" ht="19.5" customHeight="1" x14ac:dyDescent="0.2">
      <c r="A26" s="35">
        <v>19</v>
      </c>
      <c r="B26" s="49" t="s">
        <v>95</v>
      </c>
      <c r="C26" s="50" t="s">
        <v>96</v>
      </c>
      <c r="D26" s="56">
        <v>37</v>
      </c>
      <c r="E26" s="42">
        <f t="shared" si="50"/>
        <v>37</v>
      </c>
      <c r="F26" s="42">
        <f t="shared" ref="F26:H26" si="69">D26</f>
        <v>37</v>
      </c>
      <c r="G26" s="42">
        <f t="shared" si="69"/>
        <v>37</v>
      </c>
      <c r="H26" s="42">
        <f t="shared" si="69"/>
        <v>37</v>
      </c>
      <c r="I26" s="42">
        <f t="shared" si="47"/>
        <v>37</v>
      </c>
      <c r="J26" s="52">
        <f t="shared" si="2"/>
        <v>46.25</v>
      </c>
      <c r="K26" s="42" t="str">
        <f t="shared" si="3"/>
        <v>Y</v>
      </c>
      <c r="L26" s="42" t="str">
        <f t="shared" si="4"/>
        <v>1</v>
      </c>
      <c r="M26" s="52">
        <f t="shared" si="5"/>
        <v>46.25</v>
      </c>
      <c r="N26" s="42" t="str">
        <f t="shared" si="6"/>
        <v>Y</v>
      </c>
      <c r="O26" s="42" t="str">
        <f t="shared" si="7"/>
        <v>1</v>
      </c>
      <c r="P26" s="52">
        <f t="shared" si="8"/>
        <v>46.25</v>
      </c>
      <c r="Q26" s="42" t="str">
        <f t="shared" si="9"/>
        <v>Y</v>
      </c>
      <c r="R26" s="42" t="str">
        <f t="shared" si="10"/>
        <v>1</v>
      </c>
      <c r="S26" s="52">
        <f t="shared" si="11"/>
        <v>46.25</v>
      </c>
      <c r="T26" s="42" t="str">
        <f t="shared" si="12"/>
        <v>Y</v>
      </c>
      <c r="U26" s="42" t="str">
        <f t="shared" si="13"/>
        <v>1</v>
      </c>
      <c r="V26" s="52">
        <f t="shared" ref="V26:X26" si="70">S26</f>
        <v>46.25</v>
      </c>
      <c r="W26" s="52" t="str">
        <f t="shared" si="70"/>
        <v>Y</v>
      </c>
      <c r="X26" s="42" t="str">
        <f t="shared" si="70"/>
        <v>1</v>
      </c>
      <c r="Y26" s="52">
        <f t="shared" ref="Y26:AA26" si="71">J26</f>
        <v>46.25</v>
      </c>
      <c r="Z26" s="42" t="str">
        <f t="shared" si="71"/>
        <v>Y</v>
      </c>
      <c r="AA26" s="42" t="str">
        <f t="shared" si="71"/>
        <v>1</v>
      </c>
    </row>
    <row r="27" spans="1:27" ht="19.5" customHeight="1" x14ac:dyDescent="0.2">
      <c r="A27" s="46">
        <v>20</v>
      </c>
      <c r="B27" s="49" t="s">
        <v>97</v>
      </c>
      <c r="C27" s="50" t="s">
        <v>98</v>
      </c>
      <c r="D27" s="56">
        <v>42</v>
      </c>
      <c r="E27" s="42">
        <f t="shared" si="50"/>
        <v>42</v>
      </c>
      <c r="F27" s="42">
        <f t="shared" ref="F27:G27" si="72">D27</f>
        <v>42</v>
      </c>
      <c r="G27" s="42">
        <f t="shared" si="72"/>
        <v>42</v>
      </c>
      <c r="H27" s="42">
        <f>E27</f>
        <v>42</v>
      </c>
      <c r="I27" s="42">
        <f t="shared" si="47"/>
        <v>42</v>
      </c>
      <c r="J27" s="52">
        <f t="shared" si="2"/>
        <v>52.5</v>
      </c>
      <c r="K27" s="42" t="str">
        <f t="shared" si="3"/>
        <v>Y</v>
      </c>
      <c r="L27" s="42" t="str">
        <f t="shared" si="4"/>
        <v>1</v>
      </c>
      <c r="M27" s="52">
        <f t="shared" si="5"/>
        <v>52.5</v>
      </c>
      <c r="N27" s="42" t="str">
        <f t="shared" si="6"/>
        <v>Y</v>
      </c>
      <c r="O27" s="42" t="str">
        <f t="shared" si="7"/>
        <v>1</v>
      </c>
      <c r="P27" s="52">
        <f t="shared" si="8"/>
        <v>52.5</v>
      </c>
      <c r="Q27" s="42" t="str">
        <f t="shared" si="9"/>
        <v>Y</v>
      </c>
      <c r="R27" s="42" t="str">
        <f t="shared" si="10"/>
        <v>1</v>
      </c>
      <c r="S27" s="52">
        <f t="shared" si="11"/>
        <v>52.5</v>
      </c>
      <c r="T27" s="42" t="str">
        <f t="shared" si="12"/>
        <v>Y</v>
      </c>
      <c r="U27" s="42" t="str">
        <f t="shared" si="13"/>
        <v>1</v>
      </c>
      <c r="V27" s="52">
        <f t="shared" ref="V27:X27" si="73">S27</f>
        <v>52.5</v>
      </c>
      <c r="W27" s="52" t="str">
        <f t="shared" si="73"/>
        <v>Y</v>
      </c>
      <c r="X27" s="42" t="str">
        <f t="shared" si="73"/>
        <v>1</v>
      </c>
      <c r="Y27" s="52">
        <f t="shared" ref="Y27:AA27" si="74">J27</f>
        <v>52.5</v>
      </c>
      <c r="Z27" s="42" t="str">
        <f t="shared" si="74"/>
        <v>Y</v>
      </c>
      <c r="AA27" s="42" t="str">
        <f t="shared" si="74"/>
        <v>1</v>
      </c>
    </row>
    <row r="28" spans="1:27" ht="19.5" customHeight="1" x14ac:dyDescent="0.2">
      <c r="A28" s="35">
        <v>21</v>
      </c>
      <c r="B28" s="49" t="s">
        <v>99</v>
      </c>
      <c r="C28" s="50" t="s">
        <v>100</v>
      </c>
      <c r="D28" s="56">
        <v>34</v>
      </c>
      <c r="E28" s="42">
        <f t="shared" si="50"/>
        <v>34</v>
      </c>
      <c r="F28" s="42">
        <f t="shared" ref="F28:H28" si="75">D28</f>
        <v>34</v>
      </c>
      <c r="G28" s="42">
        <f t="shared" si="75"/>
        <v>34</v>
      </c>
      <c r="H28" s="42">
        <f t="shared" si="75"/>
        <v>34</v>
      </c>
      <c r="I28" s="42">
        <f t="shared" si="47"/>
        <v>34</v>
      </c>
      <c r="J28" s="52">
        <f t="shared" si="2"/>
        <v>42.5</v>
      </c>
      <c r="K28" s="42" t="str">
        <f t="shared" si="3"/>
        <v>Y</v>
      </c>
      <c r="L28" s="42" t="str">
        <f t="shared" si="4"/>
        <v>1</v>
      </c>
      <c r="M28" s="52">
        <f t="shared" si="5"/>
        <v>42.5</v>
      </c>
      <c r="N28" s="42" t="str">
        <f t="shared" si="6"/>
        <v>Y</v>
      </c>
      <c r="O28" s="42" t="str">
        <f t="shared" si="7"/>
        <v>1</v>
      </c>
      <c r="P28" s="52">
        <f t="shared" si="8"/>
        <v>42.5</v>
      </c>
      <c r="Q28" s="42" t="str">
        <f t="shared" si="9"/>
        <v>Y</v>
      </c>
      <c r="R28" s="42" t="str">
        <f t="shared" si="10"/>
        <v>1</v>
      </c>
      <c r="S28" s="52">
        <f t="shared" si="11"/>
        <v>42.5</v>
      </c>
      <c r="T28" s="42" t="str">
        <f t="shared" si="12"/>
        <v>Y</v>
      </c>
      <c r="U28" s="42" t="str">
        <f t="shared" si="13"/>
        <v>1</v>
      </c>
      <c r="V28" s="52">
        <f t="shared" ref="V28:X28" si="76">S28</f>
        <v>42.5</v>
      </c>
      <c r="W28" s="52" t="str">
        <f t="shared" si="76"/>
        <v>Y</v>
      </c>
      <c r="X28" s="42" t="str">
        <f t="shared" si="76"/>
        <v>1</v>
      </c>
      <c r="Y28" s="52">
        <f t="shared" ref="Y28:AA28" si="77">J28</f>
        <v>42.5</v>
      </c>
      <c r="Z28" s="42" t="str">
        <f t="shared" si="77"/>
        <v>Y</v>
      </c>
      <c r="AA28" s="42" t="str">
        <f t="shared" si="77"/>
        <v>1</v>
      </c>
    </row>
    <row r="29" spans="1:27" ht="19.5" customHeight="1" x14ac:dyDescent="0.2">
      <c r="A29" s="46">
        <v>22</v>
      </c>
      <c r="B29" s="49" t="s">
        <v>101</v>
      </c>
      <c r="C29" s="50" t="s">
        <v>102</v>
      </c>
      <c r="D29" s="56">
        <v>28</v>
      </c>
      <c r="E29" s="42">
        <f t="shared" si="50"/>
        <v>28</v>
      </c>
      <c r="F29" s="42">
        <f t="shared" ref="F29:H29" si="78">D29</f>
        <v>28</v>
      </c>
      <c r="G29" s="42">
        <f t="shared" si="78"/>
        <v>28</v>
      </c>
      <c r="H29" s="42">
        <f t="shared" si="78"/>
        <v>28</v>
      </c>
      <c r="I29" s="42">
        <f t="shared" si="47"/>
        <v>28</v>
      </c>
      <c r="J29" s="52">
        <f t="shared" si="2"/>
        <v>35</v>
      </c>
      <c r="K29" s="42" t="str">
        <f t="shared" si="3"/>
        <v>Y</v>
      </c>
      <c r="L29" s="42" t="str">
        <f t="shared" si="4"/>
        <v>1</v>
      </c>
      <c r="M29" s="52">
        <f t="shared" si="5"/>
        <v>35</v>
      </c>
      <c r="N29" s="42" t="str">
        <f t="shared" si="6"/>
        <v>Y</v>
      </c>
      <c r="O29" s="42" t="str">
        <f t="shared" si="7"/>
        <v>1</v>
      </c>
      <c r="P29" s="52">
        <f t="shared" si="8"/>
        <v>35</v>
      </c>
      <c r="Q29" s="42" t="str">
        <f t="shared" si="9"/>
        <v>Y</v>
      </c>
      <c r="R29" s="42" t="str">
        <f t="shared" si="10"/>
        <v>1</v>
      </c>
      <c r="S29" s="52">
        <f t="shared" si="11"/>
        <v>35</v>
      </c>
      <c r="T29" s="42" t="str">
        <f t="shared" si="12"/>
        <v>Y</v>
      </c>
      <c r="U29" s="42" t="str">
        <f t="shared" si="13"/>
        <v>1</v>
      </c>
      <c r="V29" s="52">
        <f t="shared" ref="V29:X29" si="79">S29</f>
        <v>35</v>
      </c>
      <c r="W29" s="52" t="str">
        <f t="shared" si="79"/>
        <v>Y</v>
      </c>
      <c r="X29" s="42" t="str">
        <f t="shared" si="79"/>
        <v>1</v>
      </c>
      <c r="Y29" s="52">
        <f t="shared" ref="Y29:AA29" si="80">J29</f>
        <v>35</v>
      </c>
      <c r="Z29" s="42" t="str">
        <f t="shared" si="80"/>
        <v>Y</v>
      </c>
      <c r="AA29" s="42" t="str">
        <f t="shared" si="80"/>
        <v>1</v>
      </c>
    </row>
    <row r="30" spans="1:27" ht="19.5" customHeight="1" x14ac:dyDescent="0.2">
      <c r="A30" s="35">
        <v>23</v>
      </c>
      <c r="B30" s="49" t="s">
        <v>103</v>
      </c>
      <c r="C30" s="50" t="s">
        <v>104</v>
      </c>
      <c r="D30" s="56">
        <v>50</v>
      </c>
      <c r="E30" s="42">
        <f t="shared" si="50"/>
        <v>50</v>
      </c>
      <c r="F30" s="42">
        <f t="shared" ref="F30:H30" si="81">D30</f>
        <v>50</v>
      </c>
      <c r="G30" s="42">
        <f t="shared" si="81"/>
        <v>50</v>
      </c>
      <c r="H30" s="42">
        <f t="shared" si="81"/>
        <v>50</v>
      </c>
      <c r="I30" s="42">
        <f t="shared" si="47"/>
        <v>50</v>
      </c>
      <c r="J30" s="52">
        <f t="shared" si="2"/>
        <v>62.5</v>
      </c>
      <c r="K30" s="42" t="str">
        <f t="shared" si="3"/>
        <v>Y</v>
      </c>
      <c r="L30" s="42" t="str">
        <f t="shared" si="4"/>
        <v>2</v>
      </c>
      <c r="M30" s="52">
        <f t="shared" si="5"/>
        <v>62.5</v>
      </c>
      <c r="N30" s="42" t="str">
        <f t="shared" si="6"/>
        <v>Y</v>
      </c>
      <c r="O30" s="42" t="str">
        <f t="shared" si="7"/>
        <v>2</v>
      </c>
      <c r="P30" s="52">
        <f t="shared" si="8"/>
        <v>62.5</v>
      </c>
      <c r="Q30" s="42" t="str">
        <f t="shared" si="9"/>
        <v>Y</v>
      </c>
      <c r="R30" s="42" t="str">
        <f t="shared" si="10"/>
        <v>2</v>
      </c>
      <c r="S30" s="52">
        <f t="shared" si="11"/>
        <v>62.5</v>
      </c>
      <c r="T30" s="42" t="str">
        <f t="shared" si="12"/>
        <v>Y</v>
      </c>
      <c r="U30" s="42" t="str">
        <f t="shared" si="13"/>
        <v>2</v>
      </c>
      <c r="V30" s="52">
        <f t="shared" ref="V30:X30" si="82">S30</f>
        <v>62.5</v>
      </c>
      <c r="W30" s="52" t="str">
        <f t="shared" si="82"/>
        <v>Y</v>
      </c>
      <c r="X30" s="42" t="str">
        <f t="shared" si="82"/>
        <v>2</v>
      </c>
      <c r="Y30" s="52">
        <f t="shared" ref="Y30:AA30" si="83">J30</f>
        <v>62.5</v>
      </c>
      <c r="Z30" s="42" t="str">
        <f t="shared" si="83"/>
        <v>Y</v>
      </c>
      <c r="AA30" s="42" t="str">
        <f t="shared" si="83"/>
        <v>2</v>
      </c>
    </row>
    <row r="31" spans="1:27" ht="19.5" customHeight="1" x14ac:dyDescent="0.2">
      <c r="A31" s="46">
        <v>24</v>
      </c>
      <c r="B31" s="49" t="s">
        <v>105</v>
      </c>
      <c r="C31" s="50" t="s">
        <v>106</v>
      </c>
      <c r="D31" s="56">
        <v>46</v>
      </c>
      <c r="E31" s="42">
        <f t="shared" si="50"/>
        <v>46</v>
      </c>
      <c r="F31" s="42">
        <f t="shared" ref="F31:H31" si="84">D31</f>
        <v>46</v>
      </c>
      <c r="G31" s="42">
        <f t="shared" si="84"/>
        <v>46</v>
      </c>
      <c r="H31" s="42">
        <f t="shared" si="84"/>
        <v>46</v>
      </c>
      <c r="I31" s="42">
        <f t="shared" si="47"/>
        <v>46</v>
      </c>
      <c r="J31" s="52">
        <f t="shared" si="2"/>
        <v>57.5</v>
      </c>
      <c r="K31" s="42" t="str">
        <f t="shared" si="3"/>
        <v>Y</v>
      </c>
      <c r="L31" s="42" t="str">
        <f t="shared" si="4"/>
        <v>1</v>
      </c>
      <c r="M31" s="52">
        <f t="shared" si="5"/>
        <v>57.5</v>
      </c>
      <c r="N31" s="42" t="str">
        <f t="shared" si="6"/>
        <v>Y</v>
      </c>
      <c r="O31" s="42" t="str">
        <f t="shared" si="7"/>
        <v>1</v>
      </c>
      <c r="P31" s="52">
        <f t="shared" si="8"/>
        <v>57.5</v>
      </c>
      <c r="Q31" s="42" t="str">
        <f t="shared" si="9"/>
        <v>Y</v>
      </c>
      <c r="R31" s="42" t="str">
        <f t="shared" si="10"/>
        <v>1</v>
      </c>
      <c r="S31" s="52">
        <f t="shared" si="11"/>
        <v>57.5</v>
      </c>
      <c r="T31" s="42" t="str">
        <f t="shared" si="12"/>
        <v>Y</v>
      </c>
      <c r="U31" s="42" t="str">
        <f t="shared" si="13"/>
        <v>1</v>
      </c>
      <c r="V31" s="52">
        <f t="shared" ref="V31:X31" si="85">S31</f>
        <v>57.5</v>
      </c>
      <c r="W31" s="52" t="str">
        <f t="shared" si="85"/>
        <v>Y</v>
      </c>
      <c r="X31" s="42" t="str">
        <f t="shared" si="85"/>
        <v>1</v>
      </c>
      <c r="Y31" s="52">
        <f t="shared" ref="Y31:AA31" si="86">J31</f>
        <v>57.5</v>
      </c>
      <c r="Z31" s="42" t="str">
        <f t="shared" si="86"/>
        <v>Y</v>
      </c>
      <c r="AA31" s="42" t="str">
        <f t="shared" si="86"/>
        <v>1</v>
      </c>
    </row>
    <row r="32" spans="1:27" ht="19.5" customHeight="1" x14ac:dyDescent="0.2">
      <c r="A32" s="35">
        <v>25</v>
      </c>
      <c r="B32" s="49" t="s">
        <v>107</v>
      </c>
      <c r="C32" s="50" t="s">
        <v>108</v>
      </c>
      <c r="D32" s="56">
        <v>35</v>
      </c>
      <c r="E32" s="42">
        <f t="shared" si="50"/>
        <v>35</v>
      </c>
      <c r="F32" s="42">
        <f t="shared" ref="F32:H32" si="87">D32</f>
        <v>35</v>
      </c>
      <c r="G32" s="42">
        <f t="shared" si="87"/>
        <v>35</v>
      </c>
      <c r="H32" s="42">
        <f t="shared" si="87"/>
        <v>35</v>
      </c>
      <c r="I32" s="42">
        <f t="shared" si="47"/>
        <v>35</v>
      </c>
      <c r="J32" s="52">
        <f t="shared" si="2"/>
        <v>43.75</v>
      </c>
      <c r="K32" s="42" t="str">
        <f t="shared" si="3"/>
        <v>Y</v>
      </c>
      <c r="L32" s="42" t="str">
        <f t="shared" si="4"/>
        <v>1</v>
      </c>
      <c r="M32" s="52">
        <f t="shared" si="5"/>
        <v>43.75</v>
      </c>
      <c r="N32" s="42" t="str">
        <f t="shared" si="6"/>
        <v>Y</v>
      </c>
      <c r="O32" s="42" t="str">
        <f t="shared" si="7"/>
        <v>1</v>
      </c>
      <c r="P32" s="52">
        <f t="shared" si="8"/>
        <v>43.75</v>
      </c>
      <c r="Q32" s="42" t="str">
        <f t="shared" si="9"/>
        <v>Y</v>
      </c>
      <c r="R32" s="42" t="str">
        <f t="shared" si="10"/>
        <v>1</v>
      </c>
      <c r="S32" s="52">
        <f t="shared" si="11"/>
        <v>43.75</v>
      </c>
      <c r="T32" s="42" t="str">
        <f t="shared" si="12"/>
        <v>Y</v>
      </c>
      <c r="U32" s="42" t="str">
        <f t="shared" si="13"/>
        <v>1</v>
      </c>
      <c r="V32" s="52">
        <f t="shared" ref="V32:X32" si="88">S32</f>
        <v>43.75</v>
      </c>
      <c r="W32" s="52" t="str">
        <f t="shared" si="88"/>
        <v>Y</v>
      </c>
      <c r="X32" s="42" t="str">
        <f t="shared" si="88"/>
        <v>1</v>
      </c>
      <c r="Y32" s="52">
        <f t="shared" ref="Y32:AA32" si="89">J32</f>
        <v>43.75</v>
      </c>
      <c r="Z32" s="42" t="str">
        <f t="shared" si="89"/>
        <v>Y</v>
      </c>
      <c r="AA32" s="42" t="str">
        <f t="shared" si="89"/>
        <v>1</v>
      </c>
    </row>
    <row r="33" spans="1:27" ht="19.5" customHeight="1" x14ac:dyDescent="0.2">
      <c r="A33" s="46">
        <v>26</v>
      </c>
      <c r="B33" s="49" t="s">
        <v>109</v>
      </c>
      <c r="C33" s="50" t="s">
        <v>110</v>
      </c>
      <c r="D33" s="56">
        <v>32</v>
      </c>
      <c r="E33" s="42">
        <f t="shared" si="50"/>
        <v>32</v>
      </c>
      <c r="F33" s="42">
        <f t="shared" ref="F33:H33" si="90">D33</f>
        <v>32</v>
      </c>
      <c r="G33" s="42">
        <f t="shared" si="90"/>
        <v>32</v>
      </c>
      <c r="H33" s="42">
        <f t="shared" si="90"/>
        <v>32</v>
      </c>
      <c r="I33" s="42">
        <f t="shared" si="47"/>
        <v>32</v>
      </c>
      <c r="J33" s="52">
        <f t="shared" si="2"/>
        <v>40</v>
      </c>
      <c r="K33" s="42" t="str">
        <f t="shared" si="3"/>
        <v>Y</v>
      </c>
      <c r="L33" s="42" t="str">
        <f t="shared" si="4"/>
        <v>1</v>
      </c>
      <c r="M33" s="52">
        <f t="shared" si="5"/>
        <v>40</v>
      </c>
      <c r="N33" s="42" t="str">
        <f t="shared" si="6"/>
        <v>Y</v>
      </c>
      <c r="O33" s="42" t="str">
        <f t="shared" si="7"/>
        <v>1</v>
      </c>
      <c r="P33" s="52">
        <f t="shared" si="8"/>
        <v>40</v>
      </c>
      <c r="Q33" s="42" t="str">
        <f t="shared" si="9"/>
        <v>Y</v>
      </c>
      <c r="R33" s="42" t="str">
        <f t="shared" si="10"/>
        <v>1</v>
      </c>
      <c r="S33" s="52">
        <f t="shared" si="11"/>
        <v>40</v>
      </c>
      <c r="T33" s="42" t="str">
        <f t="shared" si="12"/>
        <v>Y</v>
      </c>
      <c r="U33" s="42" t="str">
        <f t="shared" si="13"/>
        <v>1</v>
      </c>
      <c r="V33" s="52">
        <f t="shared" ref="V33:X33" si="91">S33</f>
        <v>40</v>
      </c>
      <c r="W33" s="52" t="str">
        <f t="shared" si="91"/>
        <v>Y</v>
      </c>
      <c r="X33" s="42" t="str">
        <f t="shared" si="91"/>
        <v>1</v>
      </c>
      <c r="Y33" s="52">
        <f t="shared" ref="Y33:AA33" si="92">J33</f>
        <v>40</v>
      </c>
      <c r="Z33" s="42" t="str">
        <f t="shared" si="92"/>
        <v>Y</v>
      </c>
      <c r="AA33" s="42" t="str">
        <f t="shared" si="92"/>
        <v>1</v>
      </c>
    </row>
    <row r="34" spans="1:27" ht="19.5" customHeight="1" x14ac:dyDescent="0.2">
      <c r="A34" s="35">
        <v>27</v>
      </c>
      <c r="B34" s="49" t="s">
        <v>111</v>
      </c>
      <c r="C34" s="50" t="s">
        <v>112</v>
      </c>
      <c r="D34" s="56">
        <v>44</v>
      </c>
      <c r="E34" s="42">
        <f t="shared" si="50"/>
        <v>44</v>
      </c>
      <c r="F34" s="42">
        <f t="shared" ref="F34:H34" si="93">D34</f>
        <v>44</v>
      </c>
      <c r="G34" s="42">
        <f t="shared" si="93"/>
        <v>44</v>
      </c>
      <c r="H34" s="42">
        <f t="shared" si="93"/>
        <v>44</v>
      </c>
      <c r="I34" s="42">
        <f t="shared" si="47"/>
        <v>44</v>
      </c>
      <c r="J34" s="52">
        <f t="shared" si="2"/>
        <v>55</v>
      </c>
      <c r="K34" s="42" t="str">
        <f t="shared" si="3"/>
        <v>Y</v>
      </c>
      <c r="L34" s="42" t="str">
        <f t="shared" si="4"/>
        <v>1</v>
      </c>
      <c r="M34" s="52">
        <f t="shared" si="5"/>
        <v>55</v>
      </c>
      <c r="N34" s="42" t="str">
        <f t="shared" si="6"/>
        <v>Y</v>
      </c>
      <c r="O34" s="42" t="str">
        <f t="shared" si="7"/>
        <v>1</v>
      </c>
      <c r="P34" s="52">
        <f t="shared" si="8"/>
        <v>55</v>
      </c>
      <c r="Q34" s="42" t="str">
        <f t="shared" si="9"/>
        <v>Y</v>
      </c>
      <c r="R34" s="42" t="str">
        <f t="shared" si="10"/>
        <v>1</v>
      </c>
      <c r="S34" s="52">
        <f t="shared" si="11"/>
        <v>55</v>
      </c>
      <c r="T34" s="42" t="str">
        <f t="shared" si="12"/>
        <v>Y</v>
      </c>
      <c r="U34" s="42" t="str">
        <f t="shared" si="13"/>
        <v>1</v>
      </c>
      <c r="V34" s="52">
        <f t="shared" ref="V34:X34" si="94">S34</f>
        <v>55</v>
      </c>
      <c r="W34" s="52" t="str">
        <f t="shared" si="94"/>
        <v>Y</v>
      </c>
      <c r="X34" s="42" t="str">
        <f t="shared" si="94"/>
        <v>1</v>
      </c>
      <c r="Y34" s="52">
        <f t="shared" ref="Y34:AA34" si="95">J34</f>
        <v>55</v>
      </c>
      <c r="Z34" s="42" t="str">
        <f t="shared" si="95"/>
        <v>Y</v>
      </c>
      <c r="AA34" s="42" t="str">
        <f t="shared" si="95"/>
        <v>1</v>
      </c>
    </row>
    <row r="35" spans="1:27" ht="19.5" customHeight="1" x14ac:dyDescent="0.2">
      <c r="A35" s="46">
        <v>28</v>
      </c>
      <c r="B35" s="49" t="s">
        <v>113</v>
      </c>
      <c r="C35" s="50" t="s">
        <v>114</v>
      </c>
      <c r="D35" s="56">
        <v>34</v>
      </c>
      <c r="E35" s="42">
        <f t="shared" si="50"/>
        <v>34</v>
      </c>
      <c r="F35" s="42">
        <f t="shared" ref="F35:H35" si="96">D35</f>
        <v>34</v>
      </c>
      <c r="G35" s="42">
        <f t="shared" si="96"/>
        <v>34</v>
      </c>
      <c r="H35" s="42">
        <f t="shared" si="96"/>
        <v>34</v>
      </c>
      <c r="I35" s="42">
        <f t="shared" si="47"/>
        <v>34</v>
      </c>
      <c r="J35" s="52">
        <f t="shared" si="2"/>
        <v>42.5</v>
      </c>
      <c r="K35" s="42" t="str">
        <f t="shared" si="3"/>
        <v>Y</v>
      </c>
      <c r="L35" s="42" t="str">
        <f t="shared" si="4"/>
        <v>1</v>
      </c>
      <c r="M35" s="52">
        <f t="shared" si="5"/>
        <v>42.5</v>
      </c>
      <c r="N35" s="42" t="str">
        <f t="shared" si="6"/>
        <v>Y</v>
      </c>
      <c r="O35" s="42" t="str">
        <f t="shared" si="7"/>
        <v>1</v>
      </c>
      <c r="P35" s="52">
        <f t="shared" si="8"/>
        <v>42.5</v>
      </c>
      <c r="Q35" s="42" t="str">
        <f t="shared" si="9"/>
        <v>Y</v>
      </c>
      <c r="R35" s="42" t="str">
        <f t="shared" si="10"/>
        <v>1</v>
      </c>
      <c r="S35" s="52">
        <f t="shared" si="11"/>
        <v>42.5</v>
      </c>
      <c r="T35" s="42" t="str">
        <f t="shared" si="12"/>
        <v>Y</v>
      </c>
      <c r="U35" s="42" t="str">
        <f t="shared" si="13"/>
        <v>1</v>
      </c>
      <c r="V35" s="52">
        <f t="shared" ref="V35:X35" si="97">S35</f>
        <v>42.5</v>
      </c>
      <c r="W35" s="52" t="str">
        <f t="shared" si="97"/>
        <v>Y</v>
      </c>
      <c r="X35" s="42" t="str">
        <f t="shared" si="97"/>
        <v>1</v>
      </c>
      <c r="Y35" s="52">
        <f t="shared" ref="Y35:AA35" si="98">J35</f>
        <v>42.5</v>
      </c>
      <c r="Z35" s="42" t="str">
        <f t="shared" si="98"/>
        <v>Y</v>
      </c>
      <c r="AA35" s="42" t="str">
        <f t="shared" si="98"/>
        <v>1</v>
      </c>
    </row>
    <row r="36" spans="1:27" ht="19.5" customHeight="1" x14ac:dyDescent="0.2">
      <c r="A36" s="35">
        <v>29</v>
      </c>
      <c r="B36" s="49" t="s">
        <v>115</v>
      </c>
      <c r="C36" s="50" t="s">
        <v>116</v>
      </c>
      <c r="D36" s="56">
        <v>48</v>
      </c>
      <c r="E36" s="42">
        <f t="shared" si="50"/>
        <v>48</v>
      </c>
      <c r="F36" s="42">
        <f t="shared" ref="F36:H36" si="99">D36</f>
        <v>48</v>
      </c>
      <c r="G36" s="42">
        <f t="shared" si="99"/>
        <v>48</v>
      </c>
      <c r="H36" s="42">
        <f t="shared" si="99"/>
        <v>48</v>
      </c>
      <c r="I36" s="42">
        <f t="shared" si="47"/>
        <v>48</v>
      </c>
      <c r="J36" s="52">
        <f t="shared" si="2"/>
        <v>60</v>
      </c>
      <c r="K36" s="42" t="str">
        <f t="shared" si="3"/>
        <v>Y</v>
      </c>
      <c r="L36" s="42" t="str">
        <f t="shared" si="4"/>
        <v>2</v>
      </c>
      <c r="M36" s="52">
        <f t="shared" si="5"/>
        <v>60</v>
      </c>
      <c r="N36" s="42" t="str">
        <f t="shared" si="6"/>
        <v>Y</v>
      </c>
      <c r="O36" s="42" t="str">
        <f t="shared" si="7"/>
        <v>2</v>
      </c>
      <c r="P36" s="52">
        <f t="shared" si="8"/>
        <v>60</v>
      </c>
      <c r="Q36" s="42" t="str">
        <f t="shared" si="9"/>
        <v>Y</v>
      </c>
      <c r="R36" s="42" t="str">
        <f t="shared" si="10"/>
        <v>2</v>
      </c>
      <c r="S36" s="52">
        <f t="shared" si="11"/>
        <v>60</v>
      </c>
      <c r="T36" s="42" t="str">
        <f t="shared" si="12"/>
        <v>Y</v>
      </c>
      <c r="U36" s="42" t="str">
        <f t="shared" si="13"/>
        <v>2</v>
      </c>
      <c r="V36" s="52">
        <f t="shared" ref="V36:X36" si="100">S36</f>
        <v>60</v>
      </c>
      <c r="W36" s="52" t="str">
        <f t="shared" si="100"/>
        <v>Y</v>
      </c>
      <c r="X36" s="42" t="str">
        <f t="shared" si="100"/>
        <v>2</v>
      </c>
      <c r="Y36" s="52">
        <f t="shared" ref="Y36:AA36" si="101">J36</f>
        <v>60</v>
      </c>
      <c r="Z36" s="42" t="str">
        <f t="shared" si="101"/>
        <v>Y</v>
      </c>
      <c r="AA36" s="42" t="str">
        <f t="shared" si="101"/>
        <v>2</v>
      </c>
    </row>
    <row r="37" spans="1:27" ht="19.5" customHeight="1" x14ac:dyDescent="0.2">
      <c r="A37" s="46">
        <v>30</v>
      </c>
      <c r="B37" s="49" t="s">
        <v>117</v>
      </c>
      <c r="C37" s="50" t="s">
        <v>118</v>
      </c>
      <c r="D37" s="56">
        <v>47</v>
      </c>
      <c r="E37" s="42">
        <f t="shared" si="50"/>
        <v>47</v>
      </c>
      <c r="F37" s="42">
        <f t="shared" ref="F37:H37" si="102">D37</f>
        <v>47</v>
      </c>
      <c r="G37" s="42">
        <f t="shared" si="102"/>
        <v>47</v>
      </c>
      <c r="H37" s="42">
        <f t="shared" si="102"/>
        <v>47</v>
      </c>
      <c r="I37" s="42">
        <f t="shared" si="47"/>
        <v>47</v>
      </c>
      <c r="J37" s="52">
        <f t="shared" si="2"/>
        <v>58.75</v>
      </c>
      <c r="K37" s="42" t="str">
        <f t="shared" si="3"/>
        <v>Y</v>
      </c>
      <c r="L37" s="42" t="str">
        <f t="shared" si="4"/>
        <v>1</v>
      </c>
      <c r="M37" s="52">
        <f t="shared" si="5"/>
        <v>58.75</v>
      </c>
      <c r="N37" s="42" t="str">
        <f t="shared" si="6"/>
        <v>Y</v>
      </c>
      <c r="O37" s="42" t="str">
        <f t="shared" si="7"/>
        <v>1</v>
      </c>
      <c r="P37" s="52">
        <f t="shared" si="8"/>
        <v>58.75</v>
      </c>
      <c r="Q37" s="42" t="str">
        <f t="shared" si="9"/>
        <v>Y</v>
      </c>
      <c r="R37" s="42" t="str">
        <f t="shared" si="10"/>
        <v>1</v>
      </c>
      <c r="S37" s="52">
        <f t="shared" si="11"/>
        <v>58.75</v>
      </c>
      <c r="T37" s="42" t="str">
        <f t="shared" si="12"/>
        <v>Y</v>
      </c>
      <c r="U37" s="42" t="str">
        <f t="shared" si="13"/>
        <v>1</v>
      </c>
      <c r="V37" s="52">
        <f t="shared" ref="V37:X37" si="103">S37</f>
        <v>58.75</v>
      </c>
      <c r="W37" s="52" t="str">
        <f t="shared" si="103"/>
        <v>Y</v>
      </c>
      <c r="X37" s="42" t="str">
        <f t="shared" si="103"/>
        <v>1</v>
      </c>
      <c r="Y37" s="52">
        <f t="shared" ref="Y37:AA37" si="104">J37</f>
        <v>58.75</v>
      </c>
      <c r="Z37" s="42" t="str">
        <f t="shared" si="104"/>
        <v>Y</v>
      </c>
      <c r="AA37" s="42" t="str">
        <f t="shared" si="104"/>
        <v>1</v>
      </c>
    </row>
    <row r="38" spans="1:27" ht="19.5" customHeight="1" x14ac:dyDescent="0.2">
      <c r="A38" s="35">
        <v>31</v>
      </c>
      <c r="B38" s="49" t="s">
        <v>119</v>
      </c>
      <c r="C38" s="50" t="s">
        <v>120</v>
      </c>
      <c r="D38" s="56">
        <v>39</v>
      </c>
      <c r="E38" s="42">
        <f t="shared" si="50"/>
        <v>39</v>
      </c>
      <c r="F38" s="42">
        <f t="shared" ref="F38:H38" si="105">D38</f>
        <v>39</v>
      </c>
      <c r="G38" s="42">
        <f t="shared" si="105"/>
        <v>39</v>
      </c>
      <c r="H38" s="42">
        <f t="shared" si="105"/>
        <v>39</v>
      </c>
      <c r="I38" s="42">
        <f t="shared" si="47"/>
        <v>39</v>
      </c>
      <c r="J38" s="52">
        <f t="shared" si="2"/>
        <v>48.75</v>
      </c>
      <c r="K38" s="42" t="str">
        <f t="shared" si="3"/>
        <v>Y</v>
      </c>
      <c r="L38" s="42" t="str">
        <f t="shared" si="4"/>
        <v>1</v>
      </c>
      <c r="M38" s="52">
        <f t="shared" si="5"/>
        <v>48.75</v>
      </c>
      <c r="N38" s="42" t="str">
        <f t="shared" si="6"/>
        <v>Y</v>
      </c>
      <c r="O38" s="42" t="str">
        <f t="shared" si="7"/>
        <v>1</v>
      </c>
      <c r="P38" s="52">
        <f t="shared" si="8"/>
        <v>48.75</v>
      </c>
      <c r="Q38" s="42" t="str">
        <f t="shared" si="9"/>
        <v>Y</v>
      </c>
      <c r="R38" s="42" t="str">
        <f t="shared" si="10"/>
        <v>1</v>
      </c>
      <c r="S38" s="52">
        <f t="shared" si="11"/>
        <v>48.75</v>
      </c>
      <c r="T38" s="42" t="str">
        <f t="shared" si="12"/>
        <v>Y</v>
      </c>
      <c r="U38" s="42" t="str">
        <f t="shared" si="13"/>
        <v>1</v>
      </c>
      <c r="V38" s="52">
        <f t="shared" ref="V38:X38" si="106">S38</f>
        <v>48.75</v>
      </c>
      <c r="W38" s="52" t="str">
        <f t="shared" si="106"/>
        <v>Y</v>
      </c>
      <c r="X38" s="42" t="str">
        <f t="shared" si="106"/>
        <v>1</v>
      </c>
      <c r="Y38" s="52">
        <f t="shared" ref="Y38:AA38" si="107">J38</f>
        <v>48.75</v>
      </c>
      <c r="Z38" s="42" t="str">
        <f t="shared" si="107"/>
        <v>Y</v>
      </c>
      <c r="AA38" s="42" t="str">
        <f t="shared" si="107"/>
        <v>1</v>
      </c>
    </row>
    <row r="39" spans="1:27" ht="19.5" customHeight="1" x14ac:dyDescent="0.2">
      <c r="A39" s="46">
        <v>32</v>
      </c>
      <c r="B39" s="49" t="s">
        <v>121</v>
      </c>
      <c r="C39" s="50" t="s">
        <v>122</v>
      </c>
      <c r="D39" s="56">
        <v>43</v>
      </c>
      <c r="E39" s="42">
        <f t="shared" si="50"/>
        <v>43</v>
      </c>
      <c r="F39" s="42">
        <f t="shared" ref="F39:H39" si="108">D39</f>
        <v>43</v>
      </c>
      <c r="G39" s="42">
        <f t="shared" si="108"/>
        <v>43</v>
      </c>
      <c r="H39" s="42">
        <f t="shared" si="108"/>
        <v>43</v>
      </c>
      <c r="I39" s="42">
        <f t="shared" si="47"/>
        <v>43</v>
      </c>
      <c r="J39" s="52">
        <f t="shared" si="2"/>
        <v>53.75</v>
      </c>
      <c r="K39" s="42" t="str">
        <f t="shared" si="3"/>
        <v>Y</v>
      </c>
      <c r="L39" s="42" t="str">
        <f t="shared" si="4"/>
        <v>1</v>
      </c>
      <c r="M39" s="52">
        <f t="shared" si="5"/>
        <v>53.75</v>
      </c>
      <c r="N39" s="42" t="str">
        <f t="shared" si="6"/>
        <v>Y</v>
      </c>
      <c r="O39" s="42" t="str">
        <f t="shared" si="7"/>
        <v>1</v>
      </c>
      <c r="P39" s="52">
        <f t="shared" si="8"/>
        <v>53.75</v>
      </c>
      <c r="Q39" s="42" t="str">
        <f t="shared" si="9"/>
        <v>Y</v>
      </c>
      <c r="R39" s="42" t="str">
        <f t="shared" si="10"/>
        <v>1</v>
      </c>
      <c r="S39" s="52">
        <f t="shared" si="11"/>
        <v>53.75</v>
      </c>
      <c r="T39" s="42" t="str">
        <f t="shared" si="12"/>
        <v>Y</v>
      </c>
      <c r="U39" s="42" t="str">
        <f t="shared" si="13"/>
        <v>1</v>
      </c>
      <c r="V39" s="52">
        <f t="shared" ref="V39:X39" si="109">S39</f>
        <v>53.75</v>
      </c>
      <c r="W39" s="52" t="str">
        <f t="shared" si="109"/>
        <v>Y</v>
      </c>
      <c r="X39" s="42" t="str">
        <f t="shared" si="109"/>
        <v>1</v>
      </c>
      <c r="Y39" s="52">
        <f t="shared" ref="Y39:AA39" si="110">J39</f>
        <v>53.75</v>
      </c>
      <c r="Z39" s="42" t="str">
        <f t="shared" si="110"/>
        <v>Y</v>
      </c>
      <c r="AA39" s="42" t="str">
        <f t="shared" si="110"/>
        <v>1</v>
      </c>
    </row>
    <row r="40" spans="1:27" ht="19.5" customHeight="1" x14ac:dyDescent="0.2">
      <c r="A40" s="35">
        <v>33</v>
      </c>
      <c r="B40" s="49" t="s">
        <v>123</v>
      </c>
      <c r="C40" s="50" t="s">
        <v>124</v>
      </c>
      <c r="D40" s="56">
        <v>29</v>
      </c>
      <c r="E40" s="42">
        <f t="shared" si="50"/>
        <v>29</v>
      </c>
      <c r="F40" s="42">
        <f t="shared" ref="F40:H40" si="111">D40</f>
        <v>29</v>
      </c>
      <c r="G40" s="42">
        <f t="shared" si="111"/>
        <v>29</v>
      </c>
      <c r="H40" s="42">
        <f t="shared" si="111"/>
        <v>29</v>
      </c>
      <c r="I40" s="42">
        <f t="shared" si="47"/>
        <v>29</v>
      </c>
      <c r="J40" s="52">
        <f t="shared" si="2"/>
        <v>36.25</v>
      </c>
      <c r="K40" s="42" t="str">
        <f t="shared" si="3"/>
        <v>Y</v>
      </c>
      <c r="L40" s="42" t="str">
        <f t="shared" si="4"/>
        <v>1</v>
      </c>
      <c r="M40" s="52">
        <f t="shared" si="5"/>
        <v>36.25</v>
      </c>
      <c r="N40" s="42" t="str">
        <f t="shared" si="6"/>
        <v>Y</v>
      </c>
      <c r="O40" s="42" t="str">
        <f t="shared" si="7"/>
        <v>1</v>
      </c>
      <c r="P40" s="52">
        <f t="shared" si="8"/>
        <v>36.25</v>
      </c>
      <c r="Q40" s="42" t="str">
        <f t="shared" si="9"/>
        <v>Y</v>
      </c>
      <c r="R40" s="42" t="str">
        <f t="shared" si="10"/>
        <v>1</v>
      </c>
      <c r="S40" s="52">
        <f t="shared" si="11"/>
        <v>36.25</v>
      </c>
      <c r="T40" s="42" t="str">
        <f t="shared" si="12"/>
        <v>Y</v>
      </c>
      <c r="U40" s="42" t="str">
        <f t="shared" si="13"/>
        <v>1</v>
      </c>
      <c r="V40" s="52">
        <f t="shared" ref="V40:X40" si="112">S40</f>
        <v>36.25</v>
      </c>
      <c r="W40" s="52" t="str">
        <f t="shared" si="112"/>
        <v>Y</v>
      </c>
      <c r="X40" s="42" t="str">
        <f t="shared" si="112"/>
        <v>1</v>
      </c>
      <c r="Y40" s="52">
        <f t="shared" ref="Y40:AA40" si="113">J40</f>
        <v>36.25</v>
      </c>
      <c r="Z40" s="42" t="str">
        <f t="shared" si="113"/>
        <v>Y</v>
      </c>
      <c r="AA40" s="42" t="str">
        <f t="shared" si="113"/>
        <v>1</v>
      </c>
    </row>
    <row r="41" spans="1:27" ht="19.5" customHeight="1" x14ac:dyDescent="0.2">
      <c r="A41" s="46">
        <v>34</v>
      </c>
      <c r="B41" s="49" t="s">
        <v>125</v>
      </c>
      <c r="C41" s="50" t="s">
        <v>126</v>
      </c>
      <c r="D41" s="56">
        <v>49</v>
      </c>
      <c r="E41" s="42">
        <f t="shared" si="50"/>
        <v>49</v>
      </c>
      <c r="F41" s="42">
        <f t="shared" ref="F41:H41" si="114">D41</f>
        <v>49</v>
      </c>
      <c r="G41" s="42">
        <f t="shared" si="114"/>
        <v>49</v>
      </c>
      <c r="H41" s="42">
        <f t="shared" si="114"/>
        <v>49</v>
      </c>
      <c r="I41" s="42">
        <f t="shared" si="47"/>
        <v>49</v>
      </c>
      <c r="J41" s="52">
        <f t="shared" si="2"/>
        <v>61.25</v>
      </c>
      <c r="K41" s="42" t="str">
        <f t="shared" si="3"/>
        <v>Y</v>
      </c>
      <c r="L41" s="42" t="str">
        <f t="shared" si="4"/>
        <v>2</v>
      </c>
      <c r="M41" s="52">
        <f t="shared" si="5"/>
        <v>61.25</v>
      </c>
      <c r="N41" s="42" t="str">
        <f t="shared" si="6"/>
        <v>Y</v>
      </c>
      <c r="O41" s="42" t="str">
        <f t="shared" si="7"/>
        <v>2</v>
      </c>
      <c r="P41" s="52">
        <f t="shared" si="8"/>
        <v>61.25</v>
      </c>
      <c r="Q41" s="42" t="str">
        <f t="shared" si="9"/>
        <v>Y</v>
      </c>
      <c r="R41" s="42" t="str">
        <f t="shared" si="10"/>
        <v>2</v>
      </c>
      <c r="S41" s="52">
        <f t="shared" si="11"/>
        <v>61.25</v>
      </c>
      <c r="T41" s="42" t="str">
        <f t="shared" si="12"/>
        <v>Y</v>
      </c>
      <c r="U41" s="42" t="str">
        <f t="shared" si="13"/>
        <v>2</v>
      </c>
      <c r="V41" s="52">
        <f t="shared" ref="V41:X41" si="115">S41</f>
        <v>61.25</v>
      </c>
      <c r="W41" s="52" t="str">
        <f t="shared" si="115"/>
        <v>Y</v>
      </c>
      <c r="X41" s="42" t="str">
        <f t="shared" si="115"/>
        <v>2</v>
      </c>
      <c r="Y41" s="52">
        <f t="shared" ref="Y41:AA41" si="116">J41</f>
        <v>61.25</v>
      </c>
      <c r="Z41" s="42" t="str">
        <f t="shared" si="116"/>
        <v>Y</v>
      </c>
      <c r="AA41" s="42" t="str">
        <f t="shared" si="116"/>
        <v>2</v>
      </c>
    </row>
    <row r="42" spans="1:27" ht="19.5" customHeight="1" x14ac:dyDescent="0.2">
      <c r="A42" s="35">
        <v>35</v>
      </c>
      <c r="B42" s="49" t="s">
        <v>127</v>
      </c>
      <c r="C42" s="50" t="s">
        <v>128</v>
      </c>
      <c r="D42" s="56">
        <v>49</v>
      </c>
      <c r="E42" s="42">
        <f t="shared" si="50"/>
        <v>49</v>
      </c>
      <c r="F42" s="42">
        <f t="shared" ref="F42:H42" si="117">D42</f>
        <v>49</v>
      </c>
      <c r="G42" s="42">
        <f t="shared" si="117"/>
        <v>49</v>
      </c>
      <c r="H42" s="42">
        <f t="shared" si="117"/>
        <v>49</v>
      </c>
      <c r="I42" s="42">
        <f t="shared" si="47"/>
        <v>49</v>
      </c>
      <c r="J42" s="52">
        <f t="shared" si="2"/>
        <v>61.25</v>
      </c>
      <c r="K42" s="42" t="str">
        <f t="shared" si="3"/>
        <v>Y</v>
      </c>
      <c r="L42" s="42" t="str">
        <f t="shared" si="4"/>
        <v>2</v>
      </c>
      <c r="M42" s="52">
        <f t="shared" si="5"/>
        <v>61.25</v>
      </c>
      <c r="N42" s="42" t="str">
        <f t="shared" si="6"/>
        <v>Y</v>
      </c>
      <c r="O42" s="42" t="str">
        <f t="shared" si="7"/>
        <v>2</v>
      </c>
      <c r="P42" s="52">
        <f t="shared" si="8"/>
        <v>61.25</v>
      </c>
      <c r="Q42" s="42" t="str">
        <f t="shared" si="9"/>
        <v>Y</v>
      </c>
      <c r="R42" s="42" t="str">
        <f t="shared" si="10"/>
        <v>2</v>
      </c>
      <c r="S42" s="52">
        <f t="shared" si="11"/>
        <v>61.25</v>
      </c>
      <c r="T42" s="42" t="str">
        <f t="shared" si="12"/>
        <v>Y</v>
      </c>
      <c r="U42" s="42" t="str">
        <f t="shared" si="13"/>
        <v>2</v>
      </c>
      <c r="V42" s="52">
        <f t="shared" ref="V42:X42" si="118">S42</f>
        <v>61.25</v>
      </c>
      <c r="W42" s="52" t="str">
        <f t="shared" si="118"/>
        <v>Y</v>
      </c>
      <c r="X42" s="42" t="str">
        <f t="shared" si="118"/>
        <v>2</v>
      </c>
      <c r="Y42" s="52">
        <f t="shared" ref="Y42:AA42" si="119">J42</f>
        <v>61.25</v>
      </c>
      <c r="Z42" s="42" t="str">
        <f t="shared" si="119"/>
        <v>Y</v>
      </c>
      <c r="AA42" s="42" t="str">
        <f t="shared" si="119"/>
        <v>2</v>
      </c>
    </row>
    <row r="43" spans="1:27" ht="19.5" customHeight="1" x14ac:dyDescent="0.2">
      <c r="A43" s="46">
        <v>36</v>
      </c>
      <c r="B43" s="49" t="s">
        <v>129</v>
      </c>
      <c r="C43" s="50" t="s">
        <v>130</v>
      </c>
      <c r="D43" s="56">
        <v>52</v>
      </c>
      <c r="E43" s="42">
        <f t="shared" si="50"/>
        <v>52</v>
      </c>
      <c r="F43" s="42">
        <f t="shared" ref="F43:H43" si="120">D43</f>
        <v>52</v>
      </c>
      <c r="G43" s="42">
        <f t="shared" si="120"/>
        <v>52</v>
      </c>
      <c r="H43" s="42">
        <f t="shared" si="120"/>
        <v>52</v>
      </c>
      <c r="I43" s="42">
        <f t="shared" si="47"/>
        <v>52</v>
      </c>
      <c r="J43" s="52">
        <f t="shared" si="2"/>
        <v>65</v>
      </c>
      <c r="K43" s="42" t="str">
        <f t="shared" si="3"/>
        <v>Y</v>
      </c>
      <c r="L43" s="42" t="str">
        <f t="shared" si="4"/>
        <v>2</v>
      </c>
      <c r="M43" s="52">
        <f t="shared" si="5"/>
        <v>65</v>
      </c>
      <c r="N43" s="42" t="str">
        <f t="shared" si="6"/>
        <v>Y</v>
      </c>
      <c r="O43" s="42" t="str">
        <f t="shared" si="7"/>
        <v>2</v>
      </c>
      <c r="P43" s="52">
        <f t="shared" si="8"/>
        <v>65</v>
      </c>
      <c r="Q43" s="42" t="str">
        <f t="shared" si="9"/>
        <v>Y</v>
      </c>
      <c r="R43" s="42" t="str">
        <f t="shared" si="10"/>
        <v>2</v>
      </c>
      <c r="S43" s="52">
        <f t="shared" si="11"/>
        <v>65</v>
      </c>
      <c r="T43" s="42" t="str">
        <f t="shared" si="12"/>
        <v>Y</v>
      </c>
      <c r="U43" s="42" t="str">
        <f t="shared" si="13"/>
        <v>2</v>
      </c>
      <c r="V43" s="52">
        <f t="shared" ref="V43:X43" si="121">S43</f>
        <v>65</v>
      </c>
      <c r="W43" s="52" t="str">
        <f t="shared" si="121"/>
        <v>Y</v>
      </c>
      <c r="X43" s="42" t="str">
        <f t="shared" si="121"/>
        <v>2</v>
      </c>
      <c r="Y43" s="52">
        <f t="shared" ref="Y43:AA43" si="122">J43</f>
        <v>65</v>
      </c>
      <c r="Z43" s="42" t="str">
        <f t="shared" si="122"/>
        <v>Y</v>
      </c>
      <c r="AA43" s="42" t="str">
        <f t="shared" si="122"/>
        <v>2</v>
      </c>
    </row>
    <row r="44" spans="1:27" ht="19.5" customHeight="1" x14ac:dyDescent="0.2">
      <c r="A44" s="35">
        <v>37</v>
      </c>
      <c r="B44" s="49" t="s">
        <v>131</v>
      </c>
      <c r="C44" s="50" t="s">
        <v>132</v>
      </c>
      <c r="D44" s="56">
        <v>31</v>
      </c>
      <c r="E44" s="42">
        <f t="shared" si="50"/>
        <v>31</v>
      </c>
      <c r="F44" s="42">
        <f t="shared" ref="F44:H44" si="123">D44</f>
        <v>31</v>
      </c>
      <c r="G44" s="42">
        <f t="shared" si="123"/>
        <v>31</v>
      </c>
      <c r="H44" s="42">
        <f t="shared" si="123"/>
        <v>31</v>
      </c>
      <c r="I44" s="42">
        <f t="shared" si="47"/>
        <v>31</v>
      </c>
      <c r="J44" s="52">
        <f t="shared" si="2"/>
        <v>38.75</v>
      </c>
      <c r="K44" s="42" t="str">
        <f t="shared" si="3"/>
        <v>Y</v>
      </c>
      <c r="L44" s="42" t="str">
        <f t="shared" si="4"/>
        <v>1</v>
      </c>
      <c r="M44" s="52">
        <f t="shared" si="5"/>
        <v>38.75</v>
      </c>
      <c r="N44" s="42" t="str">
        <f t="shared" si="6"/>
        <v>Y</v>
      </c>
      <c r="O44" s="42" t="str">
        <f t="shared" si="7"/>
        <v>1</v>
      </c>
      <c r="P44" s="52">
        <f t="shared" si="8"/>
        <v>38.75</v>
      </c>
      <c r="Q44" s="42" t="str">
        <f t="shared" si="9"/>
        <v>Y</v>
      </c>
      <c r="R44" s="42" t="str">
        <f t="shared" si="10"/>
        <v>1</v>
      </c>
      <c r="S44" s="52">
        <f t="shared" si="11"/>
        <v>38.75</v>
      </c>
      <c r="T44" s="42" t="str">
        <f t="shared" si="12"/>
        <v>Y</v>
      </c>
      <c r="U44" s="42" t="str">
        <f t="shared" si="13"/>
        <v>1</v>
      </c>
      <c r="V44" s="52">
        <f t="shared" ref="V44:X44" si="124">S44</f>
        <v>38.75</v>
      </c>
      <c r="W44" s="52" t="str">
        <f t="shared" si="124"/>
        <v>Y</v>
      </c>
      <c r="X44" s="42" t="str">
        <f t="shared" si="124"/>
        <v>1</v>
      </c>
      <c r="Y44" s="52">
        <f t="shared" ref="Y44:AA44" si="125">J44</f>
        <v>38.75</v>
      </c>
      <c r="Z44" s="42" t="str">
        <f t="shared" si="125"/>
        <v>Y</v>
      </c>
      <c r="AA44" s="42" t="str">
        <f t="shared" si="125"/>
        <v>1</v>
      </c>
    </row>
    <row r="45" spans="1:27" ht="19.5" customHeight="1" x14ac:dyDescent="0.2">
      <c r="A45" s="46">
        <v>38</v>
      </c>
      <c r="B45" s="49" t="s">
        <v>133</v>
      </c>
      <c r="C45" s="50" t="s">
        <v>134</v>
      </c>
      <c r="D45" s="65">
        <v>47</v>
      </c>
      <c r="E45" s="42">
        <f t="shared" si="50"/>
        <v>47</v>
      </c>
      <c r="F45" s="42">
        <f t="shared" ref="F45:H45" si="126">D45</f>
        <v>47</v>
      </c>
      <c r="G45" s="42">
        <f t="shared" si="126"/>
        <v>47</v>
      </c>
      <c r="H45" s="42">
        <f t="shared" si="126"/>
        <v>47</v>
      </c>
      <c r="I45" s="42">
        <f t="shared" si="47"/>
        <v>47</v>
      </c>
      <c r="J45" s="52">
        <f t="shared" si="2"/>
        <v>58.75</v>
      </c>
      <c r="K45" s="42" t="str">
        <f t="shared" si="3"/>
        <v>Y</v>
      </c>
      <c r="L45" s="42" t="str">
        <f t="shared" si="4"/>
        <v>1</v>
      </c>
      <c r="M45" s="52">
        <f t="shared" si="5"/>
        <v>58.75</v>
      </c>
      <c r="N45" s="42" t="str">
        <f t="shared" si="6"/>
        <v>Y</v>
      </c>
      <c r="O45" s="42" t="str">
        <f t="shared" si="7"/>
        <v>1</v>
      </c>
      <c r="P45" s="52">
        <f t="shared" si="8"/>
        <v>58.75</v>
      </c>
      <c r="Q45" s="42" t="str">
        <f t="shared" si="9"/>
        <v>Y</v>
      </c>
      <c r="R45" s="42" t="str">
        <f t="shared" si="10"/>
        <v>1</v>
      </c>
      <c r="S45" s="52">
        <f t="shared" si="11"/>
        <v>58.75</v>
      </c>
      <c r="T45" s="42" t="str">
        <f t="shared" si="12"/>
        <v>Y</v>
      </c>
      <c r="U45" s="42" t="str">
        <f t="shared" si="13"/>
        <v>1</v>
      </c>
      <c r="V45" s="52">
        <f t="shared" ref="V45:X45" si="127">S45</f>
        <v>58.75</v>
      </c>
      <c r="W45" s="52" t="str">
        <f t="shared" si="127"/>
        <v>Y</v>
      </c>
      <c r="X45" s="42" t="str">
        <f t="shared" si="127"/>
        <v>1</v>
      </c>
      <c r="Y45" s="52">
        <f t="shared" ref="Y45:AA45" si="128">J45</f>
        <v>58.75</v>
      </c>
      <c r="Z45" s="42" t="str">
        <f t="shared" si="128"/>
        <v>Y</v>
      </c>
      <c r="AA45" s="42" t="str">
        <f t="shared" si="128"/>
        <v>1</v>
      </c>
    </row>
    <row r="46" spans="1:27" ht="19.5" customHeight="1" x14ac:dyDescent="0.2">
      <c r="A46" s="35">
        <v>39</v>
      </c>
      <c r="B46" s="49" t="s">
        <v>135</v>
      </c>
      <c r="C46" s="50" t="s">
        <v>136</v>
      </c>
      <c r="D46" s="56">
        <v>32</v>
      </c>
      <c r="E46" s="42">
        <f t="shared" si="50"/>
        <v>32</v>
      </c>
      <c r="F46" s="42">
        <f t="shared" ref="F46:H46" si="129">D46</f>
        <v>32</v>
      </c>
      <c r="G46" s="42">
        <f t="shared" si="129"/>
        <v>32</v>
      </c>
      <c r="H46" s="42">
        <f t="shared" si="129"/>
        <v>32</v>
      </c>
      <c r="I46" s="42">
        <f t="shared" si="47"/>
        <v>32</v>
      </c>
      <c r="J46" s="52">
        <f t="shared" si="2"/>
        <v>40</v>
      </c>
      <c r="K46" s="42" t="str">
        <f t="shared" si="3"/>
        <v>Y</v>
      </c>
      <c r="L46" s="42" t="str">
        <f t="shared" si="4"/>
        <v>1</v>
      </c>
      <c r="M46" s="52">
        <f t="shared" si="5"/>
        <v>40</v>
      </c>
      <c r="N46" s="42" t="str">
        <f t="shared" si="6"/>
        <v>Y</v>
      </c>
      <c r="O46" s="42" t="str">
        <f t="shared" si="7"/>
        <v>1</v>
      </c>
      <c r="P46" s="52">
        <f t="shared" si="8"/>
        <v>40</v>
      </c>
      <c r="Q46" s="42" t="str">
        <f t="shared" si="9"/>
        <v>Y</v>
      </c>
      <c r="R46" s="42" t="str">
        <f t="shared" si="10"/>
        <v>1</v>
      </c>
      <c r="S46" s="52">
        <f t="shared" si="11"/>
        <v>40</v>
      </c>
      <c r="T46" s="42" t="str">
        <f t="shared" si="12"/>
        <v>Y</v>
      </c>
      <c r="U46" s="42" t="str">
        <f t="shared" si="13"/>
        <v>1</v>
      </c>
      <c r="V46" s="52">
        <f t="shared" ref="V46:X46" si="130">S46</f>
        <v>40</v>
      </c>
      <c r="W46" s="52" t="str">
        <f t="shared" si="130"/>
        <v>Y</v>
      </c>
      <c r="X46" s="42" t="str">
        <f t="shared" si="130"/>
        <v>1</v>
      </c>
      <c r="Y46" s="52">
        <f t="shared" ref="Y46:AA46" si="131">J46</f>
        <v>40</v>
      </c>
      <c r="Z46" s="42" t="str">
        <f t="shared" si="131"/>
        <v>Y</v>
      </c>
      <c r="AA46" s="42" t="str">
        <f t="shared" si="131"/>
        <v>1</v>
      </c>
    </row>
    <row r="47" spans="1:27" ht="19.5" customHeight="1" x14ac:dyDescent="0.2">
      <c r="A47" s="46">
        <v>40</v>
      </c>
      <c r="B47" s="49" t="s">
        <v>137</v>
      </c>
      <c r="C47" s="50" t="s">
        <v>138</v>
      </c>
      <c r="D47" s="56">
        <v>47</v>
      </c>
      <c r="E47" s="42">
        <f t="shared" si="50"/>
        <v>47</v>
      </c>
      <c r="F47" s="42">
        <f t="shared" ref="F47:H47" si="132">D47</f>
        <v>47</v>
      </c>
      <c r="G47" s="42">
        <f t="shared" si="132"/>
        <v>47</v>
      </c>
      <c r="H47" s="42">
        <f t="shared" si="132"/>
        <v>47</v>
      </c>
      <c r="I47" s="42">
        <f t="shared" si="47"/>
        <v>47</v>
      </c>
      <c r="J47" s="52">
        <f t="shared" si="2"/>
        <v>58.75</v>
      </c>
      <c r="K47" s="42" t="str">
        <f t="shared" si="3"/>
        <v>Y</v>
      </c>
      <c r="L47" s="42" t="str">
        <f t="shared" si="4"/>
        <v>1</v>
      </c>
      <c r="M47" s="52">
        <f t="shared" si="5"/>
        <v>58.75</v>
      </c>
      <c r="N47" s="42" t="str">
        <f t="shared" si="6"/>
        <v>Y</v>
      </c>
      <c r="O47" s="42" t="str">
        <f t="shared" si="7"/>
        <v>1</v>
      </c>
      <c r="P47" s="52">
        <f t="shared" si="8"/>
        <v>58.75</v>
      </c>
      <c r="Q47" s="42" t="str">
        <f t="shared" si="9"/>
        <v>Y</v>
      </c>
      <c r="R47" s="42" t="str">
        <f t="shared" si="10"/>
        <v>1</v>
      </c>
      <c r="S47" s="52">
        <f t="shared" si="11"/>
        <v>58.75</v>
      </c>
      <c r="T47" s="42" t="str">
        <f t="shared" si="12"/>
        <v>Y</v>
      </c>
      <c r="U47" s="42" t="str">
        <f t="shared" si="13"/>
        <v>1</v>
      </c>
      <c r="V47" s="52">
        <f t="shared" ref="V47:X47" si="133">S47</f>
        <v>58.75</v>
      </c>
      <c r="W47" s="52" t="str">
        <f t="shared" si="133"/>
        <v>Y</v>
      </c>
      <c r="X47" s="42" t="str">
        <f t="shared" si="133"/>
        <v>1</v>
      </c>
      <c r="Y47" s="52">
        <f t="shared" ref="Y47:AA47" si="134">J47</f>
        <v>58.75</v>
      </c>
      <c r="Z47" s="42" t="str">
        <f t="shared" si="134"/>
        <v>Y</v>
      </c>
      <c r="AA47" s="42" t="str">
        <f t="shared" si="134"/>
        <v>1</v>
      </c>
    </row>
    <row r="48" spans="1:27" ht="19.5" customHeight="1" x14ac:dyDescent="0.2">
      <c r="A48" s="35">
        <v>41</v>
      </c>
      <c r="B48" s="49" t="s">
        <v>139</v>
      </c>
      <c r="C48" s="50" t="s">
        <v>140</v>
      </c>
      <c r="D48" s="56">
        <v>45</v>
      </c>
      <c r="E48" s="42">
        <f t="shared" si="50"/>
        <v>45</v>
      </c>
      <c r="F48" s="42">
        <f t="shared" ref="F48:H48" si="135">D48</f>
        <v>45</v>
      </c>
      <c r="G48" s="42">
        <f t="shared" si="135"/>
        <v>45</v>
      </c>
      <c r="H48" s="42">
        <f t="shared" si="135"/>
        <v>45</v>
      </c>
      <c r="I48" s="42">
        <f t="shared" si="47"/>
        <v>45</v>
      </c>
      <c r="J48" s="52">
        <f t="shared" si="2"/>
        <v>56.25</v>
      </c>
      <c r="K48" s="42" t="str">
        <f t="shared" si="3"/>
        <v>Y</v>
      </c>
      <c r="L48" s="42" t="str">
        <f t="shared" si="4"/>
        <v>1</v>
      </c>
      <c r="M48" s="52">
        <f t="shared" si="5"/>
        <v>56.25</v>
      </c>
      <c r="N48" s="42" t="str">
        <f t="shared" si="6"/>
        <v>Y</v>
      </c>
      <c r="O48" s="42" t="str">
        <f t="shared" si="7"/>
        <v>1</v>
      </c>
      <c r="P48" s="52">
        <f t="shared" si="8"/>
        <v>56.25</v>
      </c>
      <c r="Q48" s="42" t="str">
        <f t="shared" si="9"/>
        <v>Y</v>
      </c>
      <c r="R48" s="42" t="str">
        <f t="shared" si="10"/>
        <v>1</v>
      </c>
      <c r="S48" s="52">
        <f t="shared" si="11"/>
        <v>56.25</v>
      </c>
      <c r="T48" s="42" t="str">
        <f t="shared" si="12"/>
        <v>Y</v>
      </c>
      <c r="U48" s="42" t="str">
        <f t="shared" si="13"/>
        <v>1</v>
      </c>
      <c r="V48" s="52">
        <f t="shared" ref="V48:X48" si="136">S48</f>
        <v>56.25</v>
      </c>
      <c r="W48" s="52" t="str">
        <f t="shared" si="136"/>
        <v>Y</v>
      </c>
      <c r="X48" s="42" t="str">
        <f t="shared" si="136"/>
        <v>1</v>
      </c>
      <c r="Y48" s="52">
        <f t="shared" ref="Y48:AA48" si="137">J48</f>
        <v>56.25</v>
      </c>
      <c r="Z48" s="42" t="str">
        <f t="shared" si="137"/>
        <v>Y</v>
      </c>
      <c r="AA48" s="42" t="str">
        <f t="shared" si="137"/>
        <v>1</v>
      </c>
    </row>
    <row r="49" spans="1:27" ht="19.5" customHeight="1" x14ac:dyDescent="0.2">
      <c r="A49" s="46">
        <v>42</v>
      </c>
      <c r="B49" s="49" t="s">
        <v>141</v>
      </c>
      <c r="C49" s="50" t="s">
        <v>142</v>
      </c>
      <c r="D49" s="56">
        <v>44</v>
      </c>
      <c r="E49" s="42">
        <f t="shared" si="50"/>
        <v>44</v>
      </c>
      <c r="F49" s="42">
        <f t="shared" ref="F49:H49" si="138">D49</f>
        <v>44</v>
      </c>
      <c r="G49" s="42">
        <f t="shared" si="138"/>
        <v>44</v>
      </c>
      <c r="H49" s="42">
        <f t="shared" si="138"/>
        <v>44</v>
      </c>
      <c r="I49" s="42">
        <f t="shared" si="47"/>
        <v>44</v>
      </c>
      <c r="J49" s="52">
        <f t="shared" si="2"/>
        <v>55</v>
      </c>
      <c r="K49" s="42" t="str">
        <f t="shared" si="3"/>
        <v>Y</v>
      </c>
      <c r="L49" s="42" t="str">
        <f t="shared" si="4"/>
        <v>1</v>
      </c>
      <c r="M49" s="52">
        <f t="shared" si="5"/>
        <v>55</v>
      </c>
      <c r="N49" s="42" t="str">
        <f t="shared" si="6"/>
        <v>Y</v>
      </c>
      <c r="O49" s="42" t="str">
        <f t="shared" si="7"/>
        <v>1</v>
      </c>
      <c r="P49" s="52">
        <f t="shared" si="8"/>
        <v>55</v>
      </c>
      <c r="Q49" s="42" t="str">
        <f t="shared" si="9"/>
        <v>Y</v>
      </c>
      <c r="R49" s="42" t="str">
        <f t="shared" si="10"/>
        <v>1</v>
      </c>
      <c r="S49" s="52">
        <f t="shared" si="11"/>
        <v>55</v>
      </c>
      <c r="T49" s="42" t="str">
        <f t="shared" si="12"/>
        <v>Y</v>
      </c>
      <c r="U49" s="42" t="str">
        <f t="shared" si="13"/>
        <v>1</v>
      </c>
      <c r="V49" s="52">
        <f t="shared" ref="V49:X49" si="139">S49</f>
        <v>55</v>
      </c>
      <c r="W49" s="52" t="str">
        <f t="shared" si="139"/>
        <v>Y</v>
      </c>
      <c r="X49" s="42" t="str">
        <f t="shared" si="139"/>
        <v>1</v>
      </c>
      <c r="Y49" s="52">
        <f t="shared" ref="Y49:AA49" si="140">J49</f>
        <v>55</v>
      </c>
      <c r="Z49" s="42" t="str">
        <f t="shared" si="140"/>
        <v>Y</v>
      </c>
      <c r="AA49" s="42" t="str">
        <f t="shared" si="140"/>
        <v>1</v>
      </c>
    </row>
    <row r="50" spans="1:27" ht="19.5" customHeight="1" x14ac:dyDescent="0.2">
      <c r="A50" s="35">
        <v>43</v>
      </c>
      <c r="B50" s="49" t="s">
        <v>143</v>
      </c>
      <c r="C50" s="50" t="s">
        <v>144</v>
      </c>
      <c r="D50" s="56">
        <v>28</v>
      </c>
      <c r="E50" s="42">
        <f t="shared" si="50"/>
        <v>28</v>
      </c>
      <c r="F50" s="42">
        <f t="shared" ref="F50:H50" si="141">D50</f>
        <v>28</v>
      </c>
      <c r="G50" s="42">
        <f t="shared" si="141"/>
        <v>28</v>
      </c>
      <c r="H50" s="42">
        <f t="shared" si="141"/>
        <v>28</v>
      </c>
      <c r="I50" s="42">
        <f t="shared" si="47"/>
        <v>28</v>
      </c>
      <c r="J50" s="52">
        <f t="shared" si="2"/>
        <v>35</v>
      </c>
      <c r="K50" s="42" t="str">
        <f t="shared" si="3"/>
        <v>Y</v>
      </c>
      <c r="L50" s="42" t="str">
        <f t="shared" si="4"/>
        <v>1</v>
      </c>
      <c r="M50" s="52">
        <f t="shared" si="5"/>
        <v>35</v>
      </c>
      <c r="N50" s="42" t="str">
        <f t="shared" si="6"/>
        <v>Y</v>
      </c>
      <c r="O50" s="42" t="str">
        <f t="shared" si="7"/>
        <v>1</v>
      </c>
      <c r="P50" s="52">
        <f t="shared" si="8"/>
        <v>35</v>
      </c>
      <c r="Q50" s="42" t="str">
        <f t="shared" si="9"/>
        <v>Y</v>
      </c>
      <c r="R50" s="42" t="str">
        <f t="shared" si="10"/>
        <v>1</v>
      </c>
      <c r="S50" s="52">
        <f t="shared" si="11"/>
        <v>35</v>
      </c>
      <c r="T50" s="42" t="str">
        <f t="shared" si="12"/>
        <v>Y</v>
      </c>
      <c r="U50" s="42" t="str">
        <f t="shared" si="13"/>
        <v>1</v>
      </c>
      <c r="V50" s="52">
        <f t="shared" ref="V50:X50" si="142">S50</f>
        <v>35</v>
      </c>
      <c r="W50" s="52" t="str">
        <f t="shared" si="142"/>
        <v>Y</v>
      </c>
      <c r="X50" s="42" t="str">
        <f t="shared" si="142"/>
        <v>1</v>
      </c>
      <c r="Y50" s="52">
        <f t="shared" ref="Y50:AA50" si="143">J50</f>
        <v>35</v>
      </c>
      <c r="Z50" s="42" t="str">
        <f t="shared" si="143"/>
        <v>Y</v>
      </c>
      <c r="AA50" s="42" t="str">
        <f t="shared" si="143"/>
        <v>1</v>
      </c>
    </row>
    <row r="51" spans="1:27" ht="19.5" customHeight="1" x14ac:dyDescent="0.2">
      <c r="A51" s="46">
        <v>44</v>
      </c>
      <c r="B51" s="49" t="s">
        <v>145</v>
      </c>
      <c r="C51" s="50" t="s">
        <v>146</v>
      </c>
      <c r="D51" s="56">
        <v>30</v>
      </c>
      <c r="E51" s="42">
        <f t="shared" si="50"/>
        <v>30</v>
      </c>
      <c r="F51" s="42">
        <f t="shared" ref="F51:H51" si="144">D51</f>
        <v>30</v>
      </c>
      <c r="G51" s="42">
        <f t="shared" si="144"/>
        <v>30</v>
      </c>
      <c r="H51" s="42">
        <f t="shared" si="144"/>
        <v>30</v>
      </c>
      <c r="I51" s="42">
        <f t="shared" si="47"/>
        <v>30</v>
      </c>
      <c r="J51" s="52">
        <f t="shared" si="2"/>
        <v>37.5</v>
      </c>
      <c r="K51" s="42" t="str">
        <f t="shared" si="3"/>
        <v>Y</v>
      </c>
      <c r="L51" s="42" t="str">
        <f t="shared" si="4"/>
        <v>1</v>
      </c>
      <c r="M51" s="52">
        <f t="shared" si="5"/>
        <v>37.5</v>
      </c>
      <c r="N51" s="42" t="str">
        <f t="shared" si="6"/>
        <v>Y</v>
      </c>
      <c r="O51" s="42" t="str">
        <f t="shared" si="7"/>
        <v>1</v>
      </c>
      <c r="P51" s="52">
        <f t="shared" si="8"/>
        <v>37.5</v>
      </c>
      <c r="Q51" s="42" t="str">
        <f t="shared" si="9"/>
        <v>Y</v>
      </c>
      <c r="R51" s="42" t="str">
        <f t="shared" si="10"/>
        <v>1</v>
      </c>
      <c r="S51" s="52">
        <f t="shared" si="11"/>
        <v>37.5</v>
      </c>
      <c r="T51" s="42" t="str">
        <f t="shared" si="12"/>
        <v>Y</v>
      </c>
      <c r="U51" s="42" t="str">
        <f t="shared" si="13"/>
        <v>1</v>
      </c>
      <c r="V51" s="52">
        <f t="shared" ref="V51:X51" si="145">S51</f>
        <v>37.5</v>
      </c>
      <c r="W51" s="52" t="str">
        <f t="shared" si="145"/>
        <v>Y</v>
      </c>
      <c r="X51" s="42" t="str">
        <f t="shared" si="145"/>
        <v>1</v>
      </c>
      <c r="Y51" s="52">
        <f t="shared" ref="Y51:AA51" si="146">J51</f>
        <v>37.5</v>
      </c>
      <c r="Z51" s="42" t="str">
        <f t="shared" si="146"/>
        <v>Y</v>
      </c>
      <c r="AA51" s="42" t="str">
        <f t="shared" si="146"/>
        <v>1</v>
      </c>
    </row>
    <row r="52" spans="1:27" ht="19.5" customHeight="1" x14ac:dyDescent="0.2">
      <c r="A52" s="35">
        <v>45</v>
      </c>
      <c r="B52" s="49" t="s">
        <v>147</v>
      </c>
      <c r="C52" s="50" t="s">
        <v>148</v>
      </c>
      <c r="D52" s="56">
        <v>39</v>
      </c>
      <c r="E52" s="42">
        <f t="shared" si="50"/>
        <v>39</v>
      </c>
      <c r="F52" s="42">
        <f t="shared" ref="F52:H52" si="147">D52</f>
        <v>39</v>
      </c>
      <c r="G52" s="42">
        <f t="shared" si="147"/>
        <v>39</v>
      </c>
      <c r="H52" s="42">
        <f t="shared" si="147"/>
        <v>39</v>
      </c>
      <c r="I52" s="42">
        <f t="shared" si="47"/>
        <v>39</v>
      </c>
      <c r="J52" s="52">
        <f t="shared" si="2"/>
        <v>48.75</v>
      </c>
      <c r="K52" s="42" t="str">
        <f t="shared" si="3"/>
        <v>Y</v>
      </c>
      <c r="L52" s="42" t="str">
        <f t="shared" si="4"/>
        <v>1</v>
      </c>
      <c r="M52" s="52">
        <f t="shared" si="5"/>
        <v>48.75</v>
      </c>
      <c r="N52" s="42" t="str">
        <f t="shared" si="6"/>
        <v>Y</v>
      </c>
      <c r="O52" s="42" t="str">
        <f t="shared" si="7"/>
        <v>1</v>
      </c>
      <c r="P52" s="52">
        <f t="shared" si="8"/>
        <v>48.75</v>
      </c>
      <c r="Q52" s="42" t="str">
        <f t="shared" si="9"/>
        <v>Y</v>
      </c>
      <c r="R52" s="42" t="str">
        <f t="shared" si="10"/>
        <v>1</v>
      </c>
      <c r="S52" s="52">
        <f t="shared" si="11"/>
        <v>48.75</v>
      </c>
      <c r="T52" s="42" t="str">
        <f t="shared" si="12"/>
        <v>Y</v>
      </c>
      <c r="U52" s="42" t="str">
        <f t="shared" si="13"/>
        <v>1</v>
      </c>
      <c r="V52" s="52">
        <f t="shared" ref="V52:X52" si="148">S52</f>
        <v>48.75</v>
      </c>
      <c r="W52" s="52" t="str">
        <f t="shared" si="148"/>
        <v>Y</v>
      </c>
      <c r="X52" s="42" t="str">
        <f t="shared" si="148"/>
        <v>1</v>
      </c>
      <c r="Y52" s="52">
        <f t="shared" ref="Y52:AA52" si="149">J52</f>
        <v>48.75</v>
      </c>
      <c r="Z52" s="42" t="str">
        <f t="shared" si="149"/>
        <v>Y</v>
      </c>
      <c r="AA52" s="42" t="str">
        <f t="shared" si="149"/>
        <v>1</v>
      </c>
    </row>
    <row r="53" spans="1:27" ht="19.5" customHeight="1" x14ac:dyDescent="0.2">
      <c r="A53" s="46">
        <v>46</v>
      </c>
      <c r="B53" s="49" t="s">
        <v>149</v>
      </c>
      <c r="C53" s="50" t="s">
        <v>150</v>
      </c>
      <c r="D53" s="56">
        <v>28</v>
      </c>
      <c r="E53" s="42">
        <f t="shared" si="50"/>
        <v>28</v>
      </c>
      <c r="F53" s="42">
        <f t="shared" ref="F53:H53" si="150">D53</f>
        <v>28</v>
      </c>
      <c r="G53" s="42">
        <f t="shared" si="150"/>
        <v>28</v>
      </c>
      <c r="H53" s="42">
        <f t="shared" si="150"/>
        <v>28</v>
      </c>
      <c r="I53" s="42">
        <f t="shared" si="47"/>
        <v>28</v>
      </c>
      <c r="J53" s="52">
        <f t="shared" si="2"/>
        <v>35</v>
      </c>
      <c r="K53" s="42" t="str">
        <f t="shared" si="3"/>
        <v>Y</v>
      </c>
      <c r="L53" s="42" t="str">
        <f t="shared" si="4"/>
        <v>1</v>
      </c>
      <c r="M53" s="52">
        <f t="shared" si="5"/>
        <v>35</v>
      </c>
      <c r="N53" s="42" t="str">
        <f t="shared" si="6"/>
        <v>Y</v>
      </c>
      <c r="O53" s="42" t="str">
        <f t="shared" si="7"/>
        <v>1</v>
      </c>
      <c r="P53" s="52">
        <f t="shared" si="8"/>
        <v>35</v>
      </c>
      <c r="Q53" s="42" t="str">
        <f t="shared" si="9"/>
        <v>Y</v>
      </c>
      <c r="R53" s="42" t="str">
        <f t="shared" si="10"/>
        <v>1</v>
      </c>
      <c r="S53" s="52">
        <f t="shared" si="11"/>
        <v>35</v>
      </c>
      <c r="T53" s="42" t="str">
        <f t="shared" si="12"/>
        <v>Y</v>
      </c>
      <c r="U53" s="42" t="str">
        <f t="shared" si="13"/>
        <v>1</v>
      </c>
      <c r="V53" s="52">
        <f t="shared" ref="V53:X53" si="151">S53</f>
        <v>35</v>
      </c>
      <c r="W53" s="52" t="str">
        <f t="shared" si="151"/>
        <v>Y</v>
      </c>
      <c r="X53" s="42" t="str">
        <f t="shared" si="151"/>
        <v>1</v>
      </c>
      <c r="Y53" s="52">
        <f t="shared" ref="Y53:AA53" si="152">J53</f>
        <v>35</v>
      </c>
      <c r="Z53" s="42" t="str">
        <f t="shared" si="152"/>
        <v>Y</v>
      </c>
      <c r="AA53" s="42" t="str">
        <f t="shared" si="152"/>
        <v>1</v>
      </c>
    </row>
    <row r="54" spans="1:27" ht="19.5" customHeight="1" x14ac:dyDescent="0.2">
      <c r="A54" s="35">
        <v>47</v>
      </c>
      <c r="B54" s="49" t="s">
        <v>151</v>
      </c>
      <c r="C54" s="50" t="s">
        <v>152</v>
      </c>
      <c r="D54" s="56">
        <v>40</v>
      </c>
      <c r="E54" s="42">
        <f t="shared" si="50"/>
        <v>40</v>
      </c>
      <c r="F54" s="42">
        <f t="shared" ref="F54:H54" si="153">D54</f>
        <v>40</v>
      </c>
      <c r="G54" s="42">
        <f t="shared" si="153"/>
        <v>40</v>
      </c>
      <c r="H54" s="42">
        <f t="shared" si="153"/>
        <v>40</v>
      </c>
      <c r="I54" s="42">
        <f t="shared" si="47"/>
        <v>40</v>
      </c>
      <c r="J54" s="52">
        <f t="shared" si="2"/>
        <v>50</v>
      </c>
      <c r="K54" s="42" t="str">
        <f t="shared" si="3"/>
        <v>Y</v>
      </c>
      <c r="L54" s="42" t="str">
        <f t="shared" si="4"/>
        <v>1</v>
      </c>
      <c r="M54" s="52">
        <f t="shared" si="5"/>
        <v>50</v>
      </c>
      <c r="N54" s="42" t="str">
        <f t="shared" si="6"/>
        <v>Y</v>
      </c>
      <c r="O54" s="42" t="str">
        <f t="shared" si="7"/>
        <v>1</v>
      </c>
      <c r="P54" s="52">
        <f t="shared" si="8"/>
        <v>50</v>
      </c>
      <c r="Q54" s="42" t="str">
        <f t="shared" si="9"/>
        <v>Y</v>
      </c>
      <c r="R54" s="42" t="str">
        <f t="shared" si="10"/>
        <v>1</v>
      </c>
      <c r="S54" s="52">
        <f t="shared" si="11"/>
        <v>50</v>
      </c>
      <c r="T54" s="42" t="str">
        <f t="shared" si="12"/>
        <v>Y</v>
      </c>
      <c r="U54" s="42" t="str">
        <f t="shared" si="13"/>
        <v>1</v>
      </c>
      <c r="V54" s="52">
        <f t="shared" ref="V54:X54" si="154">S54</f>
        <v>50</v>
      </c>
      <c r="W54" s="52" t="str">
        <f t="shared" si="154"/>
        <v>Y</v>
      </c>
      <c r="X54" s="42" t="str">
        <f t="shared" si="154"/>
        <v>1</v>
      </c>
      <c r="Y54" s="52">
        <f t="shared" ref="Y54:AA54" si="155">J54</f>
        <v>50</v>
      </c>
      <c r="Z54" s="42" t="str">
        <f t="shared" si="155"/>
        <v>Y</v>
      </c>
      <c r="AA54" s="42" t="str">
        <f t="shared" si="155"/>
        <v>1</v>
      </c>
    </row>
    <row r="55" spans="1:27" ht="19.5" customHeight="1" x14ac:dyDescent="0.2">
      <c r="A55" s="46">
        <v>48</v>
      </c>
      <c r="B55" s="49" t="s">
        <v>153</v>
      </c>
      <c r="C55" s="50" t="s">
        <v>154</v>
      </c>
      <c r="D55" s="56">
        <v>20</v>
      </c>
      <c r="E55" s="42">
        <f t="shared" si="50"/>
        <v>20</v>
      </c>
      <c r="F55" s="42">
        <f t="shared" ref="F55:H55" si="156">D55</f>
        <v>20</v>
      </c>
      <c r="G55" s="42">
        <f t="shared" si="156"/>
        <v>20</v>
      </c>
      <c r="H55" s="42">
        <f t="shared" si="156"/>
        <v>20</v>
      </c>
      <c r="I55" s="42">
        <f t="shared" si="47"/>
        <v>20</v>
      </c>
      <c r="J55" s="52">
        <f t="shared" si="2"/>
        <v>25</v>
      </c>
      <c r="K55" s="42" t="str">
        <f t="shared" si="3"/>
        <v>N</v>
      </c>
      <c r="L55" s="42" t="str">
        <f t="shared" si="4"/>
        <v>0</v>
      </c>
      <c r="M55" s="52">
        <f t="shared" si="5"/>
        <v>25</v>
      </c>
      <c r="N55" s="42" t="str">
        <f t="shared" si="6"/>
        <v>N</v>
      </c>
      <c r="O55" s="42" t="str">
        <f t="shared" si="7"/>
        <v>0</v>
      </c>
      <c r="P55" s="52">
        <f t="shared" si="8"/>
        <v>25</v>
      </c>
      <c r="Q55" s="42" t="str">
        <f t="shared" si="9"/>
        <v>N</v>
      </c>
      <c r="R55" s="42" t="str">
        <f t="shared" si="10"/>
        <v>0</v>
      </c>
      <c r="S55" s="52">
        <f t="shared" si="11"/>
        <v>25</v>
      </c>
      <c r="T55" s="42" t="str">
        <f t="shared" si="12"/>
        <v>N</v>
      </c>
      <c r="U55" s="42" t="str">
        <f t="shared" si="13"/>
        <v>0</v>
      </c>
      <c r="V55" s="52">
        <f t="shared" ref="V55:X55" si="157">S55</f>
        <v>25</v>
      </c>
      <c r="W55" s="52" t="str">
        <f t="shared" si="157"/>
        <v>N</v>
      </c>
      <c r="X55" s="42" t="str">
        <f t="shared" si="157"/>
        <v>0</v>
      </c>
      <c r="Y55" s="52">
        <f t="shared" ref="Y55:AA55" si="158">J55</f>
        <v>25</v>
      </c>
      <c r="Z55" s="42" t="str">
        <f t="shared" si="158"/>
        <v>N</v>
      </c>
      <c r="AA55" s="42" t="str">
        <f t="shared" si="158"/>
        <v>0</v>
      </c>
    </row>
    <row r="56" spans="1:27" ht="19.5" customHeight="1" x14ac:dyDescent="0.2">
      <c r="A56" s="35">
        <v>49</v>
      </c>
      <c r="B56" s="49" t="s">
        <v>155</v>
      </c>
      <c r="C56" s="50" t="s">
        <v>156</v>
      </c>
      <c r="D56" s="56">
        <v>28</v>
      </c>
      <c r="E56" s="42">
        <f t="shared" si="50"/>
        <v>28</v>
      </c>
      <c r="F56" s="42">
        <f t="shared" ref="F56:H56" si="159">D56</f>
        <v>28</v>
      </c>
      <c r="G56" s="42">
        <f t="shared" si="159"/>
        <v>28</v>
      </c>
      <c r="H56" s="42">
        <f t="shared" si="159"/>
        <v>28</v>
      </c>
      <c r="I56" s="42">
        <f t="shared" si="47"/>
        <v>28</v>
      </c>
      <c r="J56" s="52">
        <f t="shared" si="2"/>
        <v>35</v>
      </c>
      <c r="K56" s="42" t="str">
        <f t="shared" si="3"/>
        <v>Y</v>
      </c>
      <c r="L56" s="42" t="str">
        <f t="shared" si="4"/>
        <v>1</v>
      </c>
      <c r="M56" s="52">
        <f t="shared" si="5"/>
        <v>35</v>
      </c>
      <c r="N56" s="42" t="str">
        <f t="shared" si="6"/>
        <v>Y</v>
      </c>
      <c r="O56" s="42" t="str">
        <f t="shared" si="7"/>
        <v>1</v>
      </c>
      <c r="P56" s="52">
        <f t="shared" si="8"/>
        <v>35</v>
      </c>
      <c r="Q56" s="42" t="str">
        <f t="shared" si="9"/>
        <v>Y</v>
      </c>
      <c r="R56" s="42" t="str">
        <f t="shared" si="10"/>
        <v>1</v>
      </c>
      <c r="S56" s="52">
        <f t="shared" si="11"/>
        <v>35</v>
      </c>
      <c r="T56" s="42" t="str">
        <f t="shared" si="12"/>
        <v>Y</v>
      </c>
      <c r="U56" s="42" t="str">
        <f t="shared" si="13"/>
        <v>1</v>
      </c>
      <c r="V56" s="52">
        <f t="shared" ref="V56:X56" si="160">S56</f>
        <v>35</v>
      </c>
      <c r="W56" s="52" t="str">
        <f t="shared" si="160"/>
        <v>Y</v>
      </c>
      <c r="X56" s="42" t="str">
        <f t="shared" si="160"/>
        <v>1</v>
      </c>
      <c r="Y56" s="52">
        <f t="shared" ref="Y56:AA56" si="161">J56</f>
        <v>35</v>
      </c>
      <c r="Z56" s="42" t="str">
        <f t="shared" si="161"/>
        <v>Y</v>
      </c>
      <c r="AA56" s="42" t="str">
        <f t="shared" si="161"/>
        <v>1</v>
      </c>
    </row>
    <row r="57" spans="1:27" ht="19.5" customHeight="1" x14ac:dyDescent="0.2">
      <c r="A57" s="46">
        <v>50</v>
      </c>
      <c r="B57" s="49" t="s">
        <v>157</v>
      </c>
      <c r="C57" s="50" t="s">
        <v>158</v>
      </c>
      <c r="D57" s="56">
        <v>47</v>
      </c>
      <c r="E57" s="42">
        <f t="shared" si="50"/>
        <v>47</v>
      </c>
      <c r="F57" s="42">
        <f t="shared" ref="F57:H57" si="162">D57</f>
        <v>47</v>
      </c>
      <c r="G57" s="42">
        <f t="shared" si="162"/>
        <v>47</v>
      </c>
      <c r="H57" s="42">
        <f t="shared" si="162"/>
        <v>47</v>
      </c>
      <c r="I57" s="42">
        <f t="shared" si="47"/>
        <v>47</v>
      </c>
      <c r="J57" s="52">
        <f t="shared" si="2"/>
        <v>58.75</v>
      </c>
      <c r="K57" s="42" t="str">
        <f t="shared" si="3"/>
        <v>Y</v>
      </c>
      <c r="L57" s="42" t="str">
        <f t="shared" si="4"/>
        <v>1</v>
      </c>
      <c r="M57" s="52">
        <f t="shared" si="5"/>
        <v>58.75</v>
      </c>
      <c r="N57" s="42" t="str">
        <f t="shared" si="6"/>
        <v>Y</v>
      </c>
      <c r="O57" s="42" t="str">
        <f t="shared" si="7"/>
        <v>1</v>
      </c>
      <c r="P57" s="52">
        <f t="shared" si="8"/>
        <v>58.75</v>
      </c>
      <c r="Q57" s="42" t="str">
        <f t="shared" si="9"/>
        <v>Y</v>
      </c>
      <c r="R57" s="42" t="str">
        <f t="shared" si="10"/>
        <v>1</v>
      </c>
      <c r="S57" s="52">
        <f t="shared" si="11"/>
        <v>58.75</v>
      </c>
      <c r="T57" s="42" t="str">
        <f t="shared" si="12"/>
        <v>Y</v>
      </c>
      <c r="U57" s="42" t="str">
        <f t="shared" si="13"/>
        <v>1</v>
      </c>
      <c r="V57" s="52">
        <f t="shared" ref="V57:X57" si="163">S57</f>
        <v>58.75</v>
      </c>
      <c r="W57" s="52" t="str">
        <f t="shared" si="163"/>
        <v>Y</v>
      </c>
      <c r="X57" s="42" t="str">
        <f t="shared" si="163"/>
        <v>1</v>
      </c>
      <c r="Y57" s="52">
        <f t="shared" ref="Y57:AA57" si="164">J57</f>
        <v>58.75</v>
      </c>
      <c r="Z57" s="42" t="str">
        <f t="shared" si="164"/>
        <v>Y</v>
      </c>
      <c r="AA57" s="42" t="str">
        <f t="shared" si="164"/>
        <v>1</v>
      </c>
    </row>
    <row r="58" spans="1:27" ht="19.5" customHeight="1" x14ac:dyDescent="0.2">
      <c r="A58" s="35">
        <v>51</v>
      </c>
      <c r="B58" s="49" t="s">
        <v>159</v>
      </c>
      <c r="C58" s="50" t="s">
        <v>160</v>
      </c>
      <c r="D58" s="56">
        <v>71</v>
      </c>
      <c r="E58" s="42">
        <f t="shared" si="50"/>
        <v>71</v>
      </c>
      <c r="F58" s="42">
        <f t="shared" ref="F58:H58" si="165">D58</f>
        <v>71</v>
      </c>
      <c r="G58" s="42">
        <f t="shared" si="165"/>
        <v>71</v>
      </c>
      <c r="H58" s="42">
        <f t="shared" si="165"/>
        <v>71</v>
      </c>
      <c r="I58" s="42">
        <f t="shared" si="47"/>
        <v>71</v>
      </c>
      <c r="J58" s="52">
        <f t="shared" si="2"/>
        <v>88.75</v>
      </c>
      <c r="K58" s="42" t="str">
        <f t="shared" si="3"/>
        <v>Y</v>
      </c>
      <c r="L58" s="42" t="str">
        <f t="shared" si="4"/>
        <v>3</v>
      </c>
      <c r="M58" s="52">
        <f t="shared" si="5"/>
        <v>88.75</v>
      </c>
      <c r="N58" s="42" t="str">
        <f t="shared" si="6"/>
        <v>Y</v>
      </c>
      <c r="O58" s="42" t="str">
        <f t="shared" si="7"/>
        <v>3</v>
      </c>
      <c r="P58" s="52">
        <f t="shared" si="8"/>
        <v>88.75</v>
      </c>
      <c r="Q58" s="42" t="str">
        <f t="shared" si="9"/>
        <v>Y</v>
      </c>
      <c r="R58" s="42" t="str">
        <f t="shared" si="10"/>
        <v>3</v>
      </c>
      <c r="S58" s="52">
        <f t="shared" si="11"/>
        <v>88.75</v>
      </c>
      <c r="T58" s="42" t="str">
        <f t="shared" si="12"/>
        <v>Y</v>
      </c>
      <c r="U58" s="42" t="str">
        <f t="shared" si="13"/>
        <v>3</v>
      </c>
      <c r="V58" s="52">
        <f t="shared" ref="V58:X58" si="166">S58</f>
        <v>88.75</v>
      </c>
      <c r="W58" s="52" t="str">
        <f t="shared" si="166"/>
        <v>Y</v>
      </c>
      <c r="X58" s="42" t="str">
        <f t="shared" si="166"/>
        <v>3</v>
      </c>
      <c r="Y58" s="52">
        <f t="shared" ref="Y58:AA58" si="167">J58</f>
        <v>88.75</v>
      </c>
      <c r="Z58" s="42" t="str">
        <f t="shared" si="167"/>
        <v>Y</v>
      </c>
      <c r="AA58" s="42" t="str">
        <f t="shared" si="167"/>
        <v>3</v>
      </c>
    </row>
    <row r="59" spans="1:27" ht="19.5" customHeight="1" x14ac:dyDescent="0.2">
      <c r="A59" s="46">
        <v>52</v>
      </c>
      <c r="B59" s="36" t="s">
        <v>161</v>
      </c>
      <c r="C59" s="37" t="s">
        <v>162</v>
      </c>
      <c r="D59" s="56">
        <v>32</v>
      </c>
      <c r="E59" s="42">
        <f t="shared" si="50"/>
        <v>32</v>
      </c>
      <c r="F59" s="42">
        <f t="shared" ref="F59:H59" si="168">D59</f>
        <v>32</v>
      </c>
      <c r="G59" s="42">
        <f t="shared" si="168"/>
        <v>32</v>
      </c>
      <c r="H59" s="42">
        <f t="shared" si="168"/>
        <v>32</v>
      </c>
      <c r="I59" s="42">
        <f t="shared" si="47"/>
        <v>32</v>
      </c>
      <c r="J59" s="52">
        <f t="shared" si="2"/>
        <v>40</v>
      </c>
      <c r="K59" s="42" t="str">
        <f t="shared" si="3"/>
        <v>Y</v>
      </c>
      <c r="L59" s="42" t="str">
        <f t="shared" si="4"/>
        <v>1</v>
      </c>
      <c r="M59" s="52">
        <f t="shared" si="5"/>
        <v>40</v>
      </c>
      <c r="N59" s="42" t="str">
        <f t="shared" si="6"/>
        <v>Y</v>
      </c>
      <c r="O59" s="42" t="str">
        <f t="shared" si="7"/>
        <v>1</v>
      </c>
      <c r="P59" s="52">
        <f t="shared" si="8"/>
        <v>40</v>
      </c>
      <c r="Q59" s="42" t="str">
        <f t="shared" si="9"/>
        <v>Y</v>
      </c>
      <c r="R59" s="42" t="str">
        <f t="shared" si="10"/>
        <v>1</v>
      </c>
      <c r="S59" s="52">
        <f t="shared" si="11"/>
        <v>40</v>
      </c>
      <c r="T59" s="42" t="str">
        <f t="shared" si="12"/>
        <v>Y</v>
      </c>
      <c r="U59" s="42" t="str">
        <f t="shared" si="13"/>
        <v>1</v>
      </c>
      <c r="V59" s="52">
        <f t="shared" ref="V59:X59" si="169">S59</f>
        <v>40</v>
      </c>
      <c r="W59" s="52" t="str">
        <f t="shared" si="169"/>
        <v>Y</v>
      </c>
      <c r="X59" s="42" t="str">
        <f t="shared" si="169"/>
        <v>1</v>
      </c>
      <c r="Y59" s="52">
        <f t="shared" ref="Y59:AA59" si="170">J59</f>
        <v>40</v>
      </c>
      <c r="Z59" s="42" t="str">
        <f t="shared" si="170"/>
        <v>Y</v>
      </c>
      <c r="AA59" s="42" t="str">
        <f t="shared" si="170"/>
        <v>1</v>
      </c>
    </row>
    <row r="60" spans="1:27" ht="19.5" customHeight="1" x14ac:dyDescent="0.2">
      <c r="A60" s="35">
        <v>53</v>
      </c>
      <c r="B60" s="49" t="s">
        <v>163</v>
      </c>
      <c r="C60" s="50" t="s">
        <v>164</v>
      </c>
      <c r="D60" s="56">
        <v>28</v>
      </c>
      <c r="E60" s="42">
        <f t="shared" si="50"/>
        <v>28</v>
      </c>
      <c r="F60" s="42">
        <f t="shared" ref="F60:H60" si="171">D60</f>
        <v>28</v>
      </c>
      <c r="G60" s="42">
        <f t="shared" si="171"/>
        <v>28</v>
      </c>
      <c r="H60" s="42">
        <f t="shared" si="171"/>
        <v>28</v>
      </c>
      <c r="I60" s="42">
        <f t="shared" si="47"/>
        <v>28</v>
      </c>
      <c r="J60" s="52">
        <f t="shared" si="2"/>
        <v>35</v>
      </c>
      <c r="K60" s="42" t="str">
        <f t="shared" si="3"/>
        <v>Y</v>
      </c>
      <c r="L60" s="42" t="str">
        <f t="shared" si="4"/>
        <v>1</v>
      </c>
      <c r="M60" s="52">
        <f t="shared" si="5"/>
        <v>35</v>
      </c>
      <c r="N60" s="42" t="str">
        <f t="shared" si="6"/>
        <v>Y</v>
      </c>
      <c r="O60" s="42" t="str">
        <f t="shared" si="7"/>
        <v>1</v>
      </c>
      <c r="P60" s="52">
        <f t="shared" si="8"/>
        <v>35</v>
      </c>
      <c r="Q60" s="42" t="str">
        <f t="shared" si="9"/>
        <v>Y</v>
      </c>
      <c r="R60" s="42" t="str">
        <f t="shared" si="10"/>
        <v>1</v>
      </c>
      <c r="S60" s="52">
        <f t="shared" si="11"/>
        <v>35</v>
      </c>
      <c r="T60" s="42" t="str">
        <f t="shared" si="12"/>
        <v>Y</v>
      </c>
      <c r="U60" s="42" t="str">
        <f t="shared" si="13"/>
        <v>1</v>
      </c>
      <c r="V60" s="52">
        <f t="shared" ref="V60:X60" si="172">S60</f>
        <v>35</v>
      </c>
      <c r="W60" s="52" t="str">
        <f t="shared" si="172"/>
        <v>Y</v>
      </c>
      <c r="X60" s="42" t="str">
        <f t="shared" si="172"/>
        <v>1</v>
      </c>
      <c r="Y60" s="52">
        <f t="shared" ref="Y60:AA60" si="173">J60</f>
        <v>35</v>
      </c>
      <c r="Z60" s="42" t="str">
        <f t="shared" si="173"/>
        <v>Y</v>
      </c>
      <c r="AA60" s="42" t="str">
        <f t="shared" si="173"/>
        <v>1</v>
      </c>
    </row>
    <row r="61" spans="1:27" ht="19.5" customHeight="1" x14ac:dyDescent="0.2">
      <c r="A61" s="46">
        <v>54</v>
      </c>
      <c r="B61" s="49" t="s">
        <v>165</v>
      </c>
      <c r="C61" s="50" t="s">
        <v>166</v>
      </c>
      <c r="D61" s="56">
        <v>41</v>
      </c>
      <c r="E61" s="42">
        <f t="shared" si="50"/>
        <v>41</v>
      </c>
      <c r="F61" s="42">
        <f t="shared" ref="F61:H61" si="174">D61</f>
        <v>41</v>
      </c>
      <c r="G61" s="42">
        <f t="shared" si="174"/>
        <v>41</v>
      </c>
      <c r="H61" s="42">
        <f t="shared" si="174"/>
        <v>41</v>
      </c>
      <c r="I61" s="42">
        <f t="shared" si="47"/>
        <v>41</v>
      </c>
      <c r="J61" s="52">
        <f t="shared" si="2"/>
        <v>51.25</v>
      </c>
      <c r="K61" s="42" t="str">
        <f t="shared" si="3"/>
        <v>Y</v>
      </c>
      <c r="L61" s="42" t="str">
        <f t="shared" si="4"/>
        <v>1</v>
      </c>
      <c r="M61" s="52">
        <f t="shared" si="5"/>
        <v>51.25</v>
      </c>
      <c r="N61" s="42" t="str">
        <f t="shared" si="6"/>
        <v>Y</v>
      </c>
      <c r="O61" s="42" t="str">
        <f t="shared" si="7"/>
        <v>1</v>
      </c>
      <c r="P61" s="52">
        <f t="shared" si="8"/>
        <v>51.25</v>
      </c>
      <c r="Q61" s="42" t="str">
        <f t="shared" si="9"/>
        <v>Y</v>
      </c>
      <c r="R61" s="42" t="str">
        <f t="shared" si="10"/>
        <v>1</v>
      </c>
      <c r="S61" s="52">
        <f t="shared" si="11"/>
        <v>51.25</v>
      </c>
      <c r="T61" s="42" t="str">
        <f t="shared" si="12"/>
        <v>Y</v>
      </c>
      <c r="U61" s="42" t="str">
        <f t="shared" si="13"/>
        <v>1</v>
      </c>
      <c r="V61" s="52">
        <f t="shared" ref="V61:X61" si="175">S61</f>
        <v>51.25</v>
      </c>
      <c r="W61" s="52" t="str">
        <f t="shared" si="175"/>
        <v>Y</v>
      </c>
      <c r="X61" s="42" t="str">
        <f t="shared" si="175"/>
        <v>1</v>
      </c>
      <c r="Y61" s="52">
        <f t="shared" ref="Y61:AA61" si="176">J61</f>
        <v>51.25</v>
      </c>
      <c r="Z61" s="42" t="str">
        <f t="shared" si="176"/>
        <v>Y</v>
      </c>
      <c r="AA61" s="42" t="str">
        <f t="shared" si="176"/>
        <v>1</v>
      </c>
    </row>
    <row r="62" spans="1:27" ht="19.5" customHeight="1" x14ac:dyDescent="0.2">
      <c r="A62" s="35">
        <v>55</v>
      </c>
      <c r="B62" s="49" t="s">
        <v>167</v>
      </c>
      <c r="C62" s="50" t="s">
        <v>168</v>
      </c>
      <c r="D62" s="56">
        <v>50</v>
      </c>
      <c r="E62" s="42">
        <f t="shared" si="50"/>
        <v>50</v>
      </c>
      <c r="F62" s="42">
        <f t="shared" ref="F62:H62" si="177">D62</f>
        <v>50</v>
      </c>
      <c r="G62" s="42">
        <f t="shared" si="177"/>
        <v>50</v>
      </c>
      <c r="H62" s="42">
        <f t="shared" si="177"/>
        <v>50</v>
      </c>
      <c r="I62" s="42">
        <f t="shared" si="47"/>
        <v>50</v>
      </c>
      <c r="J62" s="52">
        <f t="shared" si="2"/>
        <v>62.5</v>
      </c>
      <c r="K62" s="42" t="str">
        <f t="shared" si="3"/>
        <v>Y</v>
      </c>
      <c r="L62" s="42" t="str">
        <f t="shared" si="4"/>
        <v>2</v>
      </c>
      <c r="M62" s="52">
        <f t="shared" si="5"/>
        <v>62.5</v>
      </c>
      <c r="N62" s="42" t="str">
        <f t="shared" si="6"/>
        <v>Y</v>
      </c>
      <c r="O62" s="42" t="str">
        <f t="shared" si="7"/>
        <v>2</v>
      </c>
      <c r="P62" s="52">
        <f t="shared" si="8"/>
        <v>62.5</v>
      </c>
      <c r="Q62" s="42" t="str">
        <f t="shared" si="9"/>
        <v>Y</v>
      </c>
      <c r="R62" s="42" t="str">
        <f t="shared" si="10"/>
        <v>2</v>
      </c>
      <c r="S62" s="52">
        <f t="shared" si="11"/>
        <v>62.5</v>
      </c>
      <c r="T62" s="42" t="str">
        <f t="shared" si="12"/>
        <v>Y</v>
      </c>
      <c r="U62" s="42" t="str">
        <f t="shared" si="13"/>
        <v>2</v>
      </c>
      <c r="V62" s="52">
        <f t="shared" ref="V62:X62" si="178">S62</f>
        <v>62.5</v>
      </c>
      <c r="W62" s="52" t="str">
        <f t="shared" si="178"/>
        <v>Y</v>
      </c>
      <c r="X62" s="42" t="str">
        <f t="shared" si="178"/>
        <v>2</v>
      </c>
      <c r="Y62" s="52">
        <f t="shared" ref="Y62:AA62" si="179">J62</f>
        <v>62.5</v>
      </c>
      <c r="Z62" s="42" t="str">
        <f t="shared" si="179"/>
        <v>Y</v>
      </c>
      <c r="AA62" s="42" t="str">
        <f t="shared" si="179"/>
        <v>2</v>
      </c>
    </row>
    <row r="63" spans="1:27" ht="19.5" customHeight="1" x14ac:dyDescent="0.2">
      <c r="A63" s="46">
        <v>56</v>
      </c>
      <c r="B63" s="49" t="s">
        <v>169</v>
      </c>
      <c r="C63" s="50" t="s">
        <v>170</v>
      </c>
      <c r="D63" s="56">
        <v>28</v>
      </c>
      <c r="E63" s="42">
        <f t="shared" si="50"/>
        <v>28</v>
      </c>
      <c r="F63" s="42">
        <f t="shared" ref="F63:H63" si="180">D63</f>
        <v>28</v>
      </c>
      <c r="G63" s="42">
        <f t="shared" si="180"/>
        <v>28</v>
      </c>
      <c r="H63" s="42">
        <f t="shared" si="180"/>
        <v>28</v>
      </c>
      <c r="I63" s="42">
        <f t="shared" si="47"/>
        <v>28</v>
      </c>
      <c r="J63" s="52">
        <f t="shared" si="2"/>
        <v>35</v>
      </c>
      <c r="K63" s="42" t="str">
        <f t="shared" si="3"/>
        <v>Y</v>
      </c>
      <c r="L63" s="42" t="str">
        <f t="shared" si="4"/>
        <v>1</v>
      </c>
      <c r="M63" s="52">
        <f t="shared" si="5"/>
        <v>35</v>
      </c>
      <c r="N63" s="42" t="str">
        <f t="shared" si="6"/>
        <v>Y</v>
      </c>
      <c r="O63" s="42" t="str">
        <f t="shared" si="7"/>
        <v>1</v>
      </c>
      <c r="P63" s="52">
        <f t="shared" si="8"/>
        <v>35</v>
      </c>
      <c r="Q63" s="42" t="str">
        <f t="shared" si="9"/>
        <v>Y</v>
      </c>
      <c r="R63" s="42" t="str">
        <f t="shared" si="10"/>
        <v>1</v>
      </c>
      <c r="S63" s="52">
        <f t="shared" si="11"/>
        <v>35</v>
      </c>
      <c r="T63" s="42" t="str">
        <f t="shared" si="12"/>
        <v>Y</v>
      </c>
      <c r="U63" s="42" t="str">
        <f t="shared" si="13"/>
        <v>1</v>
      </c>
      <c r="V63" s="52">
        <f t="shared" ref="V63:X63" si="181">S63</f>
        <v>35</v>
      </c>
      <c r="W63" s="52" t="str">
        <f t="shared" si="181"/>
        <v>Y</v>
      </c>
      <c r="X63" s="42" t="str">
        <f t="shared" si="181"/>
        <v>1</v>
      </c>
      <c r="Y63" s="52">
        <f t="shared" ref="Y63:AA63" si="182">J63</f>
        <v>35</v>
      </c>
      <c r="Z63" s="42" t="str">
        <f t="shared" si="182"/>
        <v>Y</v>
      </c>
      <c r="AA63" s="42" t="str">
        <f t="shared" si="182"/>
        <v>1</v>
      </c>
    </row>
    <row r="64" spans="1:27" ht="19.5" customHeight="1" x14ac:dyDescent="0.2">
      <c r="A64" s="35">
        <v>57</v>
      </c>
      <c r="B64" s="49" t="s">
        <v>171</v>
      </c>
      <c r="C64" s="50" t="s">
        <v>172</v>
      </c>
      <c r="D64" s="56">
        <v>46</v>
      </c>
      <c r="E64" s="42">
        <f t="shared" si="50"/>
        <v>46</v>
      </c>
      <c r="F64" s="42">
        <f t="shared" ref="F64:H64" si="183">D64</f>
        <v>46</v>
      </c>
      <c r="G64" s="42">
        <f t="shared" si="183"/>
        <v>46</v>
      </c>
      <c r="H64" s="42">
        <f t="shared" si="183"/>
        <v>46</v>
      </c>
      <c r="I64" s="42">
        <f t="shared" si="47"/>
        <v>46</v>
      </c>
      <c r="J64" s="52">
        <f t="shared" si="2"/>
        <v>57.5</v>
      </c>
      <c r="K64" s="42" t="str">
        <f t="shared" si="3"/>
        <v>Y</v>
      </c>
      <c r="L64" s="42" t="str">
        <f t="shared" si="4"/>
        <v>1</v>
      </c>
      <c r="M64" s="52">
        <f t="shared" si="5"/>
        <v>57.5</v>
      </c>
      <c r="N64" s="42" t="str">
        <f t="shared" si="6"/>
        <v>Y</v>
      </c>
      <c r="O64" s="42" t="str">
        <f t="shared" si="7"/>
        <v>1</v>
      </c>
      <c r="P64" s="52">
        <f t="shared" si="8"/>
        <v>57.5</v>
      </c>
      <c r="Q64" s="42" t="str">
        <f t="shared" si="9"/>
        <v>Y</v>
      </c>
      <c r="R64" s="42" t="str">
        <f t="shared" si="10"/>
        <v>1</v>
      </c>
      <c r="S64" s="52">
        <f t="shared" si="11"/>
        <v>57.5</v>
      </c>
      <c r="T64" s="42" t="str">
        <f t="shared" si="12"/>
        <v>Y</v>
      </c>
      <c r="U64" s="42" t="str">
        <f t="shared" si="13"/>
        <v>1</v>
      </c>
      <c r="V64" s="52">
        <f t="shared" ref="V64:X64" si="184">S64</f>
        <v>57.5</v>
      </c>
      <c r="W64" s="52" t="str">
        <f t="shared" si="184"/>
        <v>Y</v>
      </c>
      <c r="X64" s="42" t="str">
        <f t="shared" si="184"/>
        <v>1</v>
      </c>
      <c r="Y64" s="52">
        <f t="shared" ref="Y64:AA64" si="185">J64</f>
        <v>57.5</v>
      </c>
      <c r="Z64" s="42" t="str">
        <f t="shared" si="185"/>
        <v>Y</v>
      </c>
      <c r="AA64" s="42" t="str">
        <f t="shared" si="185"/>
        <v>1</v>
      </c>
    </row>
    <row r="65" spans="1:27" ht="19.5" customHeight="1" x14ac:dyDescent="0.2">
      <c r="A65" s="46">
        <v>58</v>
      </c>
      <c r="B65" s="49" t="s">
        <v>173</v>
      </c>
      <c r="C65" s="50" t="s">
        <v>174</v>
      </c>
      <c r="D65" s="56">
        <v>28</v>
      </c>
      <c r="E65" s="42">
        <f t="shared" si="50"/>
        <v>28</v>
      </c>
      <c r="F65" s="42">
        <f t="shared" ref="F65:H65" si="186">D65</f>
        <v>28</v>
      </c>
      <c r="G65" s="42">
        <f t="shared" si="186"/>
        <v>28</v>
      </c>
      <c r="H65" s="42">
        <f t="shared" si="186"/>
        <v>28</v>
      </c>
      <c r="I65" s="42">
        <f t="shared" si="47"/>
        <v>28</v>
      </c>
      <c r="J65" s="52">
        <f t="shared" si="2"/>
        <v>35</v>
      </c>
      <c r="K65" s="42" t="str">
        <f t="shared" si="3"/>
        <v>Y</v>
      </c>
      <c r="L65" s="42" t="str">
        <f t="shared" si="4"/>
        <v>1</v>
      </c>
      <c r="M65" s="52">
        <f t="shared" si="5"/>
        <v>35</v>
      </c>
      <c r="N65" s="42" t="str">
        <f t="shared" si="6"/>
        <v>Y</v>
      </c>
      <c r="O65" s="42" t="str">
        <f t="shared" si="7"/>
        <v>1</v>
      </c>
      <c r="P65" s="52">
        <f t="shared" si="8"/>
        <v>35</v>
      </c>
      <c r="Q65" s="42" t="str">
        <f t="shared" si="9"/>
        <v>Y</v>
      </c>
      <c r="R65" s="42" t="str">
        <f t="shared" si="10"/>
        <v>1</v>
      </c>
      <c r="S65" s="52">
        <f t="shared" si="11"/>
        <v>35</v>
      </c>
      <c r="T65" s="42" t="str">
        <f t="shared" si="12"/>
        <v>Y</v>
      </c>
      <c r="U65" s="42" t="str">
        <f t="shared" si="13"/>
        <v>1</v>
      </c>
      <c r="V65" s="52">
        <f t="shared" ref="V65:X65" si="187">S65</f>
        <v>35</v>
      </c>
      <c r="W65" s="52" t="str">
        <f t="shared" si="187"/>
        <v>Y</v>
      </c>
      <c r="X65" s="42" t="str">
        <f t="shared" si="187"/>
        <v>1</v>
      </c>
      <c r="Y65" s="52">
        <f t="shared" ref="Y65:AA65" si="188">J65</f>
        <v>35</v>
      </c>
      <c r="Z65" s="42" t="str">
        <f t="shared" si="188"/>
        <v>Y</v>
      </c>
      <c r="AA65" s="42" t="str">
        <f t="shared" si="188"/>
        <v>1</v>
      </c>
    </row>
    <row r="66" spans="1:27" ht="19.5" customHeight="1" x14ac:dyDescent="0.2">
      <c r="A66" s="35">
        <v>59</v>
      </c>
      <c r="B66" s="49" t="s">
        <v>175</v>
      </c>
      <c r="C66" s="50" t="s">
        <v>176</v>
      </c>
      <c r="D66" s="56">
        <v>44</v>
      </c>
      <c r="E66" s="42">
        <f t="shared" si="50"/>
        <v>44</v>
      </c>
      <c r="F66" s="42">
        <f t="shared" ref="F66:H66" si="189">D66</f>
        <v>44</v>
      </c>
      <c r="G66" s="42">
        <f t="shared" si="189"/>
        <v>44</v>
      </c>
      <c r="H66" s="42">
        <f t="shared" si="189"/>
        <v>44</v>
      </c>
      <c r="I66" s="42">
        <f t="shared" si="47"/>
        <v>44</v>
      </c>
      <c r="J66" s="52">
        <f t="shared" si="2"/>
        <v>55</v>
      </c>
      <c r="K66" s="42" t="str">
        <f t="shared" si="3"/>
        <v>Y</v>
      </c>
      <c r="L66" s="42" t="str">
        <f t="shared" si="4"/>
        <v>1</v>
      </c>
      <c r="M66" s="52">
        <f t="shared" si="5"/>
        <v>55</v>
      </c>
      <c r="N66" s="42" t="str">
        <f t="shared" si="6"/>
        <v>Y</v>
      </c>
      <c r="O66" s="42" t="str">
        <f t="shared" si="7"/>
        <v>1</v>
      </c>
      <c r="P66" s="52">
        <f t="shared" si="8"/>
        <v>55</v>
      </c>
      <c r="Q66" s="42" t="str">
        <f t="shared" si="9"/>
        <v>Y</v>
      </c>
      <c r="R66" s="42" t="str">
        <f t="shared" si="10"/>
        <v>1</v>
      </c>
      <c r="S66" s="52">
        <f t="shared" si="11"/>
        <v>55</v>
      </c>
      <c r="T66" s="42" t="str">
        <f t="shared" si="12"/>
        <v>Y</v>
      </c>
      <c r="U66" s="42" t="str">
        <f t="shared" si="13"/>
        <v>1</v>
      </c>
      <c r="V66" s="52">
        <f t="shared" ref="V66:X66" si="190">S66</f>
        <v>55</v>
      </c>
      <c r="W66" s="52" t="str">
        <f t="shared" si="190"/>
        <v>Y</v>
      </c>
      <c r="X66" s="42" t="str">
        <f t="shared" si="190"/>
        <v>1</v>
      </c>
      <c r="Y66" s="52">
        <f t="shared" ref="Y66:AA66" si="191">J66</f>
        <v>55</v>
      </c>
      <c r="Z66" s="42" t="str">
        <f t="shared" si="191"/>
        <v>Y</v>
      </c>
      <c r="AA66" s="42" t="str">
        <f t="shared" si="191"/>
        <v>1</v>
      </c>
    </row>
    <row r="67" spans="1:27" ht="19.5" customHeight="1" x14ac:dyDescent="0.2">
      <c r="A67" s="46">
        <v>60</v>
      </c>
      <c r="B67" s="49" t="s">
        <v>177</v>
      </c>
      <c r="C67" s="50" t="s">
        <v>178</v>
      </c>
      <c r="D67" s="56">
        <v>23</v>
      </c>
      <c r="E67" s="42">
        <f t="shared" si="50"/>
        <v>23</v>
      </c>
      <c r="F67" s="42">
        <f t="shared" ref="F67:H67" si="192">D67</f>
        <v>23</v>
      </c>
      <c r="G67" s="42">
        <f t="shared" si="192"/>
        <v>23</v>
      </c>
      <c r="H67" s="42">
        <f t="shared" si="192"/>
        <v>23</v>
      </c>
      <c r="I67" s="42">
        <f t="shared" si="47"/>
        <v>23</v>
      </c>
      <c r="J67" s="52">
        <f t="shared" si="2"/>
        <v>28.75</v>
      </c>
      <c r="K67" s="42" t="str">
        <f t="shared" si="3"/>
        <v>N</v>
      </c>
      <c r="L67" s="42" t="str">
        <f t="shared" si="4"/>
        <v>0</v>
      </c>
      <c r="M67" s="52">
        <f t="shared" si="5"/>
        <v>28.75</v>
      </c>
      <c r="N67" s="42" t="str">
        <f t="shared" si="6"/>
        <v>N</v>
      </c>
      <c r="O67" s="42" t="str">
        <f t="shared" si="7"/>
        <v>0</v>
      </c>
      <c r="P67" s="52">
        <f t="shared" si="8"/>
        <v>28.75</v>
      </c>
      <c r="Q67" s="42" t="str">
        <f t="shared" si="9"/>
        <v>N</v>
      </c>
      <c r="R67" s="42" t="str">
        <f t="shared" si="10"/>
        <v>0</v>
      </c>
      <c r="S67" s="52">
        <f t="shared" si="11"/>
        <v>28.75</v>
      </c>
      <c r="T67" s="42" t="str">
        <f t="shared" si="12"/>
        <v>N</v>
      </c>
      <c r="U67" s="42" t="str">
        <f t="shared" si="13"/>
        <v>0</v>
      </c>
      <c r="V67" s="52">
        <f t="shared" ref="V67:X67" si="193">S67</f>
        <v>28.75</v>
      </c>
      <c r="W67" s="52" t="str">
        <f t="shared" si="193"/>
        <v>N</v>
      </c>
      <c r="X67" s="42" t="str">
        <f t="shared" si="193"/>
        <v>0</v>
      </c>
      <c r="Y67" s="52">
        <f t="shared" ref="Y67:AA67" si="194">J67</f>
        <v>28.75</v>
      </c>
      <c r="Z67" s="42" t="str">
        <f t="shared" si="194"/>
        <v>N</v>
      </c>
      <c r="AA67" s="42" t="str">
        <f t="shared" si="194"/>
        <v>0</v>
      </c>
    </row>
    <row r="68" spans="1:27" ht="19.5" customHeight="1" x14ac:dyDescent="0.2">
      <c r="A68" s="35">
        <v>61</v>
      </c>
      <c r="B68" s="49" t="s">
        <v>179</v>
      </c>
      <c r="C68" s="50" t="s">
        <v>180</v>
      </c>
      <c r="D68" s="56">
        <v>54</v>
      </c>
      <c r="E68" s="42">
        <f t="shared" si="50"/>
        <v>54</v>
      </c>
      <c r="F68" s="42">
        <f t="shared" ref="F68:H68" si="195">D68</f>
        <v>54</v>
      </c>
      <c r="G68" s="42">
        <f t="shared" si="195"/>
        <v>54</v>
      </c>
      <c r="H68" s="42">
        <f t="shared" si="195"/>
        <v>54</v>
      </c>
      <c r="I68" s="42">
        <f t="shared" si="47"/>
        <v>54</v>
      </c>
      <c r="J68" s="52">
        <f t="shared" si="2"/>
        <v>67.5</v>
      </c>
      <c r="K68" s="42" t="str">
        <f t="shared" si="3"/>
        <v>Y</v>
      </c>
      <c r="L68" s="42" t="str">
        <f t="shared" si="4"/>
        <v>2</v>
      </c>
      <c r="M68" s="52">
        <f t="shared" si="5"/>
        <v>67.5</v>
      </c>
      <c r="N68" s="42" t="str">
        <f t="shared" si="6"/>
        <v>Y</v>
      </c>
      <c r="O68" s="42" t="str">
        <f t="shared" si="7"/>
        <v>2</v>
      </c>
      <c r="P68" s="52">
        <f t="shared" si="8"/>
        <v>67.5</v>
      </c>
      <c r="Q68" s="42" t="str">
        <f t="shared" si="9"/>
        <v>Y</v>
      </c>
      <c r="R68" s="42" t="str">
        <f t="shared" si="10"/>
        <v>2</v>
      </c>
      <c r="S68" s="52">
        <f t="shared" si="11"/>
        <v>67.5</v>
      </c>
      <c r="T68" s="42" t="str">
        <f t="shared" si="12"/>
        <v>Y</v>
      </c>
      <c r="U68" s="42" t="str">
        <f t="shared" si="13"/>
        <v>2</v>
      </c>
      <c r="V68" s="52">
        <f t="shared" ref="V68:X68" si="196">S68</f>
        <v>67.5</v>
      </c>
      <c r="W68" s="52" t="str">
        <f t="shared" si="196"/>
        <v>Y</v>
      </c>
      <c r="X68" s="42" t="str">
        <f t="shared" si="196"/>
        <v>2</v>
      </c>
      <c r="Y68" s="52">
        <f t="shared" ref="Y68:AA68" si="197">J68</f>
        <v>67.5</v>
      </c>
      <c r="Z68" s="42" t="str">
        <f t="shared" si="197"/>
        <v>Y</v>
      </c>
      <c r="AA68" s="42" t="str">
        <f t="shared" si="197"/>
        <v>2</v>
      </c>
    </row>
    <row r="69" spans="1:27" ht="19.5" customHeight="1" x14ac:dyDescent="0.2">
      <c r="A69" s="46">
        <v>62</v>
      </c>
      <c r="B69" s="49" t="s">
        <v>181</v>
      </c>
      <c r="C69" s="50" t="s">
        <v>182</v>
      </c>
      <c r="D69" s="92">
        <v>38</v>
      </c>
      <c r="E69" s="42">
        <f t="shared" si="50"/>
        <v>38</v>
      </c>
      <c r="F69" s="42">
        <f t="shared" ref="F69:H69" si="198">D69</f>
        <v>38</v>
      </c>
      <c r="G69" s="42">
        <f t="shared" si="198"/>
        <v>38</v>
      </c>
      <c r="H69" s="42">
        <f t="shared" si="198"/>
        <v>38</v>
      </c>
      <c r="I69" s="42">
        <f t="shared" si="47"/>
        <v>38</v>
      </c>
      <c r="J69" s="52">
        <f t="shared" si="2"/>
        <v>47.5</v>
      </c>
      <c r="K69" s="42" t="str">
        <f t="shared" si="3"/>
        <v>Y</v>
      </c>
      <c r="L69" s="42" t="str">
        <f t="shared" si="4"/>
        <v>1</v>
      </c>
      <c r="M69" s="52">
        <f t="shared" si="5"/>
        <v>47.5</v>
      </c>
      <c r="N69" s="42" t="str">
        <f t="shared" si="6"/>
        <v>Y</v>
      </c>
      <c r="O69" s="42" t="str">
        <f t="shared" si="7"/>
        <v>1</v>
      </c>
      <c r="P69" s="52">
        <f t="shared" si="8"/>
        <v>47.5</v>
      </c>
      <c r="Q69" s="42" t="str">
        <f t="shared" si="9"/>
        <v>Y</v>
      </c>
      <c r="R69" s="42" t="str">
        <f t="shared" si="10"/>
        <v>1</v>
      </c>
      <c r="S69" s="52">
        <f t="shared" si="11"/>
        <v>47.5</v>
      </c>
      <c r="T69" s="42" t="str">
        <f t="shared" si="12"/>
        <v>Y</v>
      </c>
      <c r="U69" s="42" t="str">
        <f t="shared" si="13"/>
        <v>1</v>
      </c>
      <c r="V69" s="52">
        <f t="shared" ref="V69:X69" si="199">S69</f>
        <v>47.5</v>
      </c>
      <c r="W69" s="52" t="str">
        <f t="shared" si="199"/>
        <v>Y</v>
      </c>
      <c r="X69" s="42" t="str">
        <f t="shared" si="199"/>
        <v>1</v>
      </c>
      <c r="Y69" s="52">
        <f t="shared" ref="Y69:AA69" si="200">J69</f>
        <v>47.5</v>
      </c>
      <c r="Z69" s="42" t="str">
        <f t="shared" si="200"/>
        <v>Y</v>
      </c>
      <c r="AA69" s="42" t="str">
        <f t="shared" si="200"/>
        <v>1</v>
      </c>
    </row>
    <row r="70" spans="1:27" ht="19.5" customHeight="1" x14ac:dyDescent="0.2">
      <c r="A70" s="35">
        <v>63</v>
      </c>
      <c r="B70" s="49" t="s">
        <v>183</v>
      </c>
      <c r="C70" s="50" t="s">
        <v>184</v>
      </c>
      <c r="D70" s="56">
        <v>58</v>
      </c>
      <c r="E70" s="42">
        <f t="shared" si="50"/>
        <v>58</v>
      </c>
      <c r="F70" s="42">
        <f t="shared" ref="F70:H70" si="201">D70</f>
        <v>58</v>
      </c>
      <c r="G70" s="42">
        <f t="shared" si="201"/>
        <v>58</v>
      </c>
      <c r="H70" s="42">
        <f t="shared" si="201"/>
        <v>58</v>
      </c>
      <c r="I70" s="42">
        <f t="shared" si="47"/>
        <v>58</v>
      </c>
      <c r="J70" s="52">
        <f t="shared" si="2"/>
        <v>72.5</v>
      </c>
      <c r="K70" s="42" t="str">
        <f t="shared" si="3"/>
        <v>Y</v>
      </c>
      <c r="L70" s="42" t="str">
        <f t="shared" si="4"/>
        <v>2</v>
      </c>
      <c r="M70" s="52">
        <f t="shared" si="5"/>
        <v>72.5</v>
      </c>
      <c r="N70" s="42" t="str">
        <f t="shared" si="6"/>
        <v>Y</v>
      </c>
      <c r="O70" s="42" t="str">
        <f t="shared" si="7"/>
        <v>2</v>
      </c>
      <c r="P70" s="52">
        <f t="shared" si="8"/>
        <v>72.5</v>
      </c>
      <c r="Q70" s="42" t="str">
        <f t="shared" si="9"/>
        <v>Y</v>
      </c>
      <c r="R70" s="42" t="str">
        <f t="shared" si="10"/>
        <v>2</v>
      </c>
      <c r="S70" s="52">
        <f t="shared" si="11"/>
        <v>72.5</v>
      </c>
      <c r="T70" s="42" t="str">
        <f t="shared" si="12"/>
        <v>Y</v>
      </c>
      <c r="U70" s="42" t="str">
        <f t="shared" si="13"/>
        <v>2</v>
      </c>
      <c r="V70" s="52">
        <f t="shared" ref="V70:X70" si="202">S70</f>
        <v>72.5</v>
      </c>
      <c r="W70" s="52" t="str">
        <f t="shared" si="202"/>
        <v>Y</v>
      </c>
      <c r="X70" s="42" t="str">
        <f t="shared" si="202"/>
        <v>2</v>
      </c>
      <c r="Y70" s="52">
        <f t="shared" ref="Y70:AA70" si="203">J70</f>
        <v>72.5</v>
      </c>
      <c r="Z70" s="42" t="str">
        <f t="shared" si="203"/>
        <v>Y</v>
      </c>
      <c r="AA70" s="42" t="str">
        <f t="shared" si="203"/>
        <v>2</v>
      </c>
    </row>
    <row r="71" spans="1:27" ht="19.5" customHeight="1" x14ac:dyDescent="0.2">
      <c r="A71" s="46">
        <v>64</v>
      </c>
      <c r="B71" s="49" t="s">
        <v>185</v>
      </c>
      <c r="C71" s="50" t="s">
        <v>186</v>
      </c>
      <c r="D71" s="56">
        <v>14</v>
      </c>
      <c r="E71" s="42">
        <f t="shared" si="50"/>
        <v>14</v>
      </c>
      <c r="F71" s="42">
        <f t="shared" ref="F71:H71" si="204">D71</f>
        <v>14</v>
      </c>
      <c r="G71" s="42">
        <f t="shared" si="204"/>
        <v>14</v>
      </c>
      <c r="H71" s="42">
        <f t="shared" si="204"/>
        <v>14</v>
      </c>
      <c r="I71" s="42">
        <f t="shared" si="47"/>
        <v>14</v>
      </c>
      <c r="J71" s="52">
        <f t="shared" si="2"/>
        <v>17.5</v>
      </c>
      <c r="K71" s="42" t="str">
        <f t="shared" si="3"/>
        <v>N</v>
      </c>
      <c r="L71" s="42" t="str">
        <f t="shared" si="4"/>
        <v>0</v>
      </c>
      <c r="M71" s="52">
        <f t="shared" si="5"/>
        <v>17.5</v>
      </c>
      <c r="N71" s="42" t="str">
        <f t="shared" si="6"/>
        <v>N</v>
      </c>
      <c r="O71" s="42" t="str">
        <f t="shared" si="7"/>
        <v>0</v>
      </c>
      <c r="P71" s="52">
        <f t="shared" si="8"/>
        <v>17.5</v>
      </c>
      <c r="Q71" s="42" t="str">
        <f t="shared" si="9"/>
        <v>N</v>
      </c>
      <c r="R71" s="42" t="str">
        <f t="shared" si="10"/>
        <v>0</v>
      </c>
      <c r="S71" s="52">
        <f t="shared" si="11"/>
        <v>17.5</v>
      </c>
      <c r="T71" s="42" t="str">
        <f t="shared" si="12"/>
        <v>N</v>
      </c>
      <c r="U71" s="42" t="str">
        <f t="shared" si="13"/>
        <v>0</v>
      </c>
      <c r="V71" s="52">
        <f t="shared" ref="V71:X71" si="205">S71</f>
        <v>17.5</v>
      </c>
      <c r="W71" s="52" t="str">
        <f t="shared" si="205"/>
        <v>N</v>
      </c>
      <c r="X71" s="42" t="str">
        <f t="shared" si="205"/>
        <v>0</v>
      </c>
      <c r="Y71" s="52">
        <f t="shared" ref="Y71:AA71" si="206">J71</f>
        <v>17.5</v>
      </c>
      <c r="Z71" s="42" t="str">
        <f t="shared" si="206"/>
        <v>N</v>
      </c>
      <c r="AA71" s="42" t="str">
        <f t="shared" si="206"/>
        <v>0</v>
      </c>
    </row>
    <row r="72" spans="1:27" ht="19.5" customHeight="1" x14ac:dyDescent="0.2">
      <c r="A72" s="35">
        <v>65</v>
      </c>
      <c r="B72" s="49" t="s">
        <v>187</v>
      </c>
      <c r="C72" s="50" t="s">
        <v>188</v>
      </c>
      <c r="D72" s="56">
        <v>58</v>
      </c>
      <c r="E72" s="42">
        <f t="shared" si="50"/>
        <v>58</v>
      </c>
      <c r="F72" s="42">
        <f t="shared" ref="F72:H72" si="207">D72</f>
        <v>58</v>
      </c>
      <c r="G72" s="42">
        <f t="shared" si="207"/>
        <v>58</v>
      </c>
      <c r="H72" s="42">
        <f t="shared" si="207"/>
        <v>58</v>
      </c>
      <c r="I72" s="42">
        <f t="shared" si="47"/>
        <v>58</v>
      </c>
      <c r="J72" s="52">
        <f t="shared" si="2"/>
        <v>72.5</v>
      </c>
      <c r="K72" s="42" t="str">
        <f t="shared" si="3"/>
        <v>Y</v>
      </c>
      <c r="L72" s="42" t="str">
        <f t="shared" si="4"/>
        <v>2</v>
      </c>
      <c r="M72" s="52">
        <f t="shared" si="5"/>
        <v>72.5</v>
      </c>
      <c r="N72" s="42" t="str">
        <f t="shared" si="6"/>
        <v>Y</v>
      </c>
      <c r="O72" s="42" t="str">
        <f t="shared" si="7"/>
        <v>2</v>
      </c>
      <c r="P72" s="52">
        <f t="shared" si="8"/>
        <v>72.5</v>
      </c>
      <c r="Q72" s="42" t="str">
        <f t="shared" si="9"/>
        <v>Y</v>
      </c>
      <c r="R72" s="42" t="str">
        <f t="shared" si="10"/>
        <v>2</v>
      </c>
      <c r="S72" s="52">
        <f t="shared" si="11"/>
        <v>72.5</v>
      </c>
      <c r="T72" s="42" t="str">
        <f t="shared" si="12"/>
        <v>Y</v>
      </c>
      <c r="U72" s="42" t="str">
        <f t="shared" si="13"/>
        <v>2</v>
      </c>
      <c r="V72" s="52">
        <f t="shared" ref="V72:X72" si="208">S72</f>
        <v>72.5</v>
      </c>
      <c r="W72" s="52" t="str">
        <f t="shared" si="208"/>
        <v>Y</v>
      </c>
      <c r="X72" s="42" t="str">
        <f t="shared" si="208"/>
        <v>2</v>
      </c>
      <c r="Y72" s="52">
        <f t="shared" ref="Y72:AA72" si="209">J72</f>
        <v>72.5</v>
      </c>
      <c r="Z72" s="42" t="str">
        <f t="shared" si="209"/>
        <v>Y</v>
      </c>
      <c r="AA72" s="42" t="str">
        <f t="shared" si="209"/>
        <v>2</v>
      </c>
    </row>
    <row r="73" spans="1:27" ht="19.5" customHeight="1" x14ac:dyDescent="0.2">
      <c r="A73" s="46">
        <v>66</v>
      </c>
      <c r="B73" s="49" t="s">
        <v>189</v>
      </c>
      <c r="C73" s="50" t="s">
        <v>190</v>
      </c>
      <c r="D73" s="56">
        <v>41</v>
      </c>
      <c r="E73" s="42">
        <f t="shared" si="50"/>
        <v>41</v>
      </c>
      <c r="F73" s="42">
        <f t="shared" ref="F73:H73" si="210">D73</f>
        <v>41</v>
      </c>
      <c r="G73" s="42">
        <f t="shared" si="210"/>
        <v>41</v>
      </c>
      <c r="H73" s="42">
        <f t="shared" si="210"/>
        <v>41</v>
      </c>
      <c r="I73" s="42">
        <f t="shared" si="47"/>
        <v>41</v>
      </c>
      <c r="J73" s="52">
        <f t="shared" si="2"/>
        <v>51.25</v>
      </c>
      <c r="K73" s="42" t="str">
        <f t="shared" si="3"/>
        <v>Y</v>
      </c>
      <c r="L73" s="42" t="str">
        <f t="shared" si="4"/>
        <v>1</v>
      </c>
      <c r="M73" s="52">
        <f t="shared" si="5"/>
        <v>51.25</v>
      </c>
      <c r="N73" s="42" t="str">
        <f t="shared" si="6"/>
        <v>Y</v>
      </c>
      <c r="O73" s="42" t="str">
        <f t="shared" si="7"/>
        <v>1</v>
      </c>
      <c r="P73" s="52">
        <f t="shared" si="8"/>
        <v>51.25</v>
      </c>
      <c r="Q73" s="42" t="str">
        <f t="shared" si="9"/>
        <v>Y</v>
      </c>
      <c r="R73" s="42" t="str">
        <f t="shared" si="10"/>
        <v>1</v>
      </c>
      <c r="S73" s="52">
        <f t="shared" si="11"/>
        <v>51.25</v>
      </c>
      <c r="T73" s="42" t="str">
        <f t="shared" si="12"/>
        <v>Y</v>
      </c>
      <c r="U73" s="42" t="str">
        <f t="shared" si="13"/>
        <v>1</v>
      </c>
      <c r="V73" s="52">
        <f t="shared" ref="V73:X73" si="211">S73</f>
        <v>51.25</v>
      </c>
      <c r="W73" s="52" t="str">
        <f t="shared" si="211"/>
        <v>Y</v>
      </c>
      <c r="X73" s="42" t="str">
        <f t="shared" si="211"/>
        <v>1</v>
      </c>
      <c r="Y73" s="52">
        <f t="shared" ref="Y73:AA73" si="212">J73</f>
        <v>51.25</v>
      </c>
      <c r="Z73" s="42" t="str">
        <f t="shared" si="212"/>
        <v>Y</v>
      </c>
      <c r="AA73" s="42" t="str">
        <f t="shared" si="212"/>
        <v>1</v>
      </c>
    </row>
    <row r="74" spans="1:27" ht="19.5" customHeight="1" x14ac:dyDescent="0.2">
      <c r="A74" s="35">
        <v>67</v>
      </c>
      <c r="B74" s="49" t="s">
        <v>191</v>
      </c>
      <c r="C74" s="50" t="s">
        <v>192</v>
      </c>
      <c r="D74" s="92">
        <v>41</v>
      </c>
      <c r="E74" s="42">
        <f t="shared" si="50"/>
        <v>41</v>
      </c>
      <c r="F74" s="42">
        <f t="shared" ref="F74:H74" si="213">D74</f>
        <v>41</v>
      </c>
      <c r="G74" s="42">
        <f t="shared" si="213"/>
        <v>41</v>
      </c>
      <c r="H74" s="42">
        <f t="shared" si="213"/>
        <v>41</v>
      </c>
      <c r="I74" s="42">
        <f t="shared" si="47"/>
        <v>41</v>
      </c>
      <c r="J74" s="52">
        <f t="shared" si="2"/>
        <v>51.25</v>
      </c>
      <c r="K74" s="42" t="str">
        <f t="shared" si="3"/>
        <v>Y</v>
      </c>
      <c r="L74" s="42" t="str">
        <f t="shared" si="4"/>
        <v>1</v>
      </c>
      <c r="M74" s="52">
        <f t="shared" si="5"/>
        <v>51.25</v>
      </c>
      <c r="N74" s="42" t="str">
        <f t="shared" si="6"/>
        <v>Y</v>
      </c>
      <c r="O74" s="42" t="str">
        <f t="shared" si="7"/>
        <v>1</v>
      </c>
      <c r="P74" s="52">
        <f t="shared" si="8"/>
        <v>51.25</v>
      </c>
      <c r="Q74" s="42" t="str">
        <f t="shared" si="9"/>
        <v>Y</v>
      </c>
      <c r="R74" s="42" t="str">
        <f t="shared" si="10"/>
        <v>1</v>
      </c>
      <c r="S74" s="52">
        <f t="shared" si="11"/>
        <v>51.25</v>
      </c>
      <c r="T74" s="42" t="str">
        <f t="shared" si="12"/>
        <v>Y</v>
      </c>
      <c r="U74" s="42" t="str">
        <f t="shared" si="13"/>
        <v>1</v>
      </c>
      <c r="V74" s="52">
        <f t="shared" ref="V74:X74" si="214">S74</f>
        <v>51.25</v>
      </c>
      <c r="W74" s="52" t="str">
        <f t="shared" si="214"/>
        <v>Y</v>
      </c>
      <c r="X74" s="42" t="str">
        <f t="shared" si="214"/>
        <v>1</v>
      </c>
      <c r="Y74" s="52">
        <f t="shared" ref="Y74:AA74" si="215">J74</f>
        <v>51.25</v>
      </c>
      <c r="Z74" s="42" t="str">
        <f t="shared" si="215"/>
        <v>Y</v>
      </c>
      <c r="AA74" s="42" t="str">
        <f t="shared" si="215"/>
        <v>1</v>
      </c>
    </row>
    <row r="75" spans="1:27" ht="19.5" customHeight="1" x14ac:dyDescent="0.2">
      <c r="A75" s="46">
        <v>68</v>
      </c>
      <c r="B75" s="49" t="s">
        <v>193</v>
      </c>
      <c r="C75" s="50" t="s">
        <v>194</v>
      </c>
      <c r="D75" s="56">
        <v>49</v>
      </c>
      <c r="E75" s="42">
        <f t="shared" si="50"/>
        <v>49</v>
      </c>
      <c r="F75" s="42">
        <f t="shared" ref="F75:H75" si="216">D75</f>
        <v>49</v>
      </c>
      <c r="G75" s="42">
        <f t="shared" si="216"/>
        <v>49</v>
      </c>
      <c r="H75" s="42">
        <f t="shared" si="216"/>
        <v>49</v>
      </c>
      <c r="I75" s="42">
        <f t="shared" si="47"/>
        <v>49</v>
      </c>
      <c r="J75" s="52">
        <f t="shared" si="2"/>
        <v>61.25</v>
      </c>
      <c r="K75" s="42" t="str">
        <f t="shared" si="3"/>
        <v>Y</v>
      </c>
      <c r="L75" s="42" t="str">
        <f t="shared" si="4"/>
        <v>2</v>
      </c>
      <c r="M75" s="52">
        <f t="shared" si="5"/>
        <v>61.25</v>
      </c>
      <c r="N75" s="42" t="str">
        <f t="shared" si="6"/>
        <v>Y</v>
      </c>
      <c r="O75" s="42" t="str">
        <f t="shared" si="7"/>
        <v>2</v>
      </c>
      <c r="P75" s="52">
        <f t="shared" si="8"/>
        <v>61.25</v>
      </c>
      <c r="Q75" s="42" t="str">
        <f t="shared" si="9"/>
        <v>Y</v>
      </c>
      <c r="R75" s="42" t="str">
        <f t="shared" si="10"/>
        <v>2</v>
      </c>
      <c r="S75" s="52">
        <f t="shared" si="11"/>
        <v>61.25</v>
      </c>
      <c r="T75" s="42" t="str">
        <f t="shared" si="12"/>
        <v>Y</v>
      </c>
      <c r="U75" s="42" t="str">
        <f t="shared" si="13"/>
        <v>2</v>
      </c>
      <c r="V75" s="52">
        <f t="shared" ref="V75:X75" si="217">S75</f>
        <v>61.25</v>
      </c>
      <c r="W75" s="52" t="str">
        <f t="shared" si="217"/>
        <v>Y</v>
      </c>
      <c r="X75" s="42" t="str">
        <f t="shared" si="217"/>
        <v>2</v>
      </c>
      <c r="Y75" s="52">
        <f t="shared" ref="Y75:AA75" si="218">J75</f>
        <v>61.25</v>
      </c>
      <c r="Z75" s="42" t="str">
        <f t="shared" si="218"/>
        <v>Y</v>
      </c>
      <c r="AA75" s="42" t="str">
        <f t="shared" si="218"/>
        <v>2</v>
      </c>
    </row>
    <row r="76" spans="1:27" ht="19.5" customHeight="1" x14ac:dyDescent="0.2">
      <c r="A76" s="35">
        <v>69</v>
      </c>
      <c r="B76" s="49" t="s">
        <v>195</v>
      </c>
      <c r="C76" s="50" t="s">
        <v>196</v>
      </c>
      <c r="D76" s="56">
        <v>52</v>
      </c>
      <c r="E76" s="42">
        <f t="shared" si="50"/>
        <v>52</v>
      </c>
      <c r="F76" s="42">
        <f t="shared" ref="F76:H76" si="219">D76</f>
        <v>52</v>
      </c>
      <c r="G76" s="42">
        <f t="shared" si="219"/>
        <v>52</v>
      </c>
      <c r="H76" s="42">
        <f t="shared" si="219"/>
        <v>52</v>
      </c>
      <c r="I76" s="42">
        <f t="shared" si="47"/>
        <v>52</v>
      </c>
      <c r="J76" s="52">
        <f t="shared" si="2"/>
        <v>65</v>
      </c>
      <c r="K76" s="42" t="str">
        <f t="shared" si="3"/>
        <v>Y</v>
      </c>
      <c r="L76" s="42" t="str">
        <f t="shared" si="4"/>
        <v>2</v>
      </c>
      <c r="M76" s="52">
        <f t="shared" si="5"/>
        <v>65</v>
      </c>
      <c r="N76" s="42" t="str">
        <f t="shared" si="6"/>
        <v>Y</v>
      </c>
      <c r="O76" s="42" t="str">
        <f t="shared" si="7"/>
        <v>2</v>
      </c>
      <c r="P76" s="52">
        <f t="shared" si="8"/>
        <v>65</v>
      </c>
      <c r="Q76" s="42" t="str">
        <f t="shared" si="9"/>
        <v>Y</v>
      </c>
      <c r="R76" s="42" t="str">
        <f t="shared" si="10"/>
        <v>2</v>
      </c>
      <c r="S76" s="52">
        <f t="shared" si="11"/>
        <v>65</v>
      </c>
      <c r="T76" s="42" t="str">
        <f t="shared" si="12"/>
        <v>Y</v>
      </c>
      <c r="U76" s="42" t="str">
        <f t="shared" si="13"/>
        <v>2</v>
      </c>
      <c r="V76" s="52">
        <f t="shared" ref="V76:X76" si="220">S76</f>
        <v>65</v>
      </c>
      <c r="W76" s="52" t="str">
        <f t="shared" si="220"/>
        <v>Y</v>
      </c>
      <c r="X76" s="42" t="str">
        <f t="shared" si="220"/>
        <v>2</v>
      </c>
      <c r="Y76" s="52">
        <f t="shared" ref="Y76:AA76" si="221">J76</f>
        <v>65</v>
      </c>
      <c r="Z76" s="42" t="str">
        <f t="shared" si="221"/>
        <v>Y</v>
      </c>
      <c r="AA76" s="42" t="str">
        <f t="shared" si="221"/>
        <v>2</v>
      </c>
    </row>
    <row r="77" spans="1:27" ht="19.5" customHeight="1" x14ac:dyDescent="0.2">
      <c r="A77" s="46">
        <v>70</v>
      </c>
      <c r="B77" s="49" t="s">
        <v>197</v>
      </c>
      <c r="C77" s="50" t="s">
        <v>198</v>
      </c>
      <c r="D77" s="56">
        <v>43</v>
      </c>
      <c r="E77" s="42">
        <f t="shared" si="50"/>
        <v>43</v>
      </c>
      <c r="F77" s="42">
        <f t="shared" ref="F77:H77" si="222">D77</f>
        <v>43</v>
      </c>
      <c r="G77" s="42">
        <f t="shared" si="222"/>
        <v>43</v>
      </c>
      <c r="H77" s="42">
        <f t="shared" si="222"/>
        <v>43</v>
      </c>
      <c r="I77" s="42">
        <f t="shared" si="47"/>
        <v>43</v>
      </c>
      <c r="J77" s="52">
        <f t="shared" si="2"/>
        <v>53.75</v>
      </c>
      <c r="K77" s="42" t="str">
        <f t="shared" si="3"/>
        <v>Y</v>
      </c>
      <c r="L77" s="42" t="str">
        <f t="shared" si="4"/>
        <v>1</v>
      </c>
      <c r="M77" s="52">
        <f t="shared" si="5"/>
        <v>53.75</v>
      </c>
      <c r="N77" s="42" t="str">
        <f t="shared" si="6"/>
        <v>Y</v>
      </c>
      <c r="O77" s="42" t="str">
        <f t="shared" si="7"/>
        <v>1</v>
      </c>
      <c r="P77" s="52">
        <f t="shared" si="8"/>
        <v>53.75</v>
      </c>
      <c r="Q77" s="42" t="str">
        <f t="shared" si="9"/>
        <v>Y</v>
      </c>
      <c r="R77" s="42" t="str">
        <f t="shared" si="10"/>
        <v>1</v>
      </c>
      <c r="S77" s="52">
        <f t="shared" si="11"/>
        <v>53.75</v>
      </c>
      <c r="T77" s="42" t="str">
        <f t="shared" si="12"/>
        <v>Y</v>
      </c>
      <c r="U77" s="42" t="str">
        <f t="shared" si="13"/>
        <v>1</v>
      </c>
      <c r="V77" s="52">
        <f t="shared" ref="V77:X77" si="223">S77</f>
        <v>53.75</v>
      </c>
      <c r="W77" s="52" t="str">
        <f t="shared" si="223"/>
        <v>Y</v>
      </c>
      <c r="X77" s="42" t="str">
        <f t="shared" si="223"/>
        <v>1</v>
      </c>
      <c r="Y77" s="52">
        <f t="shared" ref="Y77:AA77" si="224">J77</f>
        <v>53.75</v>
      </c>
      <c r="Z77" s="42" t="str">
        <f t="shared" si="224"/>
        <v>Y</v>
      </c>
      <c r="AA77" s="42" t="str">
        <f t="shared" si="224"/>
        <v>1</v>
      </c>
    </row>
    <row r="78" spans="1:27" ht="19.5" customHeight="1" x14ac:dyDescent="0.2">
      <c r="A78" s="35">
        <v>71</v>
      </c>
      <c r="B78" s="49" t="s">
        <v>199</v>
      </c>
      <c r="C78" s="50" t="s">
        <v>200</v>
      </c>
      <c r="D78" s="56">
        <v>33</v>
      </c>
      <c r="E78" s="42">
        <f t="shared" si="50"/>
        <v>33</v>
      </c>
      <c r="F78" s="42">
        <f t="shared" ref="F78:H78" si="225">D78</f>
        <v>33</v>
      </c>
      <c r="G78" s="42">
        <f t="shared" si="225"/>
        <v>33</v>
      </c>
      <c r="H78" s="42">
        <f t="shared" si="225"/>
        <v>33</v>
      </c>
      <c r="I78" s="42">
        <f t="shared" si="47"/>
        <v>33</v>
      </c>
      <c r="J78" s="52">
        <f t="shared" si="2"/>
        <v>41.25</v>
      </c>
      <c r="K78" s="42" t="str">
        <f t="shared" si="3"/>
        <v>Y</v>
      </c>
      <c r="L78" s="42" t="str">
        <f t="shared" si="4"/>
        <v>1</v>
      </c>
      <c r="M78" s="52">
        <f t="shared" si="5"/>
        <v>41.25</v>
      </c>
      <c r="N78" s="42" t="str">
        <f t="shared" si="6"/>
        <v>Y</v>
      </c>
      <c r="O78" s="42" t="str">
        <f t="shared" si="7"/>
        <v>1</v>
      </c>
      <c r="P78" s="52">
        <f t="shared" si="8"/>
        <v>41.25</v>
      </c>
      <c r="Q78" s="42" t="str">
        <f t="shared" si="9"/>
        <v>Y</v>
      </c>
      <c r="R78" s="42" t="str">
        <f t="shared" si="10"/>
        <v>1</v>
      </c>
      <c r="S78" s="52">
        <f t="shared" si="11"/>
        <v>41.25</v>
      </c>
      <c r="T78" s="42" t="str">
        <f t="shared" si="12"/>
        <v>Y</v>
      </c>
      <c r="U78" s="42" t="str">
        <f t="shared" si="13"/>
        <v>1</v>
      </c>
      <c r="V78" s="52">
        <f t="shared" ref="V78:X78" si="226">S78</f>
        <v>41.25</v>
      </c>
      <c r="W78" s="52" t="str">
        <f t="shared" si="226"/>
        <v>Y</v>
      </c>
      <c r="X78" s="42" t="str">
        <f t="shared" si="226"/>
        <v>1</v>
      </c>
      <c r="Y78" s="52">
        <f t="shared" ref="Y78:AA78" si="227">J78</f>
        <v>41.25</v>
      </c>
      <c r="Z78" s="42" t="str">
        <f t="shared" si="227"/>
        <v>Y</v>
      </c>
      <c r="AA78" s="42" t="str">
        <f t="shared" si="227"/>
        <v>1</v>
      </c>
    </row>
    <row r="79" spans="1:27" ht="19.5" customHeight="1" x14ac:dyDescent="0.2">
      <c r="A79" s="46">
        <v>72</v>
      </c>
      <c r="B79" s="49" t="s">
        <v>201</v>
      </c>
      <c r="C79" s="50" t="s">
        <v>202</v>
      </c>
      <c r="D79" s="56">
        <v>53</v>
      </c>
      <c r="E79" s="42">
        <f t="shared" si="50"/>
        <v>53</v>
      </c>
      <c r="F79" s="42">
        <f t="shared" ref="F79:H79" si="228">D79</f>
        <v>53</v>
      </c>
      <c r="G79" s="42">
        <f t="shared" si="228"/>
        <v>53</v>
      </c>
      <c r="H79" s="42">
        <f t="shared" si="228"/>
        <v>53</v>
      </c>
      <c r="I79" s="42">
        <f t="shared" si="47"/>
        <v>53</v>
      </c>
      <c r="J79" s="52">
        <f t="shared" si="2"/>
        <v>66.25</v>
      </c>
      <c r="K79" s="42" t="str">
        <f t="shared" si="3"/>
        <v>Y</v>
      </c>
      <c r="L79" s="42" t="str">
        <f t="shared" si="4"/>
        <v>2</v>
      </c>
      <c r="M79" s="52">
        <f t="shared" si="5"/>
        <v>66.25</v>
      </c>
      <c r="N79" s="42" t="str">
        <f t="shared" si="6"/>
        <v>Y</v>
      </c>
      <c r="O79" s="42" t="str">
        <f t="shared" si="7"/>
        <v>2</v>
      </c>
      <c r="P79" s="52">
        <f t="shared" si="8"/>
        <v>66.25</v>
      </c>
      <c r="Q79" s="42" t="str">
        <f t="shared" si="9"/>
        <v>Y</v>
      </c>
      <c r="R79" s="42" t="str">
        <f t="shared" si="10"/>
        <v>2</v>
      </c>
      <c r="S79" s="52">
        <f t="shared" si="11"/>
        <v>66.25</v>
      </c>
      <c r="T79" s="42" t="str">
        <f t="shared" si="12"/>
        <v>Y</v>
      </c>
      <c r="U79" s="42" t="str">
        <f t="shared" si="13"/>
        <v>2</v>
      </c>
      <c r="V79" s="52">
        <f t="shared" ref="V79:X79" si="229">S79</f>
        <v>66.25</v>
      </c>
      <c r="W79" s="52" t="str">
        <f t="shared" si="229"/>
        <v>Y</v>
      </c>
      <c r="X79" s="42" t="str">
        <f t="shared" si="229"/>
        <v>2</v>
      </c>
      <c r="Y79" s="52">
        <f t="shared" ref="Y79:AA79" si="230">J79</f>
        <v>66.25</v>
      </c>
      <c r="Z79" s="42" t="str">
        <f t="shared" si="230"/>
        <v>Y</v>
      </c>
      <c r="AA79" s="42" t="str">
        <f t="shared" si="230"/>
        <v>2</v>
      </c>
    </row>
    <row r="80" spans="1:27" ht="19.5" customHeight="1" x14ac:dyDescent="0.2">
      <c r="A80" s="35">
        <v>73</v>
      </c>
      <c r="B80" s="49" t="s">
        <v>203</v>
      </c>
      <c r="C80" s="50" t="s">
        <v>204</v>
      </c>
      <c r="D80" s="56">
        <v>54</v>
      </c>
      <c r="E80" s="42">
        <f t="shared" si="50"/>
        <v>54</v>
      </c>
      <c r="F80" s="42">
        <f t="shared" ref="F80:H80" si="231">D80</f>
        <v>54</v>
      </c>
      <c r="G80" s="42">
        <f t="shared" si="231"/>
        <v>54</v>
      </c>
      <c r="H80" s="42">
        <f t="shared" si="231"/>
        <v>54</v>
      </c>
      <c r="I80" s="42">
        <f t="shared" si="47"/>
        <v>54</v>
      </c>
      <c r="J80" s="52">
        <f t="shared" si="2"/>
        <v>67.5</v>
      </c>
      <c r="K80" s="42" t="str">
        <f t="shared" si="3"/>
        <v>Y</v>
      </c>
      <c r="L80" s="42" t="str">
        <f t="shared" si="4"/>
        <v>2</v>
      </c>
      <c r="M80" s="52">
        <f t="shared" si="5"/>
        <v>67.5</v>
      </c>
      <c r="N80" s="42" t="str">
        <f t="shared" si="6"/>
        <v>Y</v>
      </c>
      <c r="O80" s="42" t="str">
        <f t="shared" si="7"/>
        <v>2</v>
      </c>
      <c r="P80" s="52">
        <f t="shared" si="8"/>
        <v>67.5</v>
      </c>
      <c r="Q80" s="42" t="str">
        <f t="shared" si="9"/>
        <v>Y</v>
      </c>
      <c r="R80" s="42" t="str">
        <f t="shared" si="10"/>
        <v>2</v>
      </c>
      <c r="S80" s="52">
        <f t="shared" si="11"/>
        <v>67.5</v>
      </c>
      <c r="T80" s="42" t="str">
        <f t="shared" si="12"/>
        <v>Y</v>
      </c>
      <c r="U80" s="42" t="str">
        <f t="shared" si="13"/>
        <v>2</v>
      </c>
      <c r="V80" s="52">
        <f t="shared" ref="V80:X80" si="232">S80</f>
        <v>67.5</v>
      </c>
      <c r="W80" s="52" t="str">
        <f t="shared" si="232"/>
        <v>Y</v>
      </c>
      <c r="X80" s="42" t="str">
        <f t="shared" si="232"/>
        <v>2</v>
      </c>
      <c r="Y80" s="52">
        <f t="shared" ref="Y80:AA80" si="233">J80</f>
        <v>67.5</v>
      </c>
      <c r="Z80" s="42" t="str">
        <f t="shared" si="233"/>
        <v>Y</v>
      </c>
      <c r="AA80" s="42" t="str">
        <f t="shared" si="233"/>
        <v>2</v>
      </c>
    </row>
    <row r="81" spans="1:27" ht="19.5" customHeight="1" x14ac:dyDescent="0.2">
      <c r="A81" s="46">
        <v>74</v>
      </c>
      <c r="B81" s="49" t="s">
        <v>205</v>
      </c>
      <c r="C81" s="50" t="s">
        <v>206</v>
      </c>
      <c r="D81" s="56">
        <v>49</v>
      </c>
      <c r="E81" s="42">
        <f t="shared" si="50"/>
        <v>49</v>
      </c>
      <c r="F81" s="42">
        <f t="shared" ref="F81:H81" si="234">D81</f>
        <v>49</v>
      </c>
      <c r="G81" s="42">
        <f t="shared" si="234"/>
        <v>49</v>
      </c>
      <c r="H81" s="42">
        <f t="shared" si="234"/>
        <v>49</v>
      </c>
      <c r="I81" s="42">
        <f t="shared" si="47"/>
        <v>49</v>
      </c>
      <c r="J81" s="52">
        <f t="shared" si="2"/>
        <v>61.25</v>
      </c>
      <c r="K81" s="42" t="str">
        <f t="shared" si="3"/>
        <v>Y</v>
      </c>
      <c r="L81" s="42" t="str">
        <f t="shared" si="4"/>
        <v>2</v>
      </c>
      <c r="M81" s="52">
        <f t="shared" si="5"/>
        <v>61.25</v>
      </c>
      <c r="N81" s="42" t="str">
        <f t="shared" si="6"/>
        <v>Y</v>
      </c>
      <c r="O81" s="42" t="str">
        <f t="shared" si="7"/>
        <v>2</v>
      </c>
      <c r="P81" s="52">
        <f t="shared" si="8"/>
        <v>61.25</v>
      </c>
      <c r="Q81" s="42" t="str">
        <f t="shared" si="9"/>
        <v>Y</v>
      </c>
      <c r="R81" s="42" t="str">
        <f t="shared" si="10"/>
        <v>2</v>
      </c>
      <c r="S81" s="52">
        <f t="shared" si="11"/>
        <v>61.25</v>
      </c>
      <c r="T81" s="42" t="str">
        <f t="shared" si="12"/>
        <v>Y</v>
      </c>
      <c r="U81" s="42" t="str">
        <f t="shared" si="13"/>
        <v>2</v>
      </c>
      <c r="V81" s="52">
        <f t="shared" ref="V81:X81" si="235">S81</f>
        <v>61.25</v>
      </c>
      <c r="W81" s="52" t="str">
        <f t="shared" si="235"/>
        <v>Y</v>
      </c>
      <c r="X81" s="42" t="str">
        <f t="shared" si="235"/>
        <v>2</v>
      </c>
      <c r="Y81" s="52">
        <f t="shared" ref="Y81:AA81" si="236">J81</f>
        <v>61.25</v>
      </c>
      <c r="Z81" s="42" t="str">
        <f t="shared" si="236"/>
        <v>Y</v>
      </c>
      <c r="AA81" s="42" t="str">
        <f t="shared" si="236"/>
        <v>2</v>
      </c>
    </row>
    <row r="82" spans="1:27" ht="19.5" customHeight="1" x14ac:dyDescent="0.2">
      <c r="A82" s="35">
        <v>75</v>
      </c>
      <c r="B82" s="49" t="s">
        <v>207</v>
      </c>
      <c r="C82" s="50" t="s">
        <v>208</v>
      </c>
      <c r="D82" s="56">
        <v>28</v>
      </c>
      <c r="E82" s="42">
        <f t="shared" si="50"/>
        <v>28</v>
      </c>
      <c r="F82" s="42">
        <f t="shared" ref="F82:H82" si="237">D82</f>
        <v>28</v>
      </c>
      <c r="G82" s="42">
        <f t="shared" si="237"/>
        <v>28</v>
      </c>
      <c r="H82" s="42">
        <f t="shared" si="237"/>
        <v>28</v>
      </c>
      <c r="I82" s="42">
        <f t="shared" si="47"/>
        <v>28</v>
      </c>
      <c r="J82" s="52">
        <f t="shared" si="2"/>
        <v>35</v>
      </c>
      <c r="K82" s="42" t="str">
        <f t="shared" si="3"/>
        <v>Y</v>
      </c>
      <c r="L82" s="42" t="str">
        <f t="shared" si="4"/>
        <v>1</v>
      </c>
      <c r="M82" s="52">
        <f t="shared" si="5"/>
        <v>35</v>
      </c>
      <c r="N82" s="42" t="str">
        <f t="shared" si="6"/>
        <v>Y</v>
      </c>
      <c r="O82" s="42" t="str">
        <f t="shared" si="7"/>
        <v>1</v>
      </c>
      <c r="P82" s="52">
        <f t="shared" si="8"/>
        <v>35</v>
      </c>
      <c r="Q82" s="42" t="str">
        <f t="shared" si="9"/>
        <v>Y</v>
      </c>
      <c r="R82" s="42" t="str">
        <f t="shared" si="10"/>
        <v>1</v>
      </c>
      <c r="S82" s="52">
        <f t="shared" si="11"/>
        <v>35</v>
      </c>
      <c r="T82" s="42" t="str">
        <f t="shared" si="12"/>
        <v>Y</v>
      </c>
      <c r="U82" s="42" t="str">
        <f t="shared" si="13"/>
        <v>1</v>
      </c>
      <c r="V82" s="52">
        <f t="shared" ref="V82:X82" si="238">S82</f>
        <v>35</v>
      </c>
      <c r="W82" s="52" t="str">
        <f t="shared" si="238"/>
        <v>Y</v>
      </c>
      <c r="X82" s="42" t="str">
        <f t="shared" si="238"/>
        <v>1</v>
      </c>
      <c r="Y82" s="52">
        <f t="shared" ref="Y82:AA82" si="239">J82</f>
        <v>35</v>
      </c>
      <c r="Z82" s="42" t="str">
        <f t="shared" si="239"/>
        <v>Y</v>
      </c>
      <c r="AA82" s="42" t="str">
        <f t="shared" si="239"/>
        <v>1</v>
      </c>
    </row>
    <row r="83" spans="1:27" ht="19.5" customHeight="1" x14ac:dyDescent="0.2">
      <c r="A83" s="46">
        <v>76</v>
      </c>
      <c r="B83" s="49" t="s">
        <v>209</v>
      </c>
      <c r="C83" s="50" t="s">
        <v>210</v>
      </c>
      <c r="D83" s="56">
        <v>52</v>
      </c>
      <c r="E83" s="42">
        <f t="shared" si="50"/>
        <v>52</v>
      </c>
      <c r="F83" s="42">
        <f t="shared" ref="F83:H83" si="240">D83</f>
        <v>52</v>
      </c>
      <c r="G83" s="42">
        <f t="shared" si="240"/>
        <v>52</v>
      </c>
      <c r="H83" s="42">
        <f t="shared" si="240"/>
        <v>52</v>
      </c>
      <c r="I83" s="42">
        <f t="shared" si="47"/>
        <v>52</v>
      </c>
      <c r="J83" s="52">
        <f t="shared" si="2"/>
        <v>65</v>
      </c>
      <c r="K83" s="42" t="str">
        <f t="shared" si="3"/>
        <v>Y</v>
      </c>
      <c r="L83" s="42" t="str">
        <f t="shared" si="4"/>
        <v>2</v>
      </c>
      <c r="M83" s="52">
        <f t="shared" si="5"/>
        <v>65</v>
      </c>
      <c r="N83" s="42" t="str">
        <f t="shared" si="6"/>
        <v>Y</v>
      </c>
      <c r="O83" s="42" t="str">
        <f t="shared" si="7"/>
        <v>2</v>
      </c>
      <c r="P83" s="52">
        <f t="shared" si="8"/>
        <v>65</v>
      </c>
      <c r="Q83" s="42" t="str">
        <f t="shared" si="9"/>
        <v>Y</v>
      </c>
      <c r="R83" s="42" t="str">
        <f t="shared" si="10"/>
        <v>2</v>
      </c>
      <c r="S83" s="52">
        <f t="shared" si="11"/>
        <v>65</v>
      </c>
      <c r="T83" s="42" t="str">
        <f t="shared" si="12"/>
        <v>Y</v>
      </c>
      <c r="U83" s="42" t="str">
        <f t="shared" si="13"/>
        <v>2</v>
      </c>
      <c r="V83" s="52">
        <f t="shared" ref="V83:X83" si="241">S83</f>
        <v>65</v>
      </c>
      <c r="W83" s="52" t="str">
        <f t="shared" si="241"/>
        <v>Y</v>
      </c>
      <c r="X83" s="42" t="str">
        <f t="shared" si="241"/>
        <v>2</v>
      </c>
      <c r="Y83" s="52">
        <f t="shared" ref="Y83:AA83" si="242">J83</f>
        <v>65</v>
      </c>
      <c r="Z83" s="42" t="str">
        <f t="shared" si="242"/>
        <v>Y</v>
      </c>
      <c r="AA83" s="42" t="str">
        <f t="shared" si="242"/>
        <v>2</v>
      </c>
    </row>
    <row r="84" spans="1:27" ht="19.5" customHeight="1" x14ac:dyDescent="0.2">
      <c r="A84" s="35">
        <v>77</v>
      </c>
      <c r="B84" s="49" t="s">
        <v>211</v>
      </c>
      <c r="C84" s="50" t="s">
        <v>212</v>
      </c>
      <c r="D84" s="56">
        <v>40</v>
      </c>
      <c r="E84" s="42">
        <f t="shared" si="50"/>
        <v>40</v>
      </c>
      <c r="F84" s="42">
        <f t="shared" ref="F84:H84" si="243">D84</f>
        <v>40</v>
      </c>
      <c r="G84" s="42">
        <f t="shared" si="243"/>
        <v>40</v>
      </c>
      <c r="H84" s="42">
        <f t="shared" si="243"/>
        <v>40</v>
      </c>
      <c r="I84" s="42">
        <f t="shared" si="47"/>
        <v>40</v>
      </c>
      <c r="J84" s="52">
        <f t="shared" si="2"/>
        <v>50</v>
      </c>
      <c r="K84" s="42" t="str">
        <f t="shared" si="3"/>
        <v>Y</v>
      </c>
      <c r="L84" s="42" t="str">
        <f t="shared" si="4"/>
        <v>1</v>
      </c>
      <c r="M84" s="52">
        <f t="shared" si="5"/>
        <v>50</v>
      </c>
      <c r="N84" s="42" t="str">
        <f t="shared" si="6"/>
        <v>Y</v>
      </c>
      <c r="O84" s="42" t="str">
        <f t="shared" si="7"/>
        <v>1</v>
      </c>
      <c r="P84" s="52">
        <f t="shared" si="8"/>
        <v>50</v>
      </c>
      <c r="Q84" s="42" t="str">
        <f t="shared" si="9"/>
        <v>Y</v>
      </c>
      <c r="R84" s="42" t="str">
        <f t="shared" si="10"/>
        <v>1</v>
      </c>
      <c r="S84" s="52">
        <f t="shared" si="11"/>
        <v>50</v>
      </c>
      <c r="T84" s="42" t="str">
        <f t="shared" si="12"/>
        <v>Y</v>
      </c>
      <c r="U84" s="42" t="str">
        <f t="shared" si="13"/>
        <v>1</v>
      </c>
      <c r="V84" s="52">
        <f t="shared" ref="V84:X84" si="244">S84</f>
        <v>50</v>
      </c>
      <c r="W84" s="52" t="str">
        <f t="shared" si="244"/>
        <v>Y</v>
      </c>
      <c r="X84" s="42" t="str">
        <f t="shared" si="244"/>
        <v>1</v>
      </c>
      <c r="Y84" s="52">
        <f t="shared" ref="Y84:AA84" si="245">J84</f>
        <v>50</v>
      </c>
      <c r="Z84" s="42" t="str">
        <f t="shared" si="245"/>
        <v>Y</v>
      </c>
      <c r="AA84" s="42" t="str">
        <f t="shared" si="245"/>
        <v>1</v>
      </c>
    </row>
    <row r="85" spans="1:27" ht="19.5" customHeight="1" x14ac:dyDescent="0.2">
      <c r="A85" s="46">
        <v>78</v>
      </c>
      <c r="B85" s="49" t="s">
        <v>213</v>
      </c>
      <c r="C85" s="50" t="s">
        <v>214</v>
      </c>
      <c r="D85" s="56">
        <v>30</v>
      </c>
      <c r="E85" s="42">
        <f t="shared" si="50"/>
        <v>30</v>
      </c>
      <c r="F85" s="42">
        <f t="shared" ref="F85:H85" si="246">D85</f>
        <v>30</v>
      </c>
      <c r="G85" s="42">
        <f t="shared" si="246"/>
        <v>30</v>
      </c>
      <c r="H85" s="42">
        <f t="shared" si="246"/>
        <v>30</v>
      </c>
      <c r="I85" s="42">
        <f t="shared" si="47"/>
        <v>30</v>
      </c>
      <c r="J85" s="52">
        <f t="shared" si="2"/>
        <v>37.5</v>
      </c>
      <c r="K85" s="42" t="str">
        <f t="shared" si="3"/>
        <v>Y</v>
      </c>
      <c r="L85" s="42" t="str">
        <f t="shared" si="4"/>
        <v>1</v>
      </c>
      <c r="M85" s="52">
        <f t="shared" si="5"/>
        <v>37.5</v>
      </c>
      <c r="N85" s="42" t="str">
        <f t="shared" si="6"/>
        <v>Y</v>
      </c>
      <c r="O85" s="42" t="str">
        <f t="shared" si="7"/>
        <v>1</v>
      </c>
      <c r="P85" s="52">
        <f t="shared" si="8"/>
        <v>37.5</v>
      </c>
      <c r="Q85" s="42" t="str">
        <f t="shared" si="9"/>
        <v>Y</v>
      </c>
      <c r="R85" s="42" t="str">
        <f t="shared" si="10"/>
        <v>1</v>
      </c>
      <c r="S85" s="52">
        <f t="shared" si="11"/>
        <v>37.5</v>
      </c>
      <c r="T85" s="42" t="str">
        <f t="shared" si="12"/>
        <v>Y</v>
      </c>
      <c r="U85" s="42" t="str">
        <f t="shared" si="13"/>
        <v>1</v>
      </c>
      <c r="V85" s="52">
        <f t="shared" ref="V85:X85" si="247">S85</f>
        <v>37.5</v>
      </c>
      <c r="W85" s="52" t="str">
        <f t="shared" si="247"/>
        <v>Y</v>
      </c>
      <c r="X85" s="42" t="str">
        <f t="shared" si="247"/>
        <v>1</v>
      </c>
      <c r="Y85" s="52">
        <f t="shared" ref="Y85:AA85" si="248">J85</f>
        <v>37.5</v>
      </c>
      <c r="Z85" s="42" t="str">
        <f t="shared" si="248"/>
        <v>Y</v>
      </c>
      <c r="AA85" s="42" t="str">
        <f t="shared" si="248"/>
        <v>1</v>
      </c>
    </row>
    <row r="86" spans="1:27" ht="19.5" customHeight="1" x14ac:dyDescent="0.2">
      <c r="A86" s="35">
        <v>79</v>
      </c>
      <c r="B86" s="49" t="s">
        <v>215</v>
      </c>
      <c r="C86" s="50" t="s">
        <v>216</v>
      </c>
      <c r="D86" s="56">
        <v>30</v>
      </c>
      <c r="E86" s="42">
        <f t="shared" si="50"/>
        <v>30</v>
      </c>
      <c r="F86" s="42">
        <f t="shared" ref="F86:H86" si="249">D86</f>
        <v>30</v>
      </c>
      <c r="G86" s="42">
        <f t="shared" si="249"/>
        <v>30</v>
      </c>
      <c r="H86" s="42">
        <f t="shared" si="249"/>
        <v>30</v>
      </c>
      <c r="I86" s="42">
        <f t="shared" si="47"/>
        <v>30</v>
      </c>
      <c r="J86" s="52">
        <f t="shared" si="2"/>
        <v>37.5</v>
      </c>
      <c r="K86" s="42" t="str">
        <f t="shared" si="3"/>
        <v>Y</v>
      </c>
      <c r="L86" s="42" t="str">
        <f t="shared" si="4"/>
        <v>1</v>
      </c>
      <c r="M86" s="52">
        <f t="shared" si="5"/>
        <v>37.5</v>
      </c>
      <c r="N86" s="42" t="str">
        <f t="shared" si="6"/>
        <v>Y</v>
      </c>
      <c r="O86" s="42" t="str">
        <f t="shared" si="7"/>
        <v>1</v>
      </c>
      <c r="P86" s="52">
        <f t="shared" si="8"/>
        <v>37.5</v>
      </c>
      <c r="Q86" s="42" t="str">
        <f t="shared" si="9"/>
        <v>Y</v>
      </c>
      <c r="R86" s="42" t="str">
        <f t="shared" si="10"/>
        <v>1</v>
      </c>
      <c r="S86" s="52">
        <f t="shared" si="11"/>
        <v>37.5</v>
      </c>
      <c r="T86" s="42" t="str">
        <f t="shared" si="12"/>
        <v>Y</v>
      </c>
      <c r="U86" s="42" t="str">
        <f t="shared" si="13"/>
        <v>1</v>
      </c>
      <c r="V86" s="52">
        <f t="shared" ref="V86:X86" si="250">S86</f>
        <v>37.5</v>
      </c>
      <c r="W86" s="52" t="str">
        <f t="shared" si="250"/>
        <v>Y</v>
      </c>
      <c r="X86" s="42" t="str">
        <f t="shared" si="250"/>
        <v>1</v>
      </c>
      <c r="Y86" s="52">
        <f t="shared" ref="Y86:AA86" si="251">J86</f>
        <v>37.5</v>
      </c>
      <c r="Z86" s="42" t="str">
        <f t="shared" si="251"/>
        <v>Y</v>
      </c>
      <c r="AA86" s="42" t="str">
        <f t="shared" si="251"/>
        <v>1</v>
      </c>
    </row>
    <row r="87" spans="1:27" ht="19.5" customHeight="1" x14ac:dyDescent="0.2">
      <c r="A87" s="46">
        <v>80</v>
      </c>
      <c r="B87" s="49" t="s">
        <v>217</v>
      </c>
      <c r="C87" s="50" t="s">
        <v>218</v>
      </c>
      <c r="D87" s="56">
        <v>31</v>
      </c>
      <c r="E87" s="42">
        <f t="shared" si="50"/>
        <v>31</v>
      </c>
      <c r="F87" s="42">
        <f t="shared" ref="F87:H87" si="252">D87</f>
        <v>31</v>
      </c>
      <c r="G87" s="42">
        <f t="shared" si="252"/>
        <v>31</v>
      </c>
      <c r="H87" s="42">
        <f t="shared" si="252"/>
        <v>31</v>
      </c>
      <c r="I87" s="42">
        <f t="shared" si="47"/>
        <v>31</v>
      </c>
      <c r="J87" s="52">
        <f t="shared" si="2"/>
        <v>38.75</v>
      </c>
      <c r="K87" s="42" t="str">
        <f t="shared" si="3"/>
        <v>Y</v>
      </c>
      <c r="L87" s="42" t="str">
        <f t="shared" si="4"/>
        <v>1</v>
      </c>
      <c r="M87" s="52">
        <f t="shared" si="5"/>
        <v>38.75</v>
      </c>
      <c r="N87" s="42" t="str">
        <f t="shared" si="6"/>
        <v>Y</v>
      </c>
      <c r="O87" s="42" t="str">
        <f t="shared" si="7"/>
        <v>1</v>
      </c>
      <c r="P87" s="52">
        <f t="shared" si="8"/>
        <v>38.75</v>
      </c>
      <c r="Q87" s="42" t="str">
        <f t="shared" si="9"/>
        <v>Y</v>
      </c>
      <c r="R87" s="42" t="str">
        <f t="shared" si="10"/>
        <v>1</v>
      </c>
      <c r="S87" s="52">
        <f t="shared" si="11"/>
        <v>38.75</v>
      </c>
      <c r="T87" s="42" t="str">
        <f t="shared" si="12"/>
        <v>Y</v>
      </c>
      <c r="U87" s="42" t="str">
        <f t="shared" si="13"/>
        <v>1</v>
      </c>
      <c r="V87" s="52">
        <f t="shared" ref="V87:X87" si="253">S87</f>
        <v>38.75</v>
      </c>
      <c r="W87" s="52" t="str">
        <f t="shared" si="253"/>
        <v>Y</v>
      </c>
      <c r="X87" s="42" t="str">
        <f t="shared" si="253"/>
        <v>1</v>
      </c>
      <c r="Y87" s="52">
        <f t="shared" ref="Y87:AA87" si="254">J87</f>
        <v>38.75</v>
      </c>
      <c r="Z87" s="42" t="str">
        <f t="shared" si="254"/>
        <v>Y</v>
      </c>
      <c r="AA87" s="42" t="str">
        <f t="shared" si="254"/>
        <v>1</v>
      </c>
    </row>
    <row r="88" spans="1:27" ht="19.5" customHeight="1" x14ac:dyDescent="0.2">
      <c r="A88" s="35">
        <v>81</v>
      </c>
      <c r="B88" s="49" t="s">
        <v>219</v>
      </c>
      <c r="C88" s="50" t="s">
        <v>220</v>
      </c>
      <c r="D88" s="56">
        <v>31</v>
      </c>
      <c r="E88" s="42">
        <f t="shared" si="50"/>
        <v>31</v>
      </c>
      <c r="F88" s="42">
        <f t="shared" ref="F88:H88" si="255">D88</f>
        <v>31</v>
      </c>
      <c r="G88" s="42">
        <f t="shared" si="255"/>
        <v>31</v>
      </c>
      <c r="H88" s="42">
        <f t="shared" si="255"/>
        <v>31</v>
      </c>
      <c r="I88" s="42">
        <f t="shared" si="47"/>
        <v>31</v>
      </c>
      <c r="J88" s="52">
        <f t="shared" si="2"/>
        <v>38.75</v>
      </c>
      <c r="K88" s="42" t="str">
        <f t="shared" si="3"/>
        <v>Y</v>
      </c>
      <c r="L88" s="42" t="str">
        <f t="shared" si="4"/>
        <v>1</v>
      </c>
      <c r="M88" s="52">
        <f t="shared" si="5"/>
        <v>38.75</v>
      </c>
      <c r="N88" s="42" t="str">
        <f t="shared" si="6"/>
        <v>Y</v>
      </c>
      <c r="O88" s="42" t="str">
        <f t="shared" si="7"/>
        <v>1</v>
      </c>
      <c r="P88" s="52">
        <f t="shared" si="8"/>
        <v>38.75</v>
      </c>
      <c r="Q88" s="42" t="str">
        <f t="shared" si="9"/>
        <v>Y</v>
      </c>
      <c r="R88" s="42" t="str">
        <f t="shared" si="10"/>
        <v>1</v>
      </c>
      <c r="S88" s="52">
        <f t="shared" si="11"/>
        <v>38.75</v>
      </c>
      <c r="T88" s="42" t="str">
        <f t="shared" si="12"/>
        <v>Y</v>
      </c>
      <c r="U88" s="42" t="str">
        <f t="shared" si="13"/>
        <v>1</v>
      </c>
      <c r="V88" s="52">
        <f t="shared" ref="V88:X88" si="256">S88</f>
        <v>38.75</v>
      </c>
      <c r="W88" s="52" t="str">
        <f t="shared" si="256"/>
        <v>Y</v>
      </c>
      <c r="X88" s="42" t="str">
        <f t="shared" si="256"/>
        <v>1</v>
      </c>
      <c r="Y88" s="52">
        <f t="shared" ref="Y88:AA88" si="257">J88</f>
        <v>38.75</v>
      </c>
      <c r="Z88" s="42" t="str">
        <f t="shared" si="257"/>
        <v>Y</v>
      </c>
      <c r="AA88" s="42" t="str">
        <f t="shared" si="257"/>
        <v>1</v>
      </c>
    </row>
    <row r="89" spans="1:27" ht="19.5" customHeight="1" x14ac:dyDescent="0.2">
      <c r="A89" s="46">
        <v>82</v>
      </c>
      <c r="B89" s="49" t="s">
        <v>221</v>
      </c>
      <c r="C89" s="50" t="s">
        <v>222</v>
      </c>
      <c r="D89" s="56">
        <v>38</v>
      </c>
      <c r="E89" s="42">
        <f t="shared" si="50"/>
        <v>38</v>
      </c>
      <c r="F89" s="42">
        <f t="shared" ref="F89:H89" si="258">D89</f>
        <v>38</v>
      </c>
      <c r="G89" s="42">
        <f t="shared" si="258"/>
        <v>38</v>
      </c>
      <c r="H89" s="42">
        <f t="shared" si="258"/>
        <v>38</v>
      </c>
      <c r="I89" s="42">
        <f t="shared" si="47"/>
        <v>38</v>
      </c>
      <c r="J89" s="52">
        <f t="shared" si="2"/>
        <v>47.5</v>
      </c>
      <c r="K89" s="42" t="str">
        <f t="shared" si="3"/>
        <v>Y</v>
      </c>
      <c r="L89" s="42" t="str">
        <f t="shared" si="4"/>
        <v>1</v>
      </c>
      <c r="M89" s="52">
        <f t="shared" si="5"/>
        <v>47.5</v>
      </c>
      <c r="N89" s="42" t="str">
        <f t="shared" si="6"/>
        <v>Y</v>
      </c>
      <c r="O89" s="42" t="str">
        <f t="shared" si="7"/>
        <v>1</v>
      </c>
      <c r="P89" s="52">
        <f t="shared" si="8"/>
        <v>47.5</v>
      </c>
      <c r="Q89" s="42" t="str">
        <f t="shared" si="9"/>
        <v>Y</v>
      </c>
      <c r="R89" s="42" t="str">
        <f t="shared" si="10"/>
        <v>1</v>
      </c>
      <c r="S89" s="52">
        <f t="shared" si="11"/>
        <v>47.5</v>
      </c>
      <c r="T89" s="42" t="str">
        <f t="shared" si="12"/>
        <v>Y</v>
      </c>
      <c r="U89" s="42" t="str">
        <f t="shared" si="13"/>
        <v>1</v>
      </c>
      <c r="V89" s="52">
        <f t="shared" ref="V89:X89" si="259">S89</f>
        <v>47.5</v>
      </c>
      <c r="W89" s="52" t="str">
        <f t="shared" si="259"/>
        <v>Y</v>
      </c>
      <c r="X89" s="42" t="str">
        <f t="shared" si="259"/>
        <v>1</v>
      </c>
      <c r="Y89" s="52">
        <f t="shared" ref="Y89:AA89" si="260">J89</f>
        <v>47.5</v>
      </c>
      <c r="Z89" s="42" t="str">
        <f t="shared" si="260"/>
        <v>Y</v>
      </c>
      <c r="AA89" s="42" t="str">
        <f t="shared" si="260"/>
        <v>1</v>
      </c>
    </row>
    <row r="90" spans="1:27" ht="19.5" customHeight="1" x14ac:dyDescent="0.2">
      <c r="A90" s="35">
        <v>83</v>
      </c>
      <c r="B90" s="49" t="s">
        <v>223</v>
      </c>
      <c r="C90" s="50" t="s">
        <v>224</v>
      </c>
      <c r="D90" s="56">
        <v>40</v>
      </c>
      <c r="E90" s="42">
        <f t="shared" si="50"/>
        <v>40</v>
      </c>
      <c r="F90" s="42">
        <f t="shared" ref="F90:H90" si="261">D90</f>
        <v>40</v>
      </c>
      <c r="G90" s="42">
        <f t="shared" si="261"/>
        <v>40</v>
      </c>
      <c r="H90" s="42">
        <f t="shared" si="261"/>
        <v>40</v>
      </c>
      <c r="I90" s="42">
        <f t="shared" si="47"/>
        <v>40</v>
      </c>
      <c r="J90" s="52">
        <f t="shared" si="2"/>
        <v>50</v>
      </c>
      <c r="K90" s="42" t="str">
        <f t="shared" si="3"/>
        <v>Y</v>
      </c>
      <c r="L90" s="42" t="str">
        <f t="shared" si="4"/>
        <v>1</v>
      </c>
      <c r="M90" s="52">
        <f t="shared" si="5"/>
        <v>50</v>
      </c>
      <c r="N90" s="42" t="str">
        <f t="shared" si="6"/>
        <v>Y</v>
      </c>
      <c r="O90" s="42" t="str">
        <f t="shared" si="7"/>
        <v>1</v>
      </c>
      <c r="P90" s="52">
        <f t="shared" si="8"/>
        <v>50</v>
      </c>
      <c r="Q90" s="42" t="str">
        <f t="shared" si="9"/>
        <v>Y</v>
      </c>
      <c r="R90" s="42" t="str">
        <f t="shared" si="10"/>
        <v>1</v>
      </c>
      <c r="S90" s="52">
        <f t="shared" si="11"/>
        <v>50</v>
      </c>
      <c r="T90" s="42" t="str">
        <f t="shared" si="12"/>
        <v>Y</v>
      </c>
      <c r="U90" s="42" t="str">
        <f t="shared" si="13"/>
        <v>1</v>
      </c>
      <c r="V90" s="52">
        <f t="shared" ref="V90:X90" si="262">S90</f>
        <v>50</v>
      </c>
      <c r="W90" s="52" t="str">
        <f t="shared" si="262"/>
        <v>Y</v>
      </c>
      <c r="X90" s="42" t="str">
        <f t="shared" si="262"/>
        <v>1</v>
      </c>
      <c r="Y90" s="52">
        <f t="shared" ref="Y90:AA90" si="263">J90</f>
        <v>50</v>
      </c>
      <c r="Z90" s="42" t="str">
        <f t="shared" si="263"/>
        <v>Y</v>
      </c>
      <c r="AA90" s="42" t="str">
        <f t="shared" si="263"/>
        <v>1</v>
      </c>
    </row>
    <row r="91" spans="1:27" ht="19.5" customHeight="1" x14ac:dyDescent="0.2">
      <c r="A91" s="46">
        <v>84</v>
      </c>
      <c r="B91" s="49" t="s">
        <v>225</v>
      </c>
      <c r="C91" s="50" t="s">
        <v>226</v>
      </c>
      <c r="D91" s="56">
        <v>36</v>
      </c>
      <c r="E91" s="42">
        <f t="shared" si="50"/>
        <v>36</v>
      </c>
      <c r="F91" s="42">
        <f t="shared" ref="F91:H91" si="264">D91</f>
        <v>36</v>
      </c>
      <c r="G91" s="42">
        <f t="shared" si="264"/>
        <v>36</v>
      </c>
      <c r="H91" s="42">
        <f t="shared" si="264"/>
        <v>36</v>
      </c>
      <c r="I91" s="42">
        <f t="shared" si="47"/>
        <v>36</v>
      </c>
      <c r="J91" s="52">
        <f t="shared" si="2"/>
        <v>45</v>
      </c>
      <c r="K91" s="42" t="str">
        <f t="shared" si="3"/>
        <v>Y</v>
      </c>
      <c r="L91" s="42" t="str">
        <f t="shared" si="4"/>
        <v>1</v>
      </c>
      <c r="M91" s="52">
        <f t="shared" si="5"/>
        <v>45</v>
      </c>
      <c r="N91" s="42" t="str">
        <f t="shared" si="6"/>
        <v>Y</v>
      </c>
      <c r="O91" s="42" t="str">
        <f t="shared" si="7"/>
        <v>1</v>
      </c>
      <c r="P91" s="52">
        <f t="shared" si="8"/>
        <v>45</v>
      </c>
      <c r="Q91" s="42" t="str">
        <f t="shared" si="9"/>
        <v>Y</v>
      </c>
      <c r="R91" s="42" t="str">
        <f t="shared" si="10"/>
        <v>1</v>
      </c>
      <c r="S91" s="52">
        <f t="shared" si="11"/>
        <v>45</v>
      </c>
      <c r="T91" s="42" t="str">
        <f t="shared" si="12"/>
        <v>Y</v>
      </c>
      <c r="U91" s="42" t="str">
        <f t="shared" si="13"/>
        <v>1</v>
      </c>
      <c r="V91" s="52">
        <f t="shared" ref="V91:X91" si="265">S91</f>
        <v>45</v>
      </c>
      <c r="W91" s="52" t="str">
        <f t="shared" si="265"/>
        <v>Y</v>
      </c>
      <c r="X91" s="42" t="str">
        <f t="shared" si="265"/>
        <v>1</v>
      </c>
      <c r="Y91" s="52">
        <f t="shared" ref="Y91:AA91" si="266">J91</f>
        <v>45</v>
      </c>
      <c r="Z91" s="42" t="str">
        <f t="shared" si="266"/>
        <v>Y</v>
      </c>
      <c r="AA91" s="42" t="str">
        <f t="shared" si="266"/>
        <v>1</v>
      </c>
    </row>
    <row r="92" spans="1:27" ht="19.5" customHeight="1" x14ac:dyDescent="0.2">
      <c r="A92" s="35">
        <v>85</v>
      </c>
      <c r="B92" s="49" t="s">
        <v>227</v>
      </c>
      <c r="C92" s="50" t="s">
        <v>228</v>
      </c>
      <c r="D92" s="56">
        <v>46</v>
      </c>
      <c r="E92" s="42">
        <f t="shared" si="50"/>
        <v>46</v>
      </c>
      <c r="F92" s="42">
        <f t="shared" ref="F92:H92" si="267">D92</f>
        <v>46</v>
      </c>
      <c r="G92" s="42">
        <f t="shared" si="267"/>
        <v>46</v>
      </c>
      <c r="H92" s="42">
        <f t="shared" si="267"/>
        <v>46</v>
      </c>
      <c r="I92" s="42">
        <f t="shared" si="47"/>
        <v>46</v>
      </c>
      <c r="J92" s="52">
        <f t="shared" si="2"/>
        <v>57.5</v>
      </c>
      <c r="K92" s="42" t="str">
        <f t="shared" si="3"/>
        <v>Y</v>
      </c>
      <c r="L92" s="42" t="str">
        <f t="shared" si="4"/>
        <v>1</v>
      </c>
      <c r="M92" s="52">
        <f t="shared" si="5"/>
        <v>57.5</v>
      </c>
      <c r="N92" s="42" t="str">
        <f t="shared" si="6"/>
        <v>Y</v>
      </c>
      <c r="O92" s="42" t="str">
        <f t="shared" si="7"/>
        <v>1</v>
      </c>
      <c r="P92" s="52">
        <f t="shared" si="8"/>
        <v>57.5</v>
      </c>
      <c r="Q92" s="42" t="str">
        <f t="shared" si="9"/>
        <v>Y</v>
      </c>
      <c r="R92" s="42" t="str">
        <f t="shared" si="10"/>
        <v>1</v>
      </c>
      <c r="S92" s="52">
        <f t="shared" si="11"/>
        <v>57.5</v>
      </c>
      <c r="T92" s="42" t="str">
        <f t="shared" si="12"/>
        <v>Y</v>
      </c>
      <c r="U92" s="42" t="str">
        <f t="shared" si="13"/>
        <v>1</v>
      </c>
      <c r="V92" s="52">
        <f t="shared" ref="V92:X92" si="268">S92</f>
        <v>57.5</v>
      </c>
      <c r="W92" s="52" t="str">
        <f t="shared" si="268"/>
        <v>Y</v>
      </c>
      <c r="X92" s="42" t="str">
        <f t="shared" si="268"/>
        <v>1</v>
      </c>
      <c r="Y92" s="52">
        <f t="shared" ref="Y92:AA92" si="269">J92</f>
        <v>57.5</v>
      </c>
      <c r="Z92" s="42" t="str">
        <f t="shared" si="269"/>
        <v>Y</v>
      </c>
      <c r="AA92" s="42" t="str">
        <f t="shared" si="269"/>
        <v>1</v>
      </c>
    </row>
    <row r="93" spans="1:27" ht="19.5" customHeight="1" x14ac:dyDescent="0.2">
      <c r="A93" s="46">
        <v>86</v>
      </c>
      <c r="B93" s="49" t="s">
        <v>229</v>
      </c>
      <c r="C93" s="50" t="s">
        <v>230</v>
      </c>
      <c r="D93" s="56">
        <v>34</v>
      </c>
      <c r="E93" s="42">
        <f t="shared" si="50"/>
        <v>34</v>
      </c>
      <c r="F93" s="42">
        <f t="shared" ref="F93:H93" si="270">D93</f>
        <v>34</v>
      </c>
      <c r="G93" s="42">
        <f t="shared" si="270"/>
        <v>34</v>
      </c>
      <c r="H93" s="42">
        <f t="shared" si="270"/>
        <v>34</v>
      </c>
      <c r="I93" s="42">
        <f t="shared" si="47"/>
        <v>34</v>
      </c>
      <c r="J93" s="52">
        <f t="shared" si="2"/>
        <v>42.5</v>
      </c>
      <c r="K93" s="42" t="str">
        <f t="shared" si="3"/>
        <v>Y</v>
      </c>
      <c r="L93" s="42" t="str">
        <f t="shared" si="4"/>
        <v>1</v>
      </c>
      <c r="M93" s="52">
        <f t="shared" si="5"/>
        <v>42.5</v>
      </c>
      <c r="N93" s="42" t="str">
        <f t="shared" si="6"/>
        <v>Y</v>
      </c>
      <c r="O93" s="42" t="str">
        <f t="shared" si="7"/>
        <v>1</v>
      </c>
      <c r="P93" s="52">
        <f t="shared" si="8"/>
        <v>42.5</v>
      </c>
      <c r="Q93" s="42" t="str">
        <f t="shared" si="9"/>
        <v>Y</v>
      </c>
      <c r="R93" s="42" t="str">
        <f t="shared" si="10"/>
        <v>1</v>
      </c>
      <c r="S93" s="52">
        <f t="shared" si="11"/>
        <v>42.5</v>
      </c>
      <c r="T93" s="42" t="str">
        <f t="shared" si="12"/>
        <v>Y</v>
      </c>
      <c r="U93" s="42" t="str">
        <f t="shared" si="13"/>
        <v>1</v>
      </c>
      <c r="V93" s="52">
        <f t="shared" ref="V93:X93" si="271">S93</f>
        <v>42.5</v>
      </c>
      <c r="W93" s="52" t="str">
        <f t="shared" si="271"/>
        <v>Y</v>
      </c>
      <c r="X93" s="42" t="str">
        <f t="shared" si="271"/>
        <v>1</v>
      </c>
      <c r="Y93" s="52">
        <f t="shared" ref="Y93:AA93" si="272">J93</f>
        <v>42.5</v>
      </c>
      <c r="Z93" s="42" t="str">
        <f t="shared" si="272"/>
        <v>Y</v>
      </c>
      <c r="AA93" s="42" t="str">
        <f t="shared" si="272"/>
        <v>1</v>
      </c>
    </row>
    <row r="94" spans="1:27" ht="19.5" customHeight="1" x14ac:dyDescent="0.2">
      <c r="A94" s="35">
        <v>87</v>
      </c>
      <c r="B94" s="49" t="s">
        <v>231</v>
      </c>
      <c r="C94" s="50" t="s">
        <v>232</v>
      </c>
      <c r="D94" s="56">
        <v>46</v>
      </c>
      <c r="E94" s="42">
        <f t="shared" si="50"/>
        <v>46</v>
      </c>
      <c r="F94" s="42">
        <f t="shared" ref="F94:H94" si="273">D94</f>
        <v>46</v>
      </c>
      <c r="G94" s="42">
        <f t="shared" si="273"/>
        <v>46</v>
      </c>
      <c r="H94" s="42">
        <f t="shared" si="273"/>
        <v>46</v>
      </c>
      <c r="I94" s="42">
        <f t="shared" si="47"/>
        <v>46</v>
      </c>
      <c r="J94" s="52">
        <f t="shared" si="2"/>
        <v>57.5</v>
      </c>
      <c r="K94" s="42" t="str">
        <f t="shared" si="3"/>
        <v>Y</v>
      </c>
      <c r="L94" s="42" t="str">
        <f t="shared" si="4"/>
        <v>1</v>
      </c>
      <c r="M94" s="52">
        <f t="shared" si="5"/>
        <v>57.5</v>
      </c>
      <c r="N94" s="42" t="str">
        <f t="shared" si="6"/>
        <v>Y</v>
      </c>
      <c r="O94" s="42" t="str">
        <f t="shared" si="7"/>
        <v>1</v>
      </c>
      <c r="P94" s="52">
        <f t="shared" si="8"/>
        <v>57.5</v>
      </c>
      <c r="Q94" s="42" t="str">
        <f t="shared" si="9"/>
        <v>Y</v>
      </c>
      <c r="R94" s="42" t="str">
        <f t="shared" si="10"/>
        <v>1</v>
      </c>
      <c r="S94" s="52">
        <f t="shared" si="11"/>
        <v>57.5</v>
      </c>
      <c r="T94" s="42" t="str">
        <f t="shared" si="12"/>
        <v>Y</v>
      </c>
      <c r="U94" s="42" t="str">
        <f t="shared" si="13"/>
        <v>1</v>
      </c>
      <c r="V94" s="52">
        <f t="shared" ref="V94:X94" si="274">S94</f>
        <v>57.5</v>
      </c>
      <c r="W94" s="52" t="str">
        <f t="shared" si="274"/>
        <v>Y</v>
      </c>
      <c r="X94" s="42" t="str">
        <f t="shared" si="274"/>
        <v>1</v>
      </c>
      <c r="Y94" s="52">
        <f t="shared" ref="Y94:AA94" si="275">J94</f>
        <v>57.5</v>
      </c>
      <c r="Z94" s="42" t="str">
        <f t="shared" si="275"/>
        <v>Y</v>
      </c>
      <c r="AA94" s="42" t="str">
        <f t="shared" si="275"/>
        <v>1</v>
      </c>
    </row>
    <row r="95" spans="1:27" ht="19.5" customHeight="1" x14ac:dyDescent="0.2">
      <c r="A95" s="46">
        <v>88</v>
      </c>
      <c r="B95" s="49" t="s">
        <v>233</v>
      </c>
      <c r="C95" s="50" t="s">
        <v>234</v>
      </c>
      <c r="D95" s="56" t="s">
        <v>56</v>
      </c>
      <c r="E95" s="42" t="str">
        <f t="shared" si="50"/>
        <v>A</v>
      </c>
      <c r="F95" s="42" t="str">
        <f t="shared" ref="F95:H95" si="276">D95</f>
        <v>A</v>
      </c>
      <c r="G95" s="42" t="str">
        <f t="shared" si="276"/>
        <v>A</v>
      </c>
      <c r="H95" s="42" t="str">
        <f t="shared" si="276"/>
        <v>A</v>
      </c>
      <c r="I95" s="42" t="str">
        <f t="shared" si="47"/>
        <v>A</v>
      </c>
      <c r="J95" s="52">
        <f t="shared" si="2"/>
        <v>0</v>
      </c>
      <c r="K95" s="42" t="str">
        <f t="shared" si="3"/>
        <v>N</v>
      </c>
      <c r="L95" s="42" t="str">
        <f t="shared" si="4"/>
        <v>0</v>
      </c>
      <c r="M95" s="52">
        <f t="shared" si="5"/>
        <v>0</v>
      </c>
      <c r="N95" s="42" t="str">
        <f t="shared" si="6"/>
        <v>N</v>
      </c>
      <c r="O95" s="42" t="str">
        <f t="shared" si="7"/>
        <v>0</v>
      </c>
      <c r="P95" s="52">
        <f t="shared" si="8"/>
        <v>0</v>
      </c>
      <c r="Q95" s="42" t="str">
        <f t="shared" si="9"/>
        <v>N</v>
      </c>
      <c r="R95" s="42" t="str">
        <f t="shared" si="10"/>
        <v>0</v>
      </c>
      <c r="S95" s="52">
        <f t="shared" si="11"/>
        <v>0</v>
      </c>
      <c r="T95" s="42" t="str">
        <f t="shared" si="12"/>
        <v>N</v>
      </c>
      <c r="U95" s="42" t="str">
        <f t="shared" si="13"/>
        <v>0</v>
      </c>
      <c r="V95" s="52">
        <f t="shared" ref="V95:X95" si="277">S95</f>
        <v>0</v>
      </c>
      <c r="W95" s="52" t="str">
        <f t="shared" si="277"/>
        <v>N</v>
      </c>
      <c r="X95" s="42" t="str">
        <f t="shared" si="277"/>
        <v>0</v>
      </c>
      <c r="Y95" s="52">
        <f t="shared" ref="Y95:AA95" si="278">J95</f>
        <v>0</v>
      </c>
      <c r="Z95" s="42" t="str">
        <f t="shared" si="278"/>
        <v>N</v>
      </c>
      <c r="AA95" s="42" t="str">
        <f t="shared" si="278"/>
        <v>0</v>
      </c>
    </row>
    <row r="96" spans="1:27" ht="19.5" customHeight="1" x14ac:dyDescent="0.2">
      <c r="A96" s="35">
        <v>89</v>
      </c>
      <c r="B96" s="49" t="s">
        <v>235</v>
      </c>
      <c r="C96" s="50" t="s">
        <v>236</v>
      </c>
      <c r="D96" s="56">
        <v>37</v>
      </c>
      <c r="E96" s="42">
        <f t="shared" si="50"/>
        <v>37</v>
      </c>
      <c r="F96" s="42">
        <f t="shared" ref="F96:H96" si="279">D96</f>
        <v>37</v>
      </c>
      <c r="G96" s="42">
        <f t="shared" si="279"/>
        <v>37</v>
      </c>
      <c r="H96" s="42">
        <f t="shared" si="279"/>
        <v>37</v>
      </c>
      <c r="I96" s="42">
        <f t="shared" si="47"/>
        <v>37</v>
      </c>
      <c r="J96" s="52">
        <f t="shared" si="2"/>
        <v>46.25</v>
      </c>
      <c r="K96" s="42" t="str">
        <f t="shared" si="3"/>
        <v>Y</v>
      </c>
      <c r="L96" s="42" t="str">
        <f t="shared" si="4"/>
        <v>1</v>
      </c>
      <c r="M96" s="52">
        <f t="shared" si="5"/>
        <v>46.25</v>
      </c>
      <c r="N96" s="42" t="str">
        <f t="shared" si="6"/>
        <v>Y</v>
      </c>
      <c r="O96" s="42" t="str">
        <f t="shared" si="7"/>
        <v>1</v>
      </c>
      <c r="P96" s="52">
        <f t="shared" si="8"/>
        <v>46.25</v>
      </c>
      <c r="Q96" s="42" t="str">
        <f t="shared" si="9"/>
        <v>Y</v>
      </c>
      <c r="R96" s="42" t="str">
        <f t="shared" si="10"/>
        <v>1</v>
      </c>
      <c r="S96" s="52">
        <f t="shared" si="11"/>
        <v>46.25</v>
      </c>
      <c r="T96" s="42" t="str">
        <f t="shared" si="12"/>
        <v>Y</v>
      </c>
      <c r="U96" s="42" t="str">
        <f t="shared" si="13"/>
        <v>1</v>
      </c>
      <c r="V96" s="52">
        <f t="shared" ref="V96:X96" si="280">S96</f>
        <v>46.25</v>
      </c>
      <c r="W96" s="52" t="str">
        <f t="shared" si="280"/>
        <v>Y</v>
      </c>
      <c r="X96" s="42" t="str">
        <f t="shared" si="280"/>
        <v>1</v>
      </c>
      <c r="Y96" s="52">
        <f t="shared" ref="Y96:AA96" si="281">J96</f>
        <v>46.25</v>
      </c>
      <c r="Z96" s="42" t="str">
        <f t="shared" si="281"/>
        <v>Y</v>
      </c>
      <c r="AA96" s="42" t="str">
        <f t="shared" si="281"/>
        <v>1</v>
      </c>
    </row>
    <row r="97" spans="1:27" ht="19.5" customHeight="1" x14ac:dyDescent="0.2">
      <c r="A97" s="46">
        <v>90</v>
      </c>
      <c r="B97" s="49" t="s">
        <v>237</v>
      </c>
      <c r="C97" s="50" t="s">
        <v>238</v>
      </c>
      <c r="D97" s="56">
        <v>49</v>
      </c>
      <c r="E97" s="42">
        <f t="shared" si="50"/>
        <v>49</v>
      </c>
      <c r="F97" s="42">
        <f t="shared" ref="F97:H97" si="282">D97</f>
        <v>49</v>
      </c>
      <c r="G97" s="42">
        <f t="shared" si="282"/>
        <v>49</v>
      </c>
      <c r="H97" s="42">
        <f t="shared" si="282"/>
        <v>49</v>
      </c>
      <c r="I97" s="42">
        <f t="shared" si="47"/>
        <v>49</v>
      </c>
      <c r="J97" s="52">
        <f t="shared" si="2"/>
        <v>61.25</v>
      </c>
      <c r="K97" s="42" t="str">
        <f t="shared" si="3"/>
        <v>Y</v>
      </c>
      <c r="L97" s="42" t="str">
        <f t="shared" si="4"/>
        <v>2</v>
      </c>
      <c r="M97" s="52">
        <f t="shared" si="5"/>
        <v>61.25</v>
      </c>
      <c r="N97" s="42" t="str">
        <f t="shared" si="6"/>
        <v>Y</v>
      </c>
      <c r="O97" s="42" t="str">
        <f t="shared" si="7"/>
        <v>2</v>
      </c>
      <c r="P97" s="52">
        <f t="shared" si="8"/>
        <v>61.25</v>
      </c>
      <c r="Q97" s="42" t="str">
        <f t="shared" si="9"/>
        <v>Y</v>
      </c>
      <c r="R97" s="42" t="str">
        <f t="shared" si="10"/>
        <v>2</v>
      </c>
      <c r="S97" s="52">
        <f t="shared" si="11"/>
        <v>61.25</v>
      </c>
      <c r="T97" s="42" t="str">
        <f t="shared" si="12"/>
        <v>Y</v>
      </c>
      <c r="U97" s="42" t="str">
        <f t="shared" si="13"/>
        <v>2</v>
      </c>
      <c r="V97" s="52">
        <f t="shared" ref="V97:X97" si="283">S97</f>
        <v>61.25</v>
      </c>
      <c r="W97" s="52" t="str">
        <f t="shared" si="283"/>
        <v>Y</v>
      </c>
      <c r="X97" s="42" t="str">
        <f t="shared" si="283"/>
        <v>2</v>
      </c>
      <c r="Y97" s="52">
        <f t="shared" ref="Y97:AA97" si="284">J97</f>
        <v>61.25</v>
      </c>
      <c r="Z97" s="42" t="str">
        <f t="shared" si="284"/>
        <v>Y</v>
      </c>
      <c r="AA97" s="42" t="str">
        <f t="shared" si="284"/>
        <v>2</v>
      </c>
    </row>
    <row r="98" spans="1:27" ht="19.5" customHeight="1" x14ac:dyDescent="0.2">
      <c r="A98" s="35">
        <v>91</v>
      </c>
      <c r="B98" s="49" t="s">
        <v>239</v>
      </c>
      <c r="C98" s="50" t="s">
        <v>240</v>
      </c>
      <c r="D98" s="56">
        <v>31</v>
      </c>
      <c r="E98" s="42">
        <f t="shared" si="50"/>
        <v>31</v>
      </c>
      <c r="F98" s="42">
        <f t="shared" ref="F98:H98" si="285">D98</f>
        <v>31</v>
      </c>
      <c r="G98" s="42">
        <f t="shared" si="285"/>
        <v>31</v>
      </c>
      <c r="H98" s="42">
        <f t="shared" si="285"/>
        <v>31</v>
      </c>
      <c r="I98" s="42">
        <f t="shared" si="47"/>
        <v>31</v>
      </c>
      <c r="J98" s="52">
        <f t="shared" si="2"/>
        <v>38.75</v>
      </c>
      <c r="K98" s="42" t="str">
        <f t="shared" si="3"/>
        <v>Y</v>
      </c>
      <c r="L98" s="42" t="str">
        <f t="shared" si="4"/>
        <v>1</v>
      </c>
      <c r="M98" s="52">
        <f t="shared" si="5"/>
        <v>38.75</v>
      </c>
      <c r="N98" s="42" t="str">
        <f t="shared" si="6"/>
        <v>Y</v>
      </c>
      <c r="O98" s="42" t="str">
        <f t="shared" si="7"/>
        <v>1</v>
      </c>
      <c r="P98" s="52">
        <f t="shared" si="8"/>
        <v>38.75</v>
      </c>
      <c r="Q98" s="42" t="str">
        <f t="shared" si="9"/>
        <v>Y</v>
      </c>
      <c r="R98" s="42" t="str">
        <f t="shared" si="10"/>
        <v>1</v>
      </c>
      <c r="S98" s="52">
        <f t="shared" si="11"/>
        <v>38.75</v>
      </c>
      <c r="T98" s="42" t="str">
        <f t="shared" si="12"/>
        <v>Y</v>
      </c>
      <c r="U98" s="42" t="str">
        <f t="shared" si="13"/>
        <v>1</v>
      </c>
      <c r="V98" s="52">
        <f t="shared" ref="V98:X98" si="286">S98</f>
        <v>38.75</v>
      </c>
      <c r="W98" s="52" t="str">
        <f t="shared" si="286"/>
        <v>Y</v>
      </c>
      <c r="X98" s="42" t="str">
        <f t="shared" si="286"/>
        <v>1</v>
      </c>
      <c r="Y98" s="52">
        <f t="shared" ref="Y98:AA98" si="287">J98</f>
        <v>38.75</v>
      </c>
      <c r="Z98" s="42" t="str">
        <f t="shared" si="287"/>
        <v>Y</v>
      </c>
      <c r="AA98" s="42" t="str">
        <f t="shared" si="287"/>
        <v>1</v>
      </c>
    </row>
    <row r="99" spans="1:27" ht="19.5" customHeight="1" x14ac:dyDescent="0.2">
      <c r="A99" s="46">
        <v>92</v>
      </c>
      <c r="B99" s="49" t="s">
        <v>241</v>
      </c>
      <c r="C99" s="50" t="s">
        <v>242</v>
      </c>
      <c r="D99" s="56">
        <v>44</v>
      </c>
      <c r="E99" s="42">
        <f t="shared" si="50"/>
        <v>44</v>
      </c>
      <c r="F99" s="42">
        <f t="shared" ref="F99:H99" si="288">D99</f>
        <v>44</v>
      </c>
      <c r="G99" s="42">
        <f t="shared" si="288"/>
        <v>44</v>
      </c>
      <c r="H99" s="42">
        <f t="shared" si="288"/>
        <v>44</v>
      </c>
      <c r="I99" s="42">
        <f t="shared" si="47"/>
        <v>44</v>
      </c>
      <c r="J99" s="52">
        <f t="shared" si="2"/>
        <v>55</v>
      </c>
      <c r="K99" s="42" t="str">
        <f t="shared" si="3"/>
        <v>Y</v>
      </c>
      <c r="L99" s="42" t="str">
        <f t="shared" si="4"/>
        <v>1</v>
      </c>
      <c r="M99" s="52">
        <f t="shared" si="5"/>
        <v>55</v>
      </c>
      <c r="N99" s="42" t="str">
        <f t="shared" si="6"/>
        <v>Y</v>
      </c>
      <c r="O99" s="42" t="str">
        <f t="shared" si="7"/>
        <v>1</v>
      </c>
      <c r="P99" s="52">
        <f t="shared" si="8"/>
        <v>55</v>
      </c>
      <c r="Q99" s="42" t="str">
        <f t="shared" si="9"/>
        <v>Y</v>
      </c>
      <c r="R99" s="42" t="str">
        <f t="shared" si="10"/>
        <v>1</v>
      </c>
      <c r="S99" s="52">
        <f t="shared" si="11"/>
        <v>55</v>
      </c>
      <c r="T99" s="42" t="str">
        <f t="shared" si="12"/>
        <v>Y</v>
      </c>
      <c r="U99" s="42" t="str">
        <f t="shared" si="13"/>
        <v>1</v>
      </c>
      <c r="V99" s="52">
        <f t="shared" ref="V99:X99" si="289">S99</f>
        <v>55</v>
      </c>
      <c r="W99" s="52" t="str">
        <f t="shared" si="289"/>
        <v>Y</v>
      </c>
      <c r="X99" s="42" t="str">
        <f t="shared" si="289"/>
        <v>1</v>
      </c>
      <c r="Y99" s="52">
        <f t="shared" ref="Y99:AA99" si="290">J99</f>
        <v>55</v>
      </c>
      <c r="Z99" s="42" t="str">
        <f t="shared" si="290"/>
        <v>Y</v>
      </c>
      <c r="AA99" s="42" t="str">
        <f t="shared" si="290"/>
        <v>1</v>
      </c>
    </row>
    <row r="100" spans="1:27" ht="19.5" customHeight="1" x14ac:dyDescent="0.2">
      <c r="A100" s="35">
        <v>93</v>
      </c>
      <c r="B100" s="49" t="s">
        <v>243</v>
      </c>
      <c r="C100" s="50" t="s">
        <v>244</v>
      </c>
      <c r="D100" s="56">
        <v>39</v>
      </c>
      <c r="E100" s="42">
        <f t="shared" si="50"/>
        <v>39</v>
      </c>
      <c r="F100" s="42">
        <f t="shared" ref="F100:H100" si="291">D100</f>
        <v>39</v>
      </c>
      <c r="G100" s="42">
        <f t="shared" si="291"/>
        <v>39</v>
      </c>
      <c r="H100" s="42">
        <f t="shared" si="291"/>
        <v>39</v>
      </c>
      <c r="I100" s="42">
        <f t="shared" si="47"/>
        <v>39</v>
      </c>
      <c r="J100" s="52">
        <f t="shared" si="2"/>
        <v>48.75</v>
      </c>
      <c r="K100" s="42" t="str">
        <f t="shared" si="3"/>
        <v>Y</v>
      </c>
      <c r="L100" s="42" t="str">
        <f t="shared" si="4"/>
        <v>1</v>
      </c>
      <c r="M100" s="52">
        <f t="shared" si="5"/>
        <v>48.75</v>
      </c>
      <c r="N100" s="42" t="str">
        <f t="shared" si="6"/>
        <v>Y</v>
      </c>
      <c r="O100" s="42" t="str">
        <f t="shared" si="7"/>
        <v>1</v>
      </c>
      <c r="P100" s="52">
        <f t="shared" si="8"/>
        <v>48.75</v>
      </c>
      <c r="Q100" s="42" t="str">
        <f t="shared" si="9"/>
        <v>Y</v>
      </c>
      <c r="R100" s="42" t="str">
        <f t="shared" si="10"/>
        <v>1</v>
      </c>
      <c r="S100" s="52">
        <f t="shared" si="11"/>
        <v>48.75</v>
      </c>
      <c r="T100" s="42" t="str">
        <f t="shared" si="12"/>
        <v>Y</v>
      </c>
      <c r="U100" s="42" t="str">
        <f t="shared" si="13"/>
        <v>1</v>
      </c>
      <c r="V100" s="52">
        <f t="shared" ref="V100:X100" si="292">S100</f>
        <v>48.75</v>
      </c>
      <c r="W100" s="52" t="str">
        <f t="shared" si="292"/>
        <v>Y</v>
      </c>
      <c r="X100" s="42" t="str">
        <f t="shared" si="292"/>
        <v>1</v>
      </c>
      <c r="Y100" s="52">
        <f t="shared" ref="Y100:AA100" si="293">J100</f>
        <v>48.75</v>
      </c>
      <c r="Z100" s="42" t="str">
        <f t="shared" si="293"/>
        <v>Y</v>
      </c>
      <c r="AA100" s="42" t="str">
        <f t="shared" si="293"/>
        <v>1</v>
      </c>
    </row>
    <row r="101" spans="1:27" ht="19.5" customHeight="1" x14ac:dyDescent="0.2">
      <c r="A101" s="46">
        <v>94</v>
      </c>
      <c r="B101" s="49" t="s">
        <v>245</v>
      </c>
      <c r="C101" s="50" t="s">
        <v>246</v>
      </c>
      <c r="D101" s="56">
        <v>31</v>
      </c>
      <c r="E101" s="42">
        <f t="shared" si="50"/>
        <v>31</v>
      </c>
      <c r="F101" s="42">
        <f t="shared" ref="F101:H101" si="294">D101</f>
        <v>31</v>
      </c>
      <c r="G101" s="42">
        <f t="shared" si="294"/>
        <v>31</v>
      </c>
      <c r="H101" s="42">
        <f t="shared" si="294"/>
        <v>31</v>
      </c>
      <c r="I101" s="42">
        <f t="shared" si="47"/>
        <v>31</v>
      </c>
      <c r="J101" s="52">
        <f t="shared" si="2"/>
        <v>38.75</v>
      </c>
      <c r="K101" s="42" t="str">
        <f t="shared" si="3"/>
        <v>Y</v>
      </c>
      <c r="L101" s="42" t="str">
        <f t="shared" si="4"/>
        <v>1</v>
      </c>
      <c r="M101" s="52">
        <f t="shared" si="5"/>
        <v>38.75</v>
      </c>
      <c r="N101" s="42" t="str">
        <f t="shared" si="6"/>
        <v>Y</v>
      </c>
      <c r="O101" s="42" t="str">
        <f t="shared" si="7"/>
        <v>1</v>
      </c>
      <c r="P101" s="52">
        <f t="shared" si="8"/>
        <v>38.75</v>
      </c>
      <c r="Q101" s="42" t="str">
        <f t="shared" si="9"/>
        <v>Y</v>
      </c>
      <c r="R101" s="42" t="str">
        <f t="shared" si="10"/>
        <v>1</v>
      </c>
      <c r="S101" s="52">
        <f t="shared" si="11"/>
        <v>38.75</v>
      </c>
      <c r="T101" s="42" t="str">
        <f t="shared" si="12"/>
        <v>Y</v>
      </c>
      <c r="U101" s="42" t="str">
        <f t="shared" si="13"/>
        <v>1</v>
      </c>
      <c r="V101" s="52">
        <f t="shared" ref="V101:X101" si="295">S101</f>
        <v>38.75</v>
      </c>
      <c r="W101" s="52" t="str">
        <f t="shared" si="295"/>
        <v>Y</v>
      </c>
      <c r="X101" s="42" t="str">
        <f t="shared" si="295"/>
        <v>1</v>
      </c>
      <c r="Y101" s="52">
        <f t="shared" ref="Y101:AA101" si="296">J101</f>
        <v>38.75</v>
      </c>
      <c r="Z101" s="42" t="str">
        <f t="shared" si="296"/>
        <v>Y</v>
      </c>
      <c r="AA101" s="42" t="str">
        <f t="shared" si="296"/>
        <v>1</v>
      </c>
    </row>
    <row r="102" spans="1:27" ht="19.5" customHeight="1" x14ac:dyDescent="0.2">
      <c r="A102" s="35">
        <v>95</v>
      </c>
      <c r="B102" s="36" t="s">
        <v>247</v>
      </c>
      <c r="C102" s="37" t="s">
        <v>248</v>
      </c>
      <c r="D102" s="56">
        <v>30</v>
      </c>
      <c r="E102" s="42">
        <f t="shared" si="50"/>
        <v>30</v>
      </c>
      <c r="F102" s="42">
        <f t="shared" ref="F102:H102" si="297">D102</f>
        <v>30</v>
      </c>
      <c r="G102" s="42">
        <f t="shared" si="297"/>
        <v>30</v>
      </c>
      <c r="H102" s="42">
        <f t="shared" si="297"/>
        <v>30</v>
      </c>
      <c r="I102" s="42">
        <f t="shared" si="47"/>
        <v>30</v>
      </c>
      <c r="J102" s="52">
        <f t="shared" si="2"/>
        <v>37.5</v>
      </c>
      <c r="K102" s="42" t="str">
        <f t="shared" si="3"/>
        <v>Y</v>
      </c>
      <c r="L102" s="42" t="str">
        <f t="shared" si="4"/>
        <v>1</v>
      </c>
      <c r="M102" s="52">
        <f t="shared" si="5"/>
        <v>37.5</v>
      </c>
      <c r="N102" s="42" t="str">
        <f t="shared" si="6"/>
        <v>Y</v>
      </c>
      <c r="O102" s="42" t="str">
        <f t="shared" si="7"/>
        <v>1</v>
      </c>
      <c r="P102" s="52">
        <f t="shared" si="8"/>
        <v>37.5</v>
      </c>
      <c r="Q102" s="42" t="str">
        <f t="shared" si="9"/>
        <v>Y</v>
      </c>
      <c r="R102" s="42" t="str">
        <f t="shared" si="10"/>
        <v>1</v>
      </c>
      <c r="S102" s="52">
        <f t="shared" si="11"/>
        <v>37.5</v>
      </c>
      <c r="T102" s="42" t="str">
        <f t="shared" si="12"/>
        <v>Y</v>
      </c>
      <c r="U102" s="42" t="str">
        <f t="shared" si="13"/>
        <v>1</v>
      </c>
      <c r="V102" s="52">
        <f t="shared" ref="V102:X102" si="298">S102</f>
        <v>37.5</v>
      </c>
      <c r="W102" s="52" t="str">
        <f t="shared" si="298"/>
        <v>Y</v>
      </c>
      <c r="X102" s="42" t="str">
        <f t="shared" si="298"/>
        <v>1</v>
      </c>
      <c r="Y102" s="52">
        <f t="shared" ref="Y102:AA102" si="299">J102</f>
        <v>37.5</v>
      </c>
      <c r="Z102" s="42" t="str">
        <f t="shared" si="299"/>
        <v>Y</v>
      </c>
      <c r="AA102" s="42" t="str">
        <f t="shared" si="299"/>
        <v>1</v>
      </c>
    </row>
    <row r="103" spans="1:27" ht="19.5" customHeight="1" x14ac:dyDescent="0.2">
      <c r="A103" s="35">
        <v>96</v>
      </c>
      <c r="B103" s="49" t="s">
        <v>249</v>
      </c>
      <c r="C103" s="50" t="s">
        <v>250</v>
      </c>
      <c r="D103" s="56">
        <v>36</v>
      </c>
      <c r="E103" s="42">
        <f t="shared" si="50"/>
        <v>36</v>
      </c>
      <c r="F103" s="42">
        <f t="shared" ref="F103:H103" si="300">D103</f>
        <v>36</v>
      </c>
      <c r="G103" s="42">
        <f t="shared" si="300"/>
        <v>36</v>
      </c>
      <c r="H103" s="42">
        <f t="shared" si="300"/>
        <v>36</v>
      </c>
      <c r="I103" s="42">
        <f t="shared" si="47"/>
        <v>36</v>
      </c>
      <c r="J103" s="52">
        <f t="shared" si="2"/>
        <v>45</v>
      </c>
      <c r="K103" s="42" t="str">
        <f t="shared" si="3"/>
        <v>Y</v>
      </c>
      <c r="L103" s="42" t="str">
        <f t="shared" si="4"/>
        <v>1</v>
      </c>
      <c r="M103" s="52">
        <f t="shared" si="5"/>
        <v>45</v>
      </c>
      <c r="N103" s="42" t="str">
        <f t="shared" si="6"/>
        <v>Y</v>
      </c>
      <c r="O103" s="42" t="str">
        <f t="shared" si="7"/>
        <v>1</v>
      </c>
      <c r="P103" s="52">
        <f t="shared" si="8"/>
        <v>45</v>
      </c>
      <c r="Q103" s="42" t="str">
        <f t="shared" si="9"/>
        <v>Y</v>
      </c>
      <c r="R103" s="42" t="str">
        <f t="shared" si="10"/>
        <v>1</v>
      </c>
      <c r="S103" s="52">
        <f t="shared" si="11"/>
        <v>45</v>
      </c>
      <c r="T103" s="42" t="str">
        <f t="shared" si="12"/>
        <v>Y</v>
      </c>
      <c r="U103" s="42" t="str">
        <f t="shared" si="13"/>
        <v>1</v>
      </c>
      <c r="V103" s="52">
        <f t="shared" ref="V103:X103" si="301">S103</f>
        <v>45</v>
      </c>
      <c r="W103" s="52" t="str">
        <f t="shared" si="301"/>
        <v>Y</v>
      </c>
      <c r="X103" s="42" t="str">
        <f t="shared" si="301"/>
        <v>1</v>
      </c>
      <c r="Y103" s="52">
        <f t="shared" ref="Y103:AA103" si="302">J103</f>
        <v>45</v>
      </c>
      <c r="Z103" s="42" t="str">
        <f t="shared" si="302"/>
        <v>Y</v>
      </c>
      <c r="AA103" s="42" t="str">
        <f t="shared" si="302"/>
        <v>1</v>
      </c>
    </row>
    <row r="104" spans="1:27" ht="19.5" customHeight="1" x14ac:dyDescent="0.2">
      <c r="A104" s="35">
        <v>97</v>
      </c>
      <c r="B104" s="49" t="s">
        <v>251</v>
      </c>
      <c r="C104" s="50" t="s">
        <v>252</v>
      </c>
      <c r="D104" s="56">
        <v>30</v>
      </c>
      <c r="E104" s="42">
        <f t="shared" si="50"/>
        <v>30</v>
      </c>
      <c r="F104" s="42">
        <f t="shared" ref="F104:H104" si="303">D104</f>
        <v>30</v>
      </c>
      <c r="G104" s="42">
        <f t="shared" si="303"/>
        <v>30</v>
      </c>
      <c r="H104" s="42">
        <f t="shared" si="303"/>
        <v>30</v>
      </c>
      <c r="I104" s="42">
        <f t="shared" si="47"/>
        <v>30</v>
      </c>
      <c r="J104" s="52">
        <f t="shared" si="2"/>
        <v>37.5</v>
      </c>
      <c r="K104" s="42" t="str">
        <f t="shared" si="3"/>
        <v>Y</v>
      </c>
      <c r="L104" s="42" t="str">
        <f t="shared" si="4"/>
        <v>1</v>
      </c>
      <c r="M104" s="52">
        <f t="shared" si="5"/>
        <v>37.5</v>
      </c>
      <c r="N104" s="42" t="str">
        <f t="shared" si="6"/>
        <v>Y</v>
      </c>
      <c r="O104" s="42" t="str">
        <f t="shared" si="7"/>
        <v>1</v>
      </c>
      <c r="P104" s="52">
        <f t="shared" si="8"/>
        <v>37.5</v>
      </c>
      <c r="Q104" s="42" t="str">
        <f t="shared" si="9"/>
        <v>Y</v>
      </c>
      <c r="R104" s="42" t="str">
        <f t="shared" si="10"/>
        <v>1</v>
      </c>
      <c r="S104" s="52">
        <f t="shared" si="11"/>
        <v>37.5</v>
      </c>
      <c r="T104" s="42" t="str">
        <f t="shared" si="12"/>
        <v>Y</v>
      </c>
      <c r="U104" s="42" t="str">
        <f t="shared" si="13"/>
        <v>1</v>
      </c>
      <c r="V104" s="52">
        <f t="shared" ref="V104:X104" si="304">S104</f>
        <v>37.5</v>
      </c>
      <c r="W104" s="52" t="str">
        <f t="shared" si="304"/>
        <v>Y</v>
      </c>
      <c r="X104" s="42" t="str">
        <f t="shared" si="304"/>
        <v>1</v>
      </c>
      <c r="Y104" s="52">
        <f t="shared" ref="Y104:AA104" si="305">J104</f>
        <v>37.5</v>
      </c>
      <c r="Z104" s="42" t="str">
        <f t="shared" si="305"/>
        <v>Y</v>
      </c>
      <c r="AA104" s="42" t="str">
        <f t="shared" si="305"/>
        <v>1</v>
      </c>
    </row>
    <row r="105" spans="1:27" ht="19.5" customHeight="1" x14ac:dyDescent="0.2">
      <c r="A105" s="35">
        <v>98</v>
      </c>
      <c r="B105" s="49" t="s">
        <v>253</v>
      </c>
      <c r="C105" s="50" t="s">
        <v>254</v>
      </c>
      <c r="D105" s="93">
        <v>35</v>
      </c>
      <c r="E105" s="42">
        <f t="shared" si="50"/>
        <v>35</v>
      </c>
      <c r="F105" s="42">
        <f t="shared" ref="F105:H105" si="306">D105</f>
        <v>35</v>
      </c>
      <c r="G105" s="42">
        <f t="shared" si="306"/>
        <v>35</v>
      </c>
      <c r="H105" s="42">
        <f t="shared" si="306"/>
        <v>35</v>
      </c>
      <c r="I105" s="42">
        <f t="shared" si="47"/>
        <v>35</v>
      </c>
      <c r="J105" s="52">
        <f t="shared" si="2"/>
        <v>43.75</v>
      </c>
      <c r="K105" s="42" t="str">
        <f t="shared" si="3"/>
        <v>Y</v>
      </c>
      <c r="L105" s="42" t="str">
        <f t="shared" si="4"/>
        <v>1</v>
      </c>
      <c r="M105" s="52">
        <f t="shared" si="5"/>
        <v>43.75</v>
      </c>
      <c r="N105" s="42" t="str">
        <f t="shared" si="6"/>
        <v>Y</v>
      </c>
      <c r="O105" s="42" t="str">
        <f t="shared" si="7"/>
        <v>1</v>
      </c>
      <c r="P105" s="52">
        <f t="shared" si="8"/>
        <v>43.75</v>
      </c>
      <c r="Q105" s="42" t="str">
        <f t="shared" si="9"/>
        <v>Y</v>
      </c>
      <c r="R105" s="42" t="str">
        <f t="shared" si="10"/>
        <v>1</v>
      </c>
      <c r="S105" s="52">
        <f t="shared" si="11"/>
        <v>43.75</v>
      </c>
      <c r="T105" s="42" t="str">
        <f t="shared" si="12"/>
        <v>Y</v>
      </c>
      <c r="U105" s="42" t="str">
        <f t="shared" si="13"/>
        <v>1</v>
      </c>
      <c r="V105" s="52">
        <f t="shared" ref="V105:X105" si="307">S105</f>
        <v>43.75</v>
      </c>
      <c r="W105" s="94" t="str">
        <f t="shared" si="307"/>
        <v>Y</v>
      </c>
      <c r="X105" s="42" t="str">
        <f t="shared" si="307"/>
        <v>1</v>
      </c>
      <c r="Y105" s="52">
        <f t="shared" ref="Y105:AA105" si="308">J105</f>
        <v>43.75</v>
      </c>
      <c r="Z105" s="42" t="str">
        <f t="shared" si="308"/>
        <v>Y</v>
      </c>
      <c r="AA105" s="42" t="str">
        <f t="shared" si="308"/>
        <v>1</v>
      </c>
    </row>
    <row r="106" spans="1:27" ht="19.5" customHeight="1" x14ac:dyDescent="0.2">
      <c r="A106" s="14"/>
      <c r="B106" s="14"/>
      <c r="C106" s="14"/>
      <c r="D106" s="14"/>
      <c r="E106" s="14"/>
      <c r="F106" s="14"/>
      <c r="G106" s="14"/>
      <c r="H106" s="14"/>
      <c r="I106" s="95"/>
      <c r="J106" s="95" t="s">
        <v>263</v>
      </c>
      <c r="K106" s="96">
        <f>COUNTIF(K8:K105,"Y")</f>
        <v>94</v>
      </c>
      <c r="L106" s="97"/>
      <c r="M106" s="98"/>
      <c r="N106" s="96">
        <f>COUNTIF(N8:N105,"Y")</f>
        <v>94</v>
      </c>
      <c r="O106" s="99"/>
      <c r="P106" s="14"/>
      <c r="Q106" s="96">
        <f>COUNTIF(Q8:Q105,"Y")</f>
        <v>94</v>
      </c>
      <c r="R106" s="100"/>
      <c r="S106" s="14"/>
      <c r="T106" s="96">
        <f>COUNTIF(T8:T105,"Y")</f>
        <v>94</v>
      </c>
      <c r="U106" s="100"/>
      <c r="V106" s="100"/>
      <c r="W106" s="96">
        <f>COUNTIF(W8:W105,"Y")</f>
        <v>94</v>
      </c>
      <c r="X106" s="100"/>
      <c r="AA106" s="96">
        <f>COUNTIF(T8:T105,"Y")</f>
        <v>94</v>
      </c>
    </row>
    <row r="107" spans="1:27" ht="19.5" customHeight="1" x14ac:dyDescent="0.2">
      <c r="A107" s="14"/>
      <c r="B107" s="14"/>
      <c r="C107" s="14"/>
      <c r="D107" s="14"/>
      <c r="E107" s="14"/>
      <c r="F107" s="14"/>
      <c r="G107" s="14"/>
      <c r="H107" s="14"/>
      <c r="I107" s="95"/>
      <c r="J107" s="95" t="s">
        <v>264</v>
      </c>
      <c r="K107" s="96">
        <f>(K106/(98-COUNTIF(D8:D105,"A")))*100</f>
        <v>96.907216494845358</v>
      </c>
      <c r="L107" s="97"/>
      <c r="M107" s="98"/>
      <c r="N107" s="96">
        <f>(N106/(98-COUNTIF(E8:E105,"A")))*100</f>
        <v>96.907216494845358</v>
      </c>
      <c r="O107" s="99"/>
      <c r="P107" s="14"/>
      <c r="Q107" s="96">
        <f>(Q106/(98-COUNTIF(F8:F105,"A")))*100</f>
        <v>96.907216494845358</v>
      </c>
      <c r="R107" s="100"/>
      <c r="S107" s="14"/>
      <c r="T107" s="96">
        <f>(T106/(98-COUNTIF(G8:G105,"A")))*100</f>
        <v>96.907216494845358</v>
      </c>
      <c r="U107" s="100"/>
      <c r="V107" s="100"/>
      <c r="W107" s="96">
        <f>(W106/(98-COUNTIF(H8:H105,"A")))*100</f>
        <v>96.907216494845358</v>
      </c>
      <c r="X107" s="100"/>
      <c r="AA107" s="96">
        <f>(AA106/(98-COUNTIF(I8:I105,"A")))*100</f>
        <v>96.907216494845358</v>
      </c>
    </row>
    <row r="108" spans="1:27" ht="15.75" customHeight="1" x14ac:dyDescent="0.2">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row>
    <row r="109" spans="1:27" ht="15.75" customHeight="1" x14ac:dyDescent="0.2">
      <c r="A109" s="14"/>
      <c r="B109" s="220" t="s">
        <v>265</v>
      </c>
      <c r="C109" s="221" t="s">
        <v>266</v>
      </c>
      <c r="D109" s="101" t="s">
        <v>29</v>
      </c>
      <c r="E109" s="101" t="s">
        <v>41</v>
      </c>
      <c r="F109" s="101" t="s">
        <v>42</v>
      </c>
      <c r="G109" s="101" t="s">
        <v>36</v>
      </c>
      <c r="H109" s="101" t="s">
        <v>43</v>
      </c>
      <c r="I109" s="101" t="s">
        <v>44</v>
      </c>
      <c r="J109" s="102"/>
      <c r="K109" s="14"/>
      <c r="L109" s="14"/>
      <c r="M109" s="14"/>
      <c r="N109" s="14"/>
      <c r="O109" s="14"/>
      <c r="P109" s="14"/>
      <c r="Q109" s="14"/>
      <c r="R109" s="14"/>
      <c r="S109" s="14"/>
      <c r="T109" s="14"/>
      <c r="U109" s="14"/>
      <c r="V109" s="14"/>
      <c r="W109" s="14"/>
      <c r="X109" s="14"/>
      <c r="Y109" s="3"/>
      <c r="Z109" s="3"/>
      <c r="AA109" s="3"/>
    </row>
    <row r="110" spans="1:27" ht="15.75" customHeight="1" x14ac:dyDescent="0.2">
      <c r="A110" s="14"/>
      <c r="B110" s="202"/>
      <c r="C110" s="202"/>
      <c r="D110" s="96">
        <f>K107</f>
        <v>96.907216494845358</v>
      </c>
      <c r="E110" s="96">
        <f>N107</f>
        <v>96.907216494845358</v>
      </c>
      <c r="F110" s="96">
        <f>Q107</f>
        <v>96.907216494845358</v>
      </c>
      <c r="G110" s="96">
        <f>T107</f>
        <v>96.907216494845358</v>
      </c>
      <c r="H110" s="96">
        <f>W107</f>
        <v>96.907216494845358</v>
      </c>
      <c r="I110" s="96">
        <f>AA107</f>
        <v>96.907216494845358</v>
      </c>
      <c r="J110" s="226"/>
      <c r="K110" s="189"/>
      <c r="L110" s="189"/>
      <c r="M110" s="226"/>
      <c r="N110" s="189"/>
      <c r="O110" s="189"/>
      <c r="P110" s="226"/>
      <c r="Q110" s="189"/>
      <c r="R110" s="189"/>
      <c r="S110" s="226"/>
      <c r="T110" s="189"/>
      <c r="U110" s="189"/>
      <c r="V110" s="100"/>
      <c r="W110" s="100"/>
      <c r="X110" s="100"/>
      <c r="Y110" s="226"/>
      <c r="Z110" s="189"/>
      <c r="AA110" s="189"/>
    </row>
    <row r="111" spans="1:27" ht="15.75" customHeight="1" x14ac:dyDescent="0.2">
      <c r="A111" s="14"/>
      <c r="B111" s="103"/>
      <c r="C111" s="104"/>
      <c r="D111" s="105"/>
      <c r="E111" s="105"/>
      <c r="F111" s="105"/>
      <c r="G111" s="105"/>
      <c r="H111" s="105"/>
      <c r="I111" s="14"/>
      <c r="J111" s="102"/>
      <c r="K111" s="99"/>
      <c r="L111" s="99"/>
      <c r="M111" s="102"/>
      <c r="N111" s="99"/>
      <c r="O111" s="99"/>
      <c r="P111" s="102"/>
      <c r="Q111" s="99"/>
      <c r="R111" s="99"/>
      <c r="S111" s="102"/>
      <c r="T111" s="99"/>
      <c r="U111" s="99"/>
      <c r="V111" s="99"/>
      <c r="W111" s="99"/>
      <c r="X111" s="99"/>
      <c r="Y111" s="102"/>
      <c r="Z111" s="99"/>
      <c r="AA111" s="99"/>
    </row>
    <row r="112" spans="1:27" ht="15.75" customHeight="1" x14ac:dyDescent="0.2">
      <c r="A112" s="14"/>
      <c r="B112" s="100"/>
      <c r="C112" s="100"/>
      <c r="D112" s="100"/>
      <c r="E112" s="100"/>
      <c r="F112" s="100"/>
      <c r="G112" s="100"/>
      <c r="H112" s="100"/>
      <c r="I112" s="14"/>
      <c r="J112" s="14"/>
      <c r="K112" s="97"/>
      <c r="L112" s="97"/>
      <c r="M112" s="14"/>
      <c r="N112" s="97"/>
      <c r="O112" s="97"/>
      <c r="P112" s="14"/>
      <c r="Q112" s="97"/>
      <c r="R112" s="97"/>
      <c r="S112" s="14"/>
      <c r="T112" s="97"/>
      <c r="U112" s="97"/>
      <c r="V112" s="97"/>
      <c r="W112" s="97"/>
      <c r="X112" s="97"/>
      <c r="Y112" s="14"/>
      <c r="Z112" s="97"/>
      <c r="AA112" s="97"/>
    </row>
    <row r="113" spans="1:27" ht="15.75" customHeight="1" x14ac:dyDescent="0.2">
      <c r="A113" s="14"/>
      <c r="B113" s="100"/>
      <c r="C113" s="100"/>
      <c r="D113" s="100"/>
      <c r="E113" s="100"/>
      <c r="F113" s="100"/>
      <c r="G113" s="100"/>
      <c r="H113" s="100"/>
      <c r="I113" s="14"/>
      <c r="J113" s="14"/>
      <c r="K113" s="97"/>
      <c r="L113" s="97"/>
      <c r="M113" s="14"/>
      <c r="N113" s="97"/>
      <c r="O113" s="97"/>
      <c r="P113" s="14"/>
      <c r="Q113" s="97"/>
      <c r="R113" s="97"/>
      <c r="S113" s="14"/>
      <c r="T113" s="97"/>
      <c r="U113" s="97"/>
      <c r="V113" s="97"/>
      <c r="W113" s="97"/>
      <c r="X113" s="97"/>
      <c r="Y113" s="14"/>
      <c r="Z113" s="97"/>
      <c r="AA113" s="97"/>
    </row>
    <row r="114" spans="1:27" ht="15.75" customHeight="1" x14ac:dyDescent="0.2">
      <c r="A114" s="14"/>
      <c r="B114" s="14"/>
      <c r="C114" s="14"/>
      <c r="D114" s="14"/>
      <c r="E114" s="14"/>
      <c r="F114" s="14"/>
      <c r="G114" s="14"/>
      <c r="H114" s="14"/>
      <c r="I114" s="14"/>
      <c r="J114" s="14"/>
      <c r="K114" s="97"/>
      <c r="L114" s="97"/>
      <c r="M114" s="14"/>
      <c r="N114" s="97"/>
      <c r="O114" s="97"/>
      <c r="P114" s="14"/>
      <c r="Q114" s="97"/>
      <c r="R114" s="97"/>
      <c r="S114" s="14"/>
      <c r="T114" s="97"/>
      <c r="U114" s="97"/>
      <c r="V114" s="97"/>
      <c r="W114" s="97"/>
      <c r="X114" s="97"/>
      <c r="Y114" s="14"/>
      <c r="Z114" s="97"/>
      <c r="AA114" s="97"/>
    </row>
    <row r="115" spans="1:27" ht="15.75" customHeight="1" x14ac:dyDescent="0.2">
      <c r="A115" s="14"/>
      <c r="B115" s="14"/>
      <c r="C115" s="14"/>
      <c r="D115" s="14"/>
      <c r="E115" s="14"/>
      <c r="F115" s="14"/>
      <c r="G115" s="14"/>
      <c r="H115" s="14"/>
      <c r="I115" s="14"/>
      <c r="J115" s="14"/>
      <c r="K115" s="97"/>
      <c r="L115" s="97"/>
      <c r="M115" s="14"/>
      <c r="N115" s="97"/>
      <c r="O115" s="97"/>
      <c r="P115" s="14"/>
      <c r="Q115" s="97"/>
      <c r="R115" s="97"/>
      <c r="S115" s="14"/>
      <c r="T115" s="97"/>
      <c r="U115" s="97"/>
      <c r="V115" s="97"/>
      <c r="W115" s="97"/>
      <c r="X115" s="97"/>
      <c r="Y115" s="14"/>
      <c r="Z115" s="97"/>
      <c r="AA115" s="97"/>
    </row>
    <row r="116" spans="1:27" ht="15.75" customHeight="1" x14ac:dyDescent="0.2">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3"/>
      <c r="Z116" s="3"/>
      <c r="AA116" s="3"/>
    </row>
    <row r="117" spans="1:27" ht="15.75" customHeight="1" x14ac:dyDescent="0.2">
      <c r="A117" s="14"/>
      <c r="B117" s="14"/>
      <c r="C117" s="14"/>
      <c r="D117" s="14"/>
      <c r="E117" s="14"/>
      <c r="F117" s="14"/>
      <c r="G117" s="14"/>
      <c r="H117" s="14"/>
      <c r="I117" s="14"/>
      <c r="J117" s="14"/>
      <c r="K117" s="14"/>
      <c r="L117" s="100"/>
      <c r="M117" s="100"/>
      <c r="N117" s="100"/>
      <c r="O117" s="14"/>
      <c r="P117" s="14"/>
      <c r="Q117" s="14"/>
      <c r="R117" s="95"/>
      <c r="S117" s="105"/>
      <c r="T117" s="14"/>
      <c r="U117" s="14"/>
      <c r="V117" s="14"/>
      <c r="W117" s="14"/>
      <c r="X117" s="14"/>
      <c r="Y117" s="3"/>
      <c r="Z117" s="3"/>
      <c r="AA117" s="3"/>
    </row>
    <row r="118" spans="1:27" ht="15.75" customHeight="1" x14ac:dyDescent="0.2">
      <c r="A118" s="14"/>
      <c r="B118" s="14"/>
      <c r="C118" s="14"/>
      <c r="D118" s="14"/>
      <c r="E118" s="14"/>
      <c r="F118" s="14"/>
      <c r="G118" s="14"/>
      <c r="H118" s="14"/>
      <c r="I118" s="14"/>
      <c r="J118" s="14"/>
      <c r="K118" s="14"/>
      <c r="L118" s="100"/>
      <c r="M118" s="100"/>
      <c r="N118" s="100"/>
      <c r="O118" s="14"/>
      <c r="P118" s="14"/>
      <c r="Q118" s="14"/>
      <c r="R118" s="95"/>
      <c r="S118" s="105"/>
      <c r="T118" s="14"/>
      <c r="U118" s="14"/>
      <c r="V118" s="14"/>
      <c r="W118" s="14"/>
      <c r="X118" s="14"/>
      <c r="Y118" s="3"/>
      <c r="Z118" s="3"/>
      <c r="AA118" s="3"/>
    </row>
    <row r="119" spans="1:27" ht="15.75" customHeight="1" x14ac:dyDescent="0.2">
      <c r="A119" s="14"/>
      <c r="B119" s="14"/>
      <c r="C119" s="14"/>
      <c r="D119" s="14"/>
      <c r="E119" s="14"/>
      <c r="F119" s="14"/>
      <c r="G119" s="14"/>
      <c r="H119" s="14"/>
      <c r="I119" s="14"/>
      <c r="J119" s="14"/>
      <c r="K119" s="14"/>
      <c r="L119" s="100"/>
      <c r="M119" s="100"/>
      <c r="N119" s="100"/>
      <c r="O119" s="14"/>
      <c r="P119" s="14"/>
      <c r="Q119" s="14"/>
      <c r="R119" s="95"/>
      <c r="S119" s="105"/>
      <c r="T119" s="14"/>
      <c r="U119" s="14"/>
      <c r="V119" s="14"/>
      <c r="W119" s="14"/>
      <c r="X119" s="14"/>
      <c r="Y119" s="3"/>
      <c r="Z119" s="3"/>
      <c r="AA119" s="3"/>
    </row>
    <row r="120" spans="1:27" ht="15.75" customHeight="1" x14ac:dyDescent="0.2">
      <c r="A120" s="14"/>
      <c r="B120" s="14"/>
      <c r="C120" s="14"/>
      <c r="D120" s="14"/>
      <c r="E120" s="14"/>
      <c r="F120" s="14"/>
      <c r="G120" s="14"/>
      <c r="H120" s="14"/>
      <c r="I120" s="14"/>
      <c r="J120" s="14"/>
      <c r="K120" s="14"/>
      <c r="L120" s="100"/>
      <c r="M120" s="100"/>
      <c r="N120" s="100"/>
      <c r="O120" s="14"/>
      <c r="P120" s="14"/>
      <c r="Q120" s="14"/>
      <c r="R120" s="95"/>
      <c r="S120" s="105"/>
      <c r="T120" s="14"/>
      <c r="U120" s="14"/>
      <c r="V120" s="14"/>
      <c r="W120" s="14"/>
      <c r="X120" s="14"/>
      <c r="Y120" s="3"/>
      <c r="Z120" s="3"/>
      <c r="AA120" s="3"/>
    </row>
    <row r="121" spans="1:27" ht="15.75" customHeight="1" x14ac:dyDescent="0.2">
      <c r="A121" s="14"/>
      <c r="B121" s="14"/>
      <c r="C121" s="14"/>
      <c r="D121" s="100"/>
      <c r="E121" s="14"/>
      <c r="F121" s="14"/>
      <c r="G121" s="14"/>
      <c r="H121" s="14"/>
      <c r="I121" s="14"/>
      <c r="J121" s="14"/>
      <c r="K121" s="14"/>
      <c r="L121" s="14"/>
      <c r="M121" s="14"/>
      <c r="N121" s="14"/>
      <c r="O121" s="14"/>
      <c r="P121" s="14"/>
      <c r="Q121" s="14"/>
      <c r="R121" s="14"/>
      <c r="S121" s="14"/>
      <c r="T121" s="14"/>
      <c r="U121" s="14"/>
      <c r="V121" s="14"/>
      <c r="W121" s="14"/>
      <c r="X121" s="14"/>
      <c r="Y121" s="3"/>
      <c r="Z121" s="3"/>
      <c r="AA121" s="3"/>
    </row>
    <row r="122" spans="1:27" ht="15.75" customHeight="1" x14ac:dyDescent="0.2">
      <c r="A122" s="14"/>
      <c r="B122" s="14"/>
      <c r="C122" s="14"/>
      <c r="D122" s="100"/>
      <c r="E122" s="14"/>
      <c r="F122" s="14"/>
      <c r="G122" s="14"/>
      <c r="H122" s="14"/>
      <c r="I122" s="14"/>
      <c r="J122" s="14"/>
      <c r="K122" s="14"/>
      <c r="L122" s="14"/>
      <c r="M122" s="14"/>
      <c r="N122" s="14"/>
      <c r="O122" s="14"/>
      <c r="P122" s="14"/>
      <c r="Q122" s="14"/>
      <c r="R122" s="14"/>
      <c r="S122" s="14"/>
      <c r="T122" s="14"/>
      <c r="U122" s="14"/>
      <c r="V122" s="14"/>
      <c r="W122" s="14"/>
      <c r="X122" s="14"/>
    </row>
    <row r="123" spans="1:27" ht="15.75" customHeight="1" x14ac:dyDescent="0.2">
      <c r="A123" s="14"/>
      <c r="B123" s="14"/>
      <c r="C123" s="14"/>
      <c r="D123" s="100"/>
      <c r="E123" s="14"/>
      <c r="F123" s="14"/>
      <c r="G123" s="14"/>
      <c r="H123" s="14"/>
      <c r="I123" s="14"/>
      <c r="J123" s="14"/>
      <c r="K123" s="14"/>
      <c r="L123" s="14"/>
      <c r="M123" s="14"/>
      <c r="N123" s="14"/>
      <c r="O123" s="14"/>
      <c r="P123" s="14"/>
      <c r="Q123" s="14"/>
      <c r="R123" s="14"/>
      <c r="S123" s="14"/>
      <c r="T123" s="14"/>
      <c r="U123" s="14"/>
      <c r="V123" s="14"/>
      <c r="W123" s="14"/>
      <c r="X123" s="14"/>
    </row>
    <row r="124" spans="1:27" ht="15.75" customHeight="1" x14ac:dyDescent="0.2">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row>
    <row r="125" spans="1:27" ht="15.75" customHeight="1" x14ac:dyDescent="0.2">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row>
    <row r="126" spans="1:27" ht="15.75" customHeight="1" x14ac:dyDescent="0.2">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row>
    <row r="127" spans="1:27" ht="15.75" customHeight="1" x14ac:dyDescent="0.2">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row>
    <row r="128" spans="1:27" ht="15.75" customHeight="1" x14ac:dyDescent="0.2">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row>
    <row r="129" spans="1:24" ht="15.75" customHeight="1" x14ac:dyDescent="0.2">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row>
    <row r="130" spans="1:24" ht="15.75" customHeight="1" x14ac:dyDescent="0.2">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row>
    <row r="131" spans="1:24" ht="15.75" customHeight="1" x14ac:dyDescent="0.2">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row>
    <row r="132" spans="1:24" ht="15.75" customHeight="1" x14ac:dyDescent="0.2">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row>
    <row r="133" spans="1:24" ht="15.75" customHeight="1" x14ac:dyDescent="0.2">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row>
    <row r="134" spans="1:24" ht="15.75" customHeight="1" x14ac:dyDescent="0.2">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row>
    <row r="135" spans="1:24" ht="15.75" customHeight="1" x14ac:dyDescent="0.2">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row>
    <row r="136" spans="1:24" ht="15.75" customHeight="1" x14ac:dyDescent="0.2">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row>
    <row r="137" spans="1:24" ht="15.75" customHeight="1" x14ac:dyDescent="0.2">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row>
    <row r="138" spans="1:24" ht="15.75" customHeight="1" x14ac:dyDescent="0.2">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row>
    <row r="139" spans="1:24" ht="15.75" customHeight="1" x14ac:dyDescent="0.2">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row>
    <row r="140" spans="1:24" ht="15.75" customHeight="1" x14ac:dyDescent="0.2">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row>
    <row r="141" spans="1:24" ht="15.75" customHeight="1" x14ac:dyDescent="0.2">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row>
    <row r="142" spans="1:24" ht="15.75" customHeight="1" x14ac:dyDescent="0.2">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row>
    <row r="143" spans="1:24" ht="15.75" customHeight="1" x14ac:dyDescent="0.2">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row>
    <row r="144" spans="1:24" ht="15.75" customHeight="1" x14ac:dyDescent="0.2">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row>
    <row r="145" spans="1:24" ht="15.75" customHeight="1" x14ac:dyDescent="0.2">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row>
    <row r="146" spans="1:24" ht="15.75" customHeight="1" x14ac:dyDescent="0.2">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row>
    <row r="147" spans="1:24" ht="15.75" customHeight="1" x14ac:dyDescent="0.2">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row>
    <row r="148" spans="1:24" ht="15.75" customHeight="1" x14ac:dyDescent="0.2">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row>
    <row r="149" spans="1:24" ht="15.75" customHeight="1" x14ac:dyDescent="0.2">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row>
    <row r="150" spans="1:24" ht="15.75" customHeight="1" x14ac:dyDescent="0.2">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row>
    <row r="151" spans="1:24" ht="15.75" customHeight="1" x14ac:dyDescent="0.2">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row>
    <row r="152" spans="1:24" ht="15.75" customHeight="1" x14ac:dyDescent="0.2">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row>
    <row r="153" spans="1:24" ht="15.75" customHeight="1" x14ac:dyDescent="0.2">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row>
    <row r="154" spans="1:24" ht="15.75" customHeight="1" x14ac:dyDescent="0.2">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row>
    <row r="155" spans="1:24" ht="15.75" customHeight="1" x14ac:dyDescent="0.2">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row>
    <row r="156" spans="1:24" ht="15.75" customHeight="1" x14ac:dyDescent="0.2">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row>
    <row r="157" spans="1:24" ht="15.75" customHeight="1" x14ac:dyDescent="0.2">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row>
    <row r="158" spans="1:24" ht="15.75" customHeight="1" x14ac:dyDescent="0.2">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row>
    <row r="159" spans="1:24" ht="15.75" customHeight="1" x14ac:dyDescent="0.2">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row>
    <row r="160" spans="1:24" ht="15.75" customHeight="1" x14ac:dyDescent="0.2">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row>
    <row r="161" spans="1:24" ht="15.75" customHeight="1" x14ac:dyDescent="0.2">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row>
    <row r="162" spans="1:24" ht="15.75" customHeight="1" x14ac:dyDescent="0.2">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row>
    <row r="163" spans="1:24" ht="15.75" customHeight="1" x14ac:dyDescent="0.2">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row>
    <row r="164" spans="1:24" ht="15.75" customHeight="1" x14ac:dyDescent="0.2">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row>
    <row r="165" spans="1:24" ht="15.75" customHeight="1" x14ac:dyDescent="0.2">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row>
    <row r="166" spans="1:24" ht="15.75" customHeight="1" x14ac:dyDescent="0.2">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row>
    <row r="167" spans="1:24" ht="15.75" customHeight="1" x14ac:dyDescent="0.2">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row>
    <row r="168" spans="1:24" ht="15.75" customHeight="1" x14ac:dyDescent="0.2">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row>
    <row r="169" spans="1:24" ht="15.75" customHeight="1" x14ac:dyDescent="0.2">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row>
    <row r="170" spans="1:24" ht="15.75" customHeight="1" x14ac:dyDescent="0.2">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row>
    <row r="171" spans="1:24" ht="15.75" customHeight="1" x14ac:dyDescent="0.2">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row>
    <row r="172" spans="1:24" ht="15.75" customHeight="1" x14ac:dyDescent="0.2">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row>
    <row r="173" spans="1:24" ht="15.75" customHeight="1" x14ac:dyDescent="0.2">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row>
    <row r="174" spans="1:24" ht="15.75" customHeight="1" x14ac:dyDescent="0.2">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row>
    <row r="175" spans="1:24" ht="15.75" customHeight="1" x14ac:dyDescent="0.2">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row>
    <row r="176" spans="1:24" ht="15.75" customHeight="1" x14ac:dyDescent="0.2">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row>
    <row r="177" spans="1:24" ht="15.75" customHeight="1" x14ac:dyDescent="0.2">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row>
    <row r="178" spans="1:24" ht="15.75" customHeight="1" x14ac:dyDescent="0.2">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row>
    <row r="179" spans="1:24" ht="15.75" customHeight="1" x14ac:dyDescent="0.2">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row>
    <row r="180" spans="1:24" ht="15.75" customHeight="1" x14ac:dyDescent="0.2">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row>
    <row r="181" spans="1:24" ht="15.75" customHeight="1" x14ac:dyDescent="0.2">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row>
    <row r="182" spans="1:24" ht="15.75" customHeight="1" x14ac:dyDescent="0.2">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row>
    <row r="183" spans="1:24" ht="15.75" customHeight="1" x14ac:dyDescent="0.2">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row>
    <row r="184" spans="1:24" ht="15.75" customHeight="1" x14ac:dyDescent="0.2">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row>
    <row r="185" spans="1:24" ht="15.75" customHeight="1" x14ac:dyDescent="0.2">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row>
    <row r="186" spans="1:24" ht="15.75" customHeight="1" x14ac:dyDescent="0.2">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row>
    <row r="187" spans="1:24" ht="15.75" customHeight="1" x14ac:dyDescent="0.2">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row>
    <row r="188" spans="1:24" ht="15.75" customHeight="1" x14ac:dyDescent="0.2">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row>
    <row r="189" spans="1:24" ht="15.75" customHeight="1" x14ac:dyDescent="0.2">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row>
    <row r="190" spans="1:24" ht="15.75" customHeight="1" x14ac:dyDescent="0.2">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row>
    <row r="191" spans="1:24" ht="15.75" customHeight="1" x14ac:dyDescent="0.2">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row>
    <row r="192" spans="1:24" ht="15.75" customHeight="1" x14ac:dyDescent="0.2">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row>
    <row r="193" spans="1:24" ht="15.75" customHeight="1" x14ac:dyDescent="0.2">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row>
    <row r="194" spans="1:24" ht="15.75" customHeight="1" x14ac:dyDescent="0.2">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row>
    <row r="195" spans="1:24" ht="15.75" customHeight="1" x14ac:dyDescent="0.2">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row>
    <row r="196" spans="1:24" ht="15.75" customHeight="1" x14ac:dyDescent="0.2">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row>
    <row r="197" spans="1:24" ht="15.75" customHeight="1" x14ac:dyDescent="0.2">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row>
    <row r="198" spans="1:24" ht="15.75" customHeight="1" x14ac:dyDescent="0.2">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row>
    <row r="199" spans="1:24" ht="15.75" customHeight="1" x14ac:dyDescent="0.2">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row>
    <row r="200" spans="1:24" ht="15.75" customHeight="1" x14ac:dyDescent="0.2">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row>
    <row r="201" spans="1:24" ht="15.75" customHeight="1" x14ac:dyDescent="0.2">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row>
    <row r="202" spans="1:24" ht="15.75" customHeight="1" x14ac:dyDescent="0.2">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row>
    <row r="203" spans="1:24" ht="15.75" customHeight="1" x14ac:dyDescent="0.2">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row>
    <row r="204" spans="1:24" ht="15.75" customHeight="1" x14ac:dyDescent="0.2">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row>
    <row r="205" spans="1:24" ht="15.75" customHeight="1" x14ac:dyDescent="0.2">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row>
    <row r="206" spans="1:24" ht="15.75" customHeight="1" x14ac:dyDescent="0.2">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row>
    <row r="207" spans="1:24" ht="15.75" customHeight="1" x14ac:dyDescent="0.2">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row>
    <row r="208" spans="1:24" ht="15.75" customHeight="1" x14ac:dyDescent="0.2">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row>
    <row r="209" spans="1:24" ht="15.75" customHeight="1" x14ac:dyDescent="0.2">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row>
    <row r="210" spans="1:24" ht="15.75" customHeight="1" x14ac:dyDescent="0.2">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row>
    <row r="211" spans="1:24" ht="12.75" customHeight="1" x14ac:dyDescent="0.2">
      <c r="G211" s="3"/>
      <c r="H211" s="3"/>
      <c r="V211" s="3"/>
      <c r="W211" s="3"/>
      <c r="X211" s="3"/>
    </row>
    <row r="212" spans="1:24" ht="12.75" customHeight="1" x14ac:dyDescent="0.2">
      <c r="G212" s="3"/>
      <c r="H212" s="3"/>
      <c r="V212" s="3"/>
      <c r="W212" s="3"/>
      <c r="X212" s="3"/>
    </row>
    <row r="213" spans="1:24" ht="12.75" customHeight="1" x14ac:dyDescent="0.2">
      <c r="G213" s="3"/>
      <c r="H213" s="3"/>
      <c r="V213" s="3"/>
      <c r="W213" s="3"/>
      <c r="X213" s="3"/>
    </row>
    <row r="214" spans="1:24" ht="12.75" customHeight="1" x14ac:dyDescent="0.2">
      <c r="G214" s="3"/>
      <c r="H214" s="3"/>
      <c r="V214" s="3"/>
      <c r="W214" s="3"/>
      <c r="X214" s="3"/>
    </row>
    <row r="215" spans="1:24" ht="12.75" customHeight="1" x14ac:dyDescent="0.2">
      <c r="G215" s="3"/>
      <c r="H215" s="3"/>
      <c r="V215" s="3"/>
      <c r="W215" s="3"/>
      <c r="X215" s="3"/>
    </row>
    <row r="216" spans="1:24" ht="12.75" customHeight="1" x14ac:dyDescent="0.2">
      <c r="G216" s="3"/>
      <c r="H216" s="3"/>
      <c r="V216" s="3"/>
      <c r="W216" s="3"/>
      <c r="X216" s="3"/>
    </row>
    <row r="217" spans="1:24" ht="12.75" customHeight="1" x14ac:dyDescent="0.2">
      <c r="G217" s="3"/>
      <c r="H217" s="3"/>
      <c r="V217" s="3"/>
      <c r="W217" s="3"/>
      <c r="X217" s="3"/>
    </row>
    <row r="218" spans="1:24" ht="12.75" customHeight="1" x14ac:dyDescent="0.2">
      <c r="G218" s="3"/>
      <c r="H218" s="3"/>
      <c r="V218" s="3"/>
      <c r="W218" s="3"/>
      <c r="X218" s="3"/>
    </row>
    <row r="219" spans="1:24" ht="12.75" customHeight="1" x14ac:dyDescent="0.2">
      <c r="G219" s="3"/>
      <c r="H219" s="3"/>
      <c r="V219" s="3"/>
      <c r="W219" s="3"/>
      <c r="X219" s="3"/>
    </row>
    <row r="220" spans="1:24" ht="12.75" customHeight="1" x14ac:dyDescent="0.2">
      <c r="G220" s="3"/>
      <c r="H220" s="3"/>
      <c r="V220" s="3"/>
      <c r="W220" s="3"/>
      <c r="X220" s="3"/>
    </row>
    <row r="221" spans="1:24" ht="12.75" customHeight="1" x14ac:dyDescent="0.2">
      <c r="G221" s="3"/>
      <c r="H221" s="3"/>
      <c r="V221" s="3"/>
      <c r="W221" s="3"/>
      <c r="X221" s="3"/>
    </row>
    <row r="222" spans="1:24" ht="12.75" customHeight="1" x14ac:dyDescent="0.2">
      <c r="G222" s="3"/>
      <c r="H222" s="3"/>
      <c r="V222" s="3"/>
      <c r="W222" s="3"/>
      <c r="X222" s="3"/>
    </row>
    <row r="223" spans="1:24" ht="12.75" customHeight="1" x14ac:dyDescent="0.2">
      <c r="G223" s="3"/>
      <c r="H223" s="3"/>
      <c r="V223" s="3"/>
      <c r="W223" s="3"/>
      <c r="X223" s="3"/>
    </row>
    <row r="224" spans="1:24" ht="12.75" customHeight="1" x14ac:dyDescent="0.2">
      <c r="G224" s="3"/>
      <c r="H224" s="3"/>
      <c r="V224" s="3"/>
      <c r="W224" s="3"/>
      <c r="X224" s="3"/>
    </row>
    <row r="225" spans="7:24" ht="12.75" customHeight="1" x14ac:dyDescent="0.2">
      <c r="G225" s="3"/>
      <c r="H225" s="3"/>
      <c r="V225" s="3"/>
      <c r="W225" s="3"/>
      <c r="X225" s="3"/>
    </row>
    <row r="226" spans="7:24" ht="12.75" customHeight="1" x14ac:dyDescent="0.2">
      <c r="G226" s="3"/>
      <c r="H226" s="3"/>
      <c r="V226" s="3"/>
      <c r="W226" s="3"/>
      <c r="X226" s="3"/>
    </row>
    <row r="227" spans="7:24" ht="12.75" customHeight="1" x14ac:dyDescent="0.2">
      <c r="G227" s="3"/>
      <c r="H227" s="3"/>
      <c r="V227" s="3"/>
      <c r="W227" s="3"/>
      <c r="X227" s="3"/>
    </row>
    <row r="228" spans="7:24" ht="12.75" customHeight="1" x14ac:dyDescent="0.2">
      <c r="G228" s="3"/>
      <c r="H228" s="3"/>
      <c r="V228" s="3"/>
      <c r="W228" s="3"/>
      <c r="X228" s="3"/>
    </row>
    <row r="229" spans="7:24" ht="12.75" customHeight="1" x14ac:dyDescent="0.2">
      <c r="G229" s="3"/>
      <c r="H229" s="3"/>
      <c r="V229" s="3"/>
      <c r="W229" s="3"/>
      <c r="X229" s="3"/>
    </row>
    <row r="230" spans="7:24" ht="12.75" customHeight="1" x14ac:dyDescent="0.2">
      <c r="G230" s="3"/>
      <c r="H230" s="3"/>
      <c r="V230" s="3"/>
      <c r="W230" s="3"/>
      <c r="X230" s="3"/>
    </row>
    <row r="231" spans="7:24" ht="12.75" customHeight="1" x14ac:dyDescent="0.2">
      <c r="G231" s="3"/>
      <c r="H231" s="3"/>
      <c r="V231" s="3"/>
      <c r="W231" s="3"/>
      <c r="X231" s="3"/>
    </row>
    <row r="232" spans="7:24" ht="12.75" customHeight="1" x14ac:dyDescent="0.2">
      <c r="G232" s="3"/>
      <c r="H232" s="3"/>
      <c r="V232" s="3"/>
      <c r="W232" s="3"/>
      <c r="X232" s="3"/>
    </row>
    <row r="233" spans="7:24" ht="12.75" customHeight="1" x14ac:dyDescent="0.2">
      <c r="G233" s="3"/>
      <c r="H233" s="3"/>
      <c r="V233" s="3"/>
      <c r="W233" s="3"/>
      <c r="X233" s="3"/>
    </row>
    <row r="234" spans="7:24" ht="12.75" customHeight="1" x14ac:dyDescent="0.2">
      <c r="G234" s="3"/>
      <c r="H234" s="3"/>
      <c r="V234" s="3"/>
      <c r="W234" s="3"/>
      <c r="X234" s="3"/>
    </row>
    <row r="235" spans="7:24" ht="12.75" customHeight="1" x14ac:dyDescent="0.2">
      <c r="G235" s="3"/>
      <c r="H235" s="3"/>
      <c r="V235" s="3"/>
      <c r="W235" s="3"/>
      <c r="X235" s="3"/>
    </row>
    <row r="236" spans="7:24" ht="12.75" customHeight="1" x14ac:dyDescent="0.2">
      <c r="G236" s="3"/>
      <c r="H236" s="3"/>
      <c r="V236" s="3"/>
      <c r="W236" s="3"/>
      <c r="X236" s="3"/>
    </row>
    <row r="237" spans="7:24" ht="12.75" customHeight="1" x14ac:dyDescent="0.2">
      <c r="G237" s="3"/>
      <c r="H237" s="3"/>
      <c r="V237" s="3"/>
      <c r="W237" s="3"/>
      <c r="X237" s="3"/>
    </row>
    <row r="238" spans="7:24" ht="12.75" customHeight="1" x14ac:dyDescent="0.2">
      <c r="G238" s="3"/>
      <c r="H238" s="3"/>
      <c r="V238" s="3"/>
      <c r="W238" s="3"/>
      <c r="X238" s="3"/>
    </row>
    <row r="239" spans="7:24" ht="12.75" customHeight="1" x14ac:dyDescent="0.2">
      <c r="G239" s="3"/>
      <c r="H239" s="3"/>
      <c r="V239" s="3"/>
      <c r="W239" s="3"/>
      <c r="X239" s="3"/>
    </row>
    <row r="240" spans="7:24" ht="12.75" customHeight="1" x14ac:dyDescent="0.2">
      <c r="G240" s="3"/>
      <c r="H240" s="3"/>
      <c r="V240" s="3"/>
      <c r="W240" s="3"/>
      <c r="X240" s="3"/>
    </row>
    <row r="241" spans="7:24" ht="12.75" customHeight="1" x14ac:dyDescent="0.2">
      <c r="G241" s="3"/>
      <c r="H241" s="3"/>
      <c r="V241" s="3"/>
      <c r="W241" s="3"/>
      <c r="X241" s="3"/>
    </row>
    <row r="242" spans="7:24" ht="12.75" customHeight="1" x14ac:dyDescent="0.2">
      <c r="G242" s="3"/>
      <c r="H242" s="3"/>
      <c r="V242" s="3"/>
      <c r="W242" s="3"/>
      <c r="X242" s="3"/>
    </row>
    <row r="243" spans="7:24" ht="12.75" customHeight="1" x14ac:dyDescent="0.2">
      <c r="G243" s="3"/>
      <c r="H243" s="3"/>
      <c r="V243" s="3"/>
      <c r="W243" s="3"/>
      <c r="X243" s="3"/>
    </row>
    <row r="244" spans="7:24" ht="12.75" customHeight="1" x14ac:dyDescent="0.2">
      <c r="G244" s="3"/>
      <c r="H244" s="3"/>
      <c r="V244" s="3"/>
      <c r="W244" s="3"/>
      <c r="X244" s="3"/>
    </row>
    <row r="245" spans="7:24" ht="12.75" customHeight="1" x14ac:dyDescent="0.2">
      <c r="G245" s="3"/>
      <c r="H245" s="3"/>
      <c r="V245" s="3"/>
      <c r="W245" s="3"/>
      <c r="X245" s="3"/>
    </row>
    <row r="246" spans="7:24" ht="12.75" customHeight="1" x14ac:dyDescent="0.2">
      <c r="G246" s="3"/>
      <c r="H246" s="3"/>
      <c r="V246" s="3"/>
      <c r="W246" s="3"/>
      <c r="X246" s="3"/>
    </row>
    <row r="247" spans="7:24" ht="12.75" customHeight="1" x14ac:dyDescent="0.2">
      <c r="G247" s="3"/>
      <c r="H247" s="3"/>
      <c r="V247" s="3"/>
      <c r="W247" s="3"/>
      <c r="X247" s="3"/>
    </row>
    <row r="248" spans="7:24" ht="12.75" customHeight="1" x14ac:dyDescent="0.2">
      <c r="G248" s="3"/>
      <c r="H248" s="3"/>
      <c r="V248" s="3"/>
      <c r="W248" s="3"/>
      <c r="X248" s="3"/>
    </row>
    <row r="249" spans="7:24" ht="12.75" customHeight="1" x14ac:dyDescent="0.2">
      <c r="G249" s="3"/>
      <c r="H249" s="3"/>
      <c r="V249" s="3"/>
      <c r="W249" s="3"/>
      <c r="X249" s="3"/>
    </row>
    <row r="250" spans="7:24" ht="12.75" customHeight="1" x14ac:dyDescent="0.2">
      <c r="G250" s="3"/>
      <c r="H250" s="3"/>
      <c r="V250" s="3"/>
      <c r="W250" s="3"/>
      <c r="X250" s="3"/>
    </row>
    <row r="251" spans="7:24" ht="12.75" customHeight="1" x14ac:dyDescent="0.2">
      <c r="G251" s="3"/>
      <c r="H251" s="3"/>
      <c r="V251" s="3"/>
      <c r="W251" s="3"/>
      <c r="X251" s="3"/>
    </row>
    <row r="252" spans="7:24" ht="12.75" customHeight="1" x14ac:dyDescent="0.2">
      <c r="G252" s="3"/>
      <c r="H252" s="3"/>
      <c r="V252" s="3"/>
      <c r="W252" s="3"/>
      <c r="X252" s="3"/>
    </row>
    <row r="253" spans="7:24" ht="12.75" customHeight="1" x14ac:dyDescent="0.2">
      <c r="G253" s="3"/>
      <c r="H253" s="3"/>
      <c r="V253" s="3"/>
      <c r="W253" s="3"/>
      <c r="X253" s="3"/>
    </row>
    <row r="254" spans="7:24" ht="12.75" customHeight="1" x14ac:dyDescent="0.2">
      <c r="G254" s="3"/>
      <c r="H254" s="3"/>
      <c r="V254" s="3"/>
      <c r="W254" s="3"/>
      <c r="X254" s="3"/>
    </row>
    <row r="255" spans="7:24" ht="12.75" customHeight="1" x14ac:dyDescent="0.2">
      <c r="G255" s="3"/>
      <c r="H255" s="3"/>
      <c r="V255" s="3"/>
      <c r="W255" s="3"/>
      <c r="X255" s="3"/>
    </row>
    <row r="256" spans="7:24" ht="12.75" customHeight="1" x14ac:dyDescent="0.2">
      <c r="G256" s="3"/>
      <c r="H256" s="3"/>
      <c r="V256" s="3"/>
      <c r="W256" s="3"/>
      <c r="X256" s="3"/>
    </row>
    <row r="257" spans="7:24" ht="12.75" customHeight="1" x14ac:dyDescent="0.2">
      <c r="G257" s="3"/>
      <c r="H257" s="3"/>
      <c r="V257" s="3"/>
      <c r="W257" s="3"/>
      <c r="X257" s="3"/>
    </row>
    <row r="258" spans="7:24" ht="12.75" customHeight="1" x14ac:dyDescent="0.2">
      <c r="G258" s="3"/>
      <c r="H258" s="3"/>
      <c r="V258" s="3"/>
      <c r="W258" s="3"/>
      <c r="X258" s="3"/>
    </row>
    <row r="259" spans="7:24" ht="12.75" customHeight="1" x14ac:dyDescent="0.2">
      <c r="G259" s="3"/>
      <c r="H259" s="3"/>
      <c r="V259" s="3"/>
      <c r="W259" s="3"/>
      <c r="X259" s="3"/>
    </row>
    <row r="260" spans="7:24" ht="12.75" customHeight="1" x14ac:dyDescent="0.2">
      <c r="G260" s="3"/>
      <c r="H260" s="3"/>
      <c r="V260" s="3"/>
      <c r="W260" s="3"/>
      <c r="X260" s="3"/>
    </row>
    <row r="261" spans="7:24" ht="12.75" customHeight="1" x14ac:dyDescent="0.2">
      <c r="G261" s="3"/>
      <c r="H261" s="3"/>
      <c r="V261" s="3"/>
      <c r="W261" s="3"/>
      <c r="X261" s="3"/>
    </row>
    <row r="262" spans="7:24" ht="12.75" customHeight="1" x14ac:dyDescent="0.2">
      <c r="G262" s="3"/>
      <c r="H262" s="3"/>
      <c r="V262" s="3"/>
      <c r="W262" s="3"/>
      <c r="X262" s="3"/>
    </row>
    <row r="263" spans="7:24" ht="12.75" customHeight="1" x14ac:dyDescent="0.2">
      <c r="G263" s="3"/>
      <c r="H263" s="3"/>
      <c r="V263" s="3"/>
      <c r="W263" s="3"/>
      <c r="X263" s="3"/>
    </row>
    <row r="264" spans="7:24" ht="12.75" customHeight="1" x14ac:dyDescent="0.2">
      <c r="G264" s="3"/>
      <c r="H264" s="3"/>
      <c r="V264" s="3"/>
      <c r="W264" s="3"/>
      <c r="X264" s="3"/>
    </row>
    <row r="265" spans="7:24" ht="12.75" customHeight="1" x14ac:dyDescent="0.2">
      <c r="G265" s="3"/>
      <c r="H265" s="3"/>
      <c r="V265" s="3"/>
      <c r="W265" s="3"/>
      <c r="X265" s="3"/>
    </row>
    <row r="266" spans="7:24" ht="12.75" customHeight="1" x14ac:dyDescent="0.2">
      <c r="G266" s="3"/>
      <c r="H266" s="3"/>
      <c r="V266" s="3"/>
      <c r="W266" s="3"/>
      <c r="X266" s="3"/>
    </row>
    <row r="267" spans="7:24" ht="12.75" customHeight="1" x14ac:dyDescent="0.2">
      <c r="G267" s="3"/>
      <c r="H267" s="3"/>
      <c r="V267" s="3"/>
      <c r="W267" s="3"/>
      <c r="X267" s="3"/>
    </row>
    <row r="268" spans="7:24" ht="12.75" customHeight="1" x14ac:dyDescent="0.2">
      <c r="G268" s="3"/>
      <c r="H268" s="3"/>
      <c r="V268" s="3"/>
      <c r="W268" s="3"/>
      <c r="X268" s="3"/>
    </row>
    <row r="269" spans="7:24" ht="12.75" customHeight="1" x14ac:dyDescent="0.2">
      <c r="G269" s="3"/>
      <c r="H269" s="3"/>
      <c r="V269" s="3"/>
      <c r="W269" s="3"/>
      <c r="X269" s="3"/>
    </row>
    <row r="270" spans="7:24" ht="12.75" customHeight="1" x14ac:dyDescent="0.2">
      <c r="G270" s="3"/>
      <c r="H270" s="3"/>
      <c r="V270" s="3"/>
      <c r="W270" s="3"/>
      <c r="X270" s="3"/>
    </row>
    <row r="271" spans="7:24" ht="12.75" customHeight="1" x14ac:dyDescent="0.2">
      <c r="G271" s="3"/>
      <c r="H271" s="3"/>
      <c r="V271" s="3"/>
      <c r="W271" s="3"/>
      <c r="X271" s="3"/>
    </row>
    <row r="272" spans="7:24" ht="12.75" customHeight="1" x14ac:dyDescent="0.2">
      <c r="G272" s="3"/>
      <c r="H272" s="3"/>
      <c r="V272" s="3"/>
      <c r="W272" s="3"/>
      <c r="X272" s="3"/>
    </row>
    <row r="273" spans="7:24" ht="12.75" customHeight="1" x14ac:dyDescent="0.2">
      <c r="G273" s="3"/>
      <c r="H273" s="3"/>
      <c r="V273" s="3"/>
      <c r="W273" s="3"/>
      <c r="X273" s="3"/>
    </row>
    <row r="274" spans="7:24" ht="12.75" customHeight="1" x14ac:dyDescent="0.2">
      <c r="G274" s="3"/>
      <c r="H274" s="3"/>
      <c r="V274" s="3"/>
      <c r="W274" s="3"/>
      <c r="X274" s="3"/>
    </row>
    <row r="275" spans="7:24" ht="12.75" customHeight="1" x14ac:dyDescent="0.2">
      <c r="G275" s="3"/>
      <c r="H275" s="3"/>
      <c r="V275" s="3"/>
      <c r="W275" s="3"/>
      <c r="X275" s="3"/>
    </row>
    <row r="276" spans="7:24" ht="12.75" customHeight="1" x14ac:dyDescent="0.2">
      <c r="G276" s="3"/>
      <c r="H276" s="3"/>
      <c r="V276" s="3"/>
      <c r="W276" s="3"/>
      <c r="X276" s="3"/>
    </row>
    <row r="277" spans="7:24" ht="12.75" customHeight="1" x14ac:dyDescent="0.2">
      <c r="G277" s="3"/>
      <c r="H277" s="3"/>
      <c r="V277" s="3"/>
      <c r="W277" s="3"/>
      <c r="X277" s="3"/>
    </row>
    <row r="278" spans="7:24" ht="12.75" customHeight="1" x14ac:dyDescent="0.2">
      <c r="G278" s="3"/>
      <c r="H278" s="3"/>
      <c r="V278" s="3"/>
      <c r="W278" s="3"/>
      <c r="X278" s="3"/>
    </row>
    <row r="279" spans="7:24" ht="12.75" customHeight="1" x14ac:dyDescent="0.2">
      <c r="G279" s="3"/>
      <c r="H279" s="3"/>
      <c r="V279" s="3"/>
      <c r="W279" s="3"/>
      <c r="X279" s="3"/>
    </row>
    <row r="280" spans="7:24" ht="12.75" customHeight="1" x14ac:dyDescent="0.2">
      <c r="G280" s="3"/>
      <c r="H280" s="3"/>
      <c r="V280" s="3"/>
      <c r="W280" s="3"/>
      <c r="X280" s="3"/>
    </row>
    <row r="281" spans="7:24" ht="12.75" customHeight="1" x14ac:dyDescent="0.2">
      <c r="G281" s="3"/>
      <c r="H281" s="3"/>
      <c r="V281" s="3"/>
      <c r="W281" s="3"/>
      <c r="X281" s="3"/>
    </row>
    <row r="282" spans="7:24" ht="12.75" customHeight="1" x14ac:dyDescent="0.2">
      <c r="G282" s="3"/>
      <c r="H282" s="3"/>
      <c r="V282" s="3"/>
      <c r="W282" s="3"/>
      <c r="X282" s="3"/>
    </row>
    <row r="283" spans="7:24" ht="12.75" customHeight="1" x14ac:dyDescent="0.2">
      <c r="G283" s="3"/>
      <c r="H283" s="3"/>
      <c r="V283" s="3"/>
      <c r="W283" s="3"/>
      <c r="X283" s="3"/>
    </row>
    <row r="284" spans="7:24" ht="12.75" customHeight="1" x14ac:dyDescent="0.2">
      <c r="G284" s="3"/>
      <c r="H284" s="3"/>
      <c r="V284" s="3"/>
      <c r="W284" s="3"/>
      <c r="X284" s="3"/>
    </row>
    <row r="285" spans="7:24" ht="12.75" customHeight="1" x14ac:dyDescent="0.2">
      <c r="G285" s="3"/>
      <c r="H285" s="3"/>
      <c r="V285" s="3"/>
      <c r="W285" s="3"/>
      <c r="X285" s="3"/>
    </row>
    <row r="286" spans="7:24" ht="12.75" customHeight="1" x14ac:dyDescent="0.2">
      <c r="G286" s="3"/>
      <c r="H286" s="3"/>
      <c r="V286" s="3"/>
      <c r="W286" s="3"/>
      <c r="X286" s="3"/>
    </row>
    <row r="287" spans="7:24" ht="12.75" customHeight="1" x14ac:dyDescent="0.2">
      <c r="G287" s="3"/>
      <c r="H287" s="3"/>
      <c r="V287" s="3"/>
      <c r="W287" s="3"/>
      <c r="X287" s="3"/>
    </row>
    <row r="288" spans="7:24" ht="12.75" customHeight="1" x14ac:dyDescent="0.2">
      <c r="G288" s="3"/>
      <c r="H288" s="3"/>
      <c r="V288" s="3"/>
      <c r="W288" s="3"/>
      <c r="X288" s="3"/>
    </row>
    <row r="289" spans="7:24" ht="12.75" customHeight="1" x14ac:dyDescent="0.2">
      <c r="G289" s="3"/>
      <c r="H289" s="3"/>
      <c r="V289" s="3"/>
      <c r="W289" s="3"/>
      <c r="X289" s="3"/>
    </row>
    <row r="290" spans="7:24" ht="12.75" customHeight="1" x14ac:dyDescent="0.2">
      <c r="G290" s="3"/>
      <c r="H290" s="3"/>
      <c r="V290" s="3"/>
      <c r="W290" s="3"/>
      <c r="X290" s="3"/>
    </row>
    <row r="291" spans="7:24" ht="12.75" customHeight="1" x14ac:dyDescent="0.2">
      <c r="G291" s="3"/>
      <c r="H291" s="3"/>
      <c r="V291" s="3"/>
      <c r="W291" s="3"/>
      <c r="X291" s="3"/>
    </row>
    <row r="292" spans="7:24" ht="12.75" customHeight="1" x14ac:dyDescent="0.2">
      <c r="G292" s="3"/>
      <c r="H292" s="3"/>
      <c r="V292" s="3"/>
      <c r="W292" s="3"/>
      <c r="X292" s="3"/>
    </row>
    <row r="293" spans="7:24" ht="12.75" customHeight="1" x14ac:dyDescent="0.2">
      <c r="G293" s="3"/>
      <c r="H293" s="3"/>
      <c r="V293" s="3"/>
      <c r="W293" s="3"/>
      <c r="X293" s="3"/>
    </row>
    <row r="294" spans="7:24" ht="12.75" customHeight="1" x14ac:dyDescent="0.2">
      <c r="G294" s="3"/>
      <c r="H294" s="3"/>
      <c r="V294" s="3"/>
      <c r="W294" s="3"/>
      <c r="X294" s="3"/>
    </row>
    <row r="295" spans="7:24" ht="12.75" customHeight="1" x14ac:dyDescent="0.2">
      <c r="G295" s="3"/>
      <c r="H295" s="3"/>
      <c r="V295" s="3"/>
      <c r="W295" s="3"/>
      <c r="X295" s="3"/>
    </row>
    <row r="296" spans="7:24" ht="12.75" customHeight="1" x14ac:dyDescent="0.2">
      <c r="G296" s="3"/>
      <c r="H296" s="3"/>
      <c r="V296" s="3"/>
      <c r="W296" s="3"/>
      <c r="X296" s="3"/>
    </row>
    <row r="297" spans="7:24" ht="12.75" customHeight="1" x14ac:dyDescent="0.2">
      <c r="G297" s="3"/>
      <c r="H297" s="3"/>
      <c r="V297" s="3"/>
      <c r="W297" s="3"/>
      <c r="X297" s="3"/>
    </row>
    <row r="298" spans="7:24" ht="12.75" customHeight="1" x14ac:dyDescent="0.2">
      <c r="G298" s="3"/>
      <c r="H298" s="3"/>
      <c r="V298" s="3"/>
      <c r="W298" s="3"/>
      <c r="X298" s="3"/>
    </row>
    <row r="299" spans="7:24" ht="12.75" customHeight="1" x14ac:dyDescent="0.2">
      <c r="G299" s="3"/>
      <c r="H299" s="3"/>
      <c r="V299" s="3"/>
      <c r="W299" s="3"/>
      <c r="X299" s="3"/>
    </row>
    <row r="300" spans="7:24" ht="12.75" customHeight="1" x14ac:dyDescent="0.2">
      <c r="G300" s="3"/>
      <c r="H300" s="3"/>
      <c r="V300" s="3"/>
      <c r="W300" s="3"/>
      <c r="X300" s="3"/>
    </row>
    <row r="301" spans="7:24" ht="12.75" customHeight="1" x14ac:dyDescent="0.2">
      <c r="G301" s="3"/>
      <c r="H301" s="3"/>
      <c r="V301" s="3"/>
      <c r="W301" s="3"/>
      <c r="X301" s="3"/>
    </row>
    <row r="302" spans="7:24" ht="12.75" customHeight="1" x14ac:dyDescent="0.2">
      <c r="G302" s="3"/>
      <c r="H302" s="3"/>
      <c r="V302" s="3"/>
      <c r="W302" s="3"/>
      <c r="X302" s="3"/>
    </row>
    <row r="303" spans="7:24" ht="12.75" customHeight="1" x14ac:dyDescent="0.2">
      <c r="G303" s="3"/>
      <c r="H303" s="3"/>
      <c r="V303" s="3"/>
      <c r="W303" s="3"/>
      <c r="X303" s="3"/>
    </row>
    <row r="304" spans="7:24" ht="12.75" customHeight="1" x14ac:dyDescent="0.2">
      <c r="G304" s="3"/>
      <c r="H304" s="3"/>
      <c r="V304" s="3"/>
      <c r="W304" s="3"/>
      <c r="X304" s="3"/>
    </row>
    <row r="305" spans="7:24" ht="12.75" customHeight="1" x14ac:dyDescent="0.2">
      <c r="G305" s="3"/>
      <c r="H305" s="3"/>
      <c r="V305" s="3"/>
      <c r="W305" s="3"/>
      <c r="X305" s="3"/>
    </row>
    <row r="306" spans="7:24" ht="12.75" customHeight="1" x14ac:dyDescent="0.2">
      <c r="G306" s="3"/>
      <c r="H306" s="3"/>
      <c r="V306" s="3"/>
      <c r="W306" s="3"/>
      <c r="X306" s="3"/>
    </row>
    <row r="307" spans="7:24" ht="12.75" customHeight="1" x14ac:dyDescent="0.2">
      <c r="G307" s="3"/>
      <c r="H307" s="3"/>
      <c r="V307" s="3"/>
      <c r="W307" s="3"/>
      <c r="X307" s="3"/>
    </row>
    <row r="308" spans="7:24" ht="12.75" customHeight="1" x14ac:dyDescent="0.2">
      <c r="G308" s="3"/>
      <c r="H308" s="3"/>
      <c r="V308" s="3"/>
      <c r="W308" s="3"/>
      <c r="X308" s="3"/>
    </row>
    <row r="309" spans="7:24" ht="12.75" customHeight="1" x14ac:dyDescent="0.2">
      <c r="G309" s="3"/>
      <c r="H309" s="3"/>
      <c r="V309" s="3"/>
      <c r="W309" s="3"/>
      <c r="X309" s="3"/>
    </row>
    <row r="310" spans="7:24" ht="12.75" customHeight="1" x14ac:dyDescent="0.2">
      <c r="G310" s="3"/>
      <c r="H310" s="3"/>
      <c r="V310" s="3"/>
      <c r="W310" s="3"/>
      <c r="X310" s="3"/>
    </row>
    <row r="311" spans="7:24" ht="12.75" customHeight="1" x14ac:dyDescent="0.2">
      <c r="G311" s="3"/>
      <c r="H311" s="3"/>
      <c r="V311" s="3"/>
      <c r="W311" s="3"/>
      <c r="X311" s="3"/>
    </row>
    <row r="312" spans="7:24" ht="12.75" customHeight="1" x14ac:dyDescent="0.2">
      <c r="G312" s="3"/>
      <c r="H312" s="3"/>
      <c r="V312" s="3"/>
      <c r="W312" s="3"/>
      <c r="X312" s="3"/>
    </row>
    <row r="313" spans="7:24" ht="12.75" customHeight="1" x14ac:dyDescent="0.2">
      <c r="G313" s="3"/>
      <c r="H313" s="3"/>
      <c r="V313" s="3"/>
      <c r="W313" s="3"/>
      <c r="X313" s="3"/>
    </row>
    <row r="314" spans="7:24" ht="12.75" customHeight="1" x14ac:dyDescent="0.2">
      <c r="G314" s="3"/>
      <c r="H314" s="3"/>
      <c r="V314" s="3"/>
      <c r="W314" s="3"/>
      <c r="X314" s="3"/>
    </row>
    <row r="315" spans="7:24" ht="12.75" customHeight="1" x14ac:dyDescent="0.2">
      <c r="G315" s="3"/>
      <c r="H315" s="3"/>
      <c r="V315" s="3"/>
      <c r="W315" s="3"/>
      <c r="X315" s="3"/>
    </row>
    <row r="316" spans="7:24" ht="12.75" customHeight="1" x14ac:dyDescent="0.2">
      <c r="G316" s="3"/>
      <c r="H316" s="3"/>
      <c r="V316" s="3"/>
      <c r="W316" s="3"/>
      <c r="X316" s="3"/>
    </row>
    <row r="317" spans="7:24" ht="12.75" customHeight="1" x14ac:dyDescent="0.2">
      <c r="G317" s="3"/>
      <c r="H317" s="3"/>
      <c r="V317" s="3"/>
      <c r="W317" s="3"/>
      <c r="X317" s="3"/>
    </row>
    <row r="318" spans="7:24" ht="12.75" customHeight="1" x14ac:dyDescent="0.2">
      <c r="G318" s="3"/>
      <c r="H318" s="3"/>
      <c r="V318" s="3"/>
      <c r="W318" s="3"/>
      <c r="X318" s="3"/>
    </row>
    <row r="319" spans="7:24" ht="12.75" customHeight="1" x14ac:dyDescent="0.2">
      <c r="G319" s="3"/>
      <c r="H319" s="3"/>
      <c r="V319" s="3"/>
      <c r="W319" s="3"/>
      <c r="X319" s="3"/>
    </row>
    <row r="320" spans="7:24" ht="12.75" customHeight="1" x14ac:dyDescent="0.2">
      <c r="G320" s="3"/>
      <c r="H320" s="3"/>
      <c r="V320" s="3"/>
      <c r="W320" s="3"/>
      <c r="X320" s="3"/>
    </row>
    <row r="321" spans="7:24" ht="12.75" customHeight="1" x14ac:dyDescent="0.2">
      <c r="G321" s="3"/>
      <c r="H321" s="3"/>
      <c r="V321" s="3"/>
      <c r="W321" s="3"/>
      <c r="X321" s="3"/>
    </row>
    <row r="322" spans="7:24" ht="12.75" customHeight="1" x14ac:dyDescent="0.2">
      <c r="G322" s="3"/>
      <c r="H322" s="3"/>
      <c r="V322" s="3"/>
      <c r="W322" s="3"/>
      <c r="X322" s="3"/>
    </row>
    <row r="323" spans="7:24" ht="12.75" customHeight="1" x14ac:dyDescent="0.2">
      <c r="G323" s="3"/>
      <c r="H323" s="3"/>
      <c r="V323" s="3"/>
      <c r="W323" s="3"/>
      <c r="X323" s="3"/>
    </row>
    <row r="324" spans="7:24" ht="12.75" customHeight="1" x14ac:dyDescent="0.2">
      <c r="G324" s="3"/>
      <c r="H324" s="3"/>
      <c r="V324" s="3"/>
      <c r="W324" s="3"/>
      <c r="X324" s="3"/>
    </row>
    <row r="325" spans="7:24" ht="12.75" customHeight="1" x14ac:dyDescent="0.2">
      <c r="G325" s="3"/>
      <c r="H325" s="3"/>
      <c r="V325" s="3"/>
      <c r="W325" s="3"/>
      <c r="X325" s="3"/>
    </row>
    <row r="326" spans="7:24" ht="12.75" customHeight="1" x14ac:dyDescent="0.2">
      <c r="G326" s="3"/>
      <c r="H326" s="3"/>
      <c r="V326" s="3"/>
      <c r="W326" s="3"/>
      <c r="X326" s="3"/>
    </row>
    <row r="327" spans="7:24" ht="12.75" customHeight="1" x14ac:dyDescent="0.2">
      <c r="G327" s="3"/>
      <c r="H327" s="3"/>
      <c r="V327" s="3"/>
      <c r="W327" s="3"/>
      <c r="X327" s="3"/>
    </row>
    <row r="328" spans="7:24" ht="12.75" customHeight="1" x14ac:dyDescent="0.2">
      <c r="G328" s="3"/>
      <c r="H328" s="3"/>
      <c r="V328" s="3"/>
      <c r="W328" s="3"/>
      <c r="X328" s="3"/>
    </row>
    <row r="329" spans="7:24" ht="12.75" customHeight="1" x14ac:dyDescent="0.2">
      <c r="G329" s="3"/>
      <c r="H329" s="3"/>
      <c r="V329" s="3"/>
      <c r="W329" s="3"/>
      <c r="X329" s="3"/>
    </row>
    <row r="330" spans="7:24" ht="12.75" customHeight="1" x14ac:dyDescent="0.2">
      <c r="G330" s="3"/>
      <c r="H330" s="3"/>
      <c r="V330" s="3"/>
      <c r="W330" s="3"/>
      <c r="X330" s="3"/>
    </row>
    <row r="331" spans="7:24" ht="12.75" customHeight="1" x14ac:dyDescent="0.2">
      <c r="G331" s="3"/>
      <c r="H331" s="3"/>
      <c r="V331" s="3"/>
      <c r="W331" s="3"/>
      <c r="X331" s="3"/>
    </row>
    <row r="332" spans="7:24" ht="12.75" customHeight="1" x14ac:dyDescent="0.2">
      <c r="G332" s="3"/>
      <c r="H332" s="3"/>
      <c r="V332" s="3"/>
      <c r="W332" s="3"/>
      <c r="X332" s="3"/>
    </row>
    <row r="333" spans="7:24" ht="12.75" customHeight="1" x14ac:dyDescent="0.2">
      <c r="G333" s="3"/>
      <c r="H333" s="3"/>
      <c r="V333" s="3"/>
      <c r="W333" s="3"/>
      <c r="X333" s="3"/>
    </row>
    <row r="334" spans="7:24" ht="12.75" customHeight="1" x14ac:dyDescent="0.2">
      <c r="G334" s="3"/>
      <c r="H334" s="3"/>
      <c r="V334" s="3"/>
      <c r="W334" s="3"/>
      <c r="X334" s="3"/>
    </row>
    <row r="335" spans="7:24" ht="12.75" customHeight="1" x14ac:dyDescent="0.2">
      <c r="G335" s="3"/>
      <c r="H335" s="3"/>
      <c r="V335" s="3"/>
      <c r="W335" s="3"/>
      <c r="X335" s="3"/>
    </row>
    <row r="336" spans="7:24" ht="12.75" customHeight="1" x14ac:dyDescent="0.2">
      <c r="G336" s="3"/>
      <c r="H336" s="3"/>
      <c r="V336" s="3"/>
      <c r="W336" s="3"/>
      <c r="X336" s="3"/>
    </row>
    <row r="337" spans="7:24" ht="12.75" customHeight="1" x14ac:dyDescent="0.2">
      <c r="G337" s="3"/>
      <c r="H337" s="3"/>
      <c r="V337" s="3"/>
      <c r="W337" s="3"/>
      <c r="X337" s="3"/>
    </row>
    <row r="338" spans="7:24" ht="12.75" customHeight="1" x14ac:dyDescent="0.2">
      <c r="G338" s="3"/>
      <c r="H338" s="3"/>
      <c r="V338" s="3"/>
      <c r="W338" s="3"/>
      <c r="X338" s="3"/>
    </row>
    <row r="339" spans="7:24" ht="12.75" customHeight="1" x14ac:dyDescent="0.2">
      <c r="G339" s="3"/>
      <c r="H339" s="3"/>
      <c r="V339" s="3"/>
      <c r="W339" s="3"/>
      <c r="X339" s="3"/>
    </row>
    <row r="340" spans="7:24" ht="12.75" customHeight="1" x14ac:dyDescent="0.2">
      <c r="G340" s="3"/>
      <c r="H340" s="3"/>
      <c r="V340" s="3"/>
      <c r="W340" s="3"/>
      <c r="X340" s="3"/>
    </row>
    <row r="341" spans="7:24" ht="12.75" customHeight="1" x14ac:dyDescent="0.2">
      <c r="G341" s="3"/>
      <c r="H341" s="3"/>
      <c r="V341" s="3"/>
      <c r="W341" s="3"/>
      <c r="X341" s="3"/>
    </row>
    <row r="342" spans="7:24" ht="12.75" customHeight="1" x14ac:dyDescent="0.2">
      <c r="G342" s="3"/>
      <c r="H342" s="3"/>
      <c r="V342" s="3"/>
      <c r="W342" s="3"/>
      <c r="X342" s="3"/>
    </row>
    <row r="343" spans="7:24" ht="12.75" customHeight="1" x14ac:dyDescent="0.2">
      <c r="G343" s="3"/>
      <c r="H343" s="3"/>
      <c r="V343" s="3"/>
      <c r="W343" s="3"/>
      <c r="X343" s="3"/>
    </row>
    <row r="344" spans="7:24" ht="12.75" customHeight="1" x14ac:dyDescent="0.2">
      <c r="G344" s="3"/>
      <c r="H344" s="3"/>
      <c r="V344" s="3"/>
      <c r="W344" s="3"/>
      <c r="X344" s="3"/>
    </row>
    <row r="345" spans="7:24" ht="12.75" customHeight="1" x14ac:dyDescent="0.2">
      <c r="G345" s="3"/>
      <c r="H345" s="3"/>
      <c r="V345" s="3"/>
      <c r="W345" s="3"/>
      <c r="X345" s="3"/>
    </row>
    <row r="346" spans="7:24" ht="12.75" customHeight="1" x14ac:dyDescent="0.2">
      <c r="G346" s="3"/>
      <c r="H346" s="3"/>
      <c r="V346" s="3"/>
      <c r="W346" s="3"/>
      <c r="X346" s="3"/>
    </row>
    <row r="347" spans="7:24" ht="12.75" customHeight="1" x14ac:dyDescent="0.2">
      <c r="G347" s="3"/>
      <c r="H347" s="3"/>
      <c r="V347" s="3"/>
      <c r="W347" s="3"/>
      <c r="X347" s="3"/>
    </row>
    <row r="348" spans="7:24" ht="12.75" customHeight="1" x14ac:dyDescent="0.2">
      <c r="G348" s="3"/>
      <c r="H348" s="3"/>
      <c r="V348" s="3"/>
      <c r="W348" s="3"/>
      <c r="X348" s="3"/>
    </row>
    <row r="349" spans="7:24" ht="12.75" customHeight="1" x14ac:dyDescent="0.2">
      <c r="G349" s="3"/>
      <c r="H349" s="3"/>
      <c r="V349" s="3"/>
      <c r="W349" s="3"/>
      <c r="X349" s="3"/>
    </row>
    <row r="350" spans="7:24" ht="12.75" customHeight="1" x14ac:dyDescent="0.2">
      <c r="G350" s="3"/>
      <c r="H350" s="3"/>
      <c r="V350" s="3"/>
      <c r="W350" s="3"/>
      <c r="X350" s="3"/>
    </row>
    <row r="351" spans="7:24" ht="12.75" customHeight="1" x14ac:dyDescent="0.2">
      <c r="G351" s="3"/>
      <c r="H351" s="3"/>
      <c r="V351" s="3"/>
      <c r="W351" s="3"/>
      <c r="X351" s="3"/>
    </row>
    <row r="352" spans="7:24" ht="12.75" customHeight="1" x14ac:dyDescent="0.2">
      <c r="G352" s="3"/>
      <c r="H352" s="3"/>
      <c r="V352" s="3"/>
      <c r="W352" s="3"/>
      <c r="X352" s="3"/>
    </row>
    <row r="353" spans="7:24" ht="12.75" customHeight="1" x14ac:dyDescent="0.2">
      <c r="G353" s="3"/>
      <c r="H353" s="3"/>
      <c r="V353" s="3"/>
      <c r="W353" s="3"/>
      <c r="X353" s="3"/>
    </row>
    <row r="354" spans="7:24" ht="12.75" customHeight="1" x14ac:dyDescent="0.2">
      <c r="G354" s="3"/>
      <c r="H354" s="3"/>
      <c r="V354" s="3"/>
      <c r="W354" s="3"/>
      <c r="X354" s="3"/>
    </row>
    <row r="355" spans="7:24" ht="12.75" customHeight="1" x14ac:dyDescent="0.2">
      <c r="G355" s="3"/>
      <c r="H355" s="3"/>
      <c r="V355" s="3"/>
      <c r="W355" s="3"/>
      <c r="X355" s="3"/>
    </row>
    <row r="356" spans="7:24" ht="12.75" customHeight="1" x14ac:dyDescent="0.2">
      <c r="G356" s="3"/>
      <c r="H356" s="3"/>
      <c r="V356" s="3"/>
      <c r="W356" s="3"/>
      <c r="X356" s="3"/>
    </row>
    <row r="357" spans="7:24" ht="12.75" customHeight="1" x14ac:dyDescent="0.2">
      <c r="G357" s="3"/>
      <c r="H357" s="3"/>
      <c r="V357" s="3"/>
      <c r="W357" s="3"/>
      <c r="X357" s="3"/>
    </row>
    <row r="358" spans="7:24" ht="12.75" customHeight="1" x14ac:dyDescent="0.2">
      <c r="G358" s="3"/>
      <c r="H358" s="3"/>
      <c r="V358" s="3"/>
      <c r="W358" s="3"/>
      <c r="X358" s="3"/>
    </row>
    <row r="359" spans="7:24" ht="12.75" customHeight="1" x14ac:dyDescent="0.2">
      <c r="G359" s="3"/>
      <c r="H359" s="3"/>
      <c r="V359" s="3"/>
      <c r="W359" s="3"/>
      <c r="X359" s="3"/>
    </row>
    <row r="360" spans="7:24" ht="12.75" customHeight="1" x14ac:dyDescent="0.2">
      <c r="G360" s="3"/>
      <c r="H360" s="3"/>
      <c r="V360" s="3"/>
      <c r="W360" s="3"/>
      <c r="X360" s="3"/>
    </row>
    <row r="361" spans="7:24" ht="12.75" customHeight="1" x14ac:dyDescent="0.2">
      <c r="G361" s="3"/>
      <c r="H361" s="3"/>
      <c r="V361" s="3"/>
      <c r="W361" s="3"/>
      <c r="X361" s="3"/>
    </row>
    <row r="362" spans="7:24" ht="12.75" customHeight="1" x14ac:dyDescent="0.2">
      <c r="G362" s="3"/>
      <c r="H362" s="3"/>
      <c r="V362" s="3"/>
      <c r="W362" s="3"/>
      <c r="X362" s="3"/>
    </row>
    <row r="363" spans="7:24" ht="12.75" customHeight="1" x14ac:dyDescent="0.2">
      <c r="G363" s="3"/>
      <c r="H363" s="3"/>
      <c r="V363" s="3"/>
      <c r="W363" s="3"/>
      <c r="X363" s="3"/>
    </row>
    <row r="364" spans="7:24" ht="12.75" customHeight="1" x14ac:dyDescent="0.2">
      <c r="G364" s="3"/>
      <c r="H364" s="3"/>
      <c r="V364" s="3"/>
      <c r="W364" s="3"/>
      <c r="X364" s="3"/>
    </row>
    <row r="365" spans="7:24" ht="12.75" customHeight="1" x14ac:dyDescent="0.2">
      <c r="G365" s="3"/>
      <c r="H365" s="3"/>
      <c r="V365" s="3"/>
      <c r="W365" s="3"/>
      <c r="X365" s="3"/>
    </row>
    <row r="366" spans="7:24" ht="12.75" customHeight="1" x14ac:dyDescent="0.2">
      <c r="G366" s="3"/>
      <c r="H366" s="3"/>
      <c r="V366" s="3"/>
      <c r="W366" s="3"/>
      <c r="X366" s="3"/>
    </row>
    <row r="367" spans="7:24" ht="12.75" customHeight="1" x14ac:dyDescent="0.2">
      <c r="G367" s="3"/>
      <c r="H367" s="3"/>
      <c r="V367" s="3"/>
      <c r="W367" s="3"/>
      <c r="X367" s="3"/>
    </row>
    <row r="368" spans="7:24" ht="12.75" customHeight="1" x14ac:dyDescent="0.2">
      <c r="G368" s="3"/>
      <c r="H368" s="3"/>
      <c r="V368" s="3"/>
      <c r="W368" s="3"/>
      <c r="X368" s="3"/>
    </row>
    <row r="369" spans="7:24" ht="12.75" customHeight="1" x14ac:dyDescent="0.2">
      <c r="G369" s="3"/>
      <c r="H369" s="3"/>
      <c r="V369" s="3"/>
      <c r="W369" s="3"/>
      <c r="X369" s="3"/>
    </row>
    <row r="370" spans="7:24" ht="12.75" customHeight="1" x14ac:dyDescent="0.2">
      <c r="G370" s="3"/>
      <c r="H370" s="3"/>
      <c r="V370" s="3"/>
      <c r="W370" s="3"/>
      <c r="X370" s="3"/>
    </row>
    <row r="371" spans="7:24" ht="12.75" customHeight="1" x14ac:dyDescent="0.2">
      <c r="G371" s="3"/>
      <c r="H371" s="3"/>
      <c r="V371" s="3"/>
      <c r="W371" s="3"/>
      <c r="X371" s="3"/>
    </row>
    <row r="372" spans="7:24" ht="12.75" customHeight="1" x14ac:dyDescent="0.2">
      <c r="G372" s="3"/>
      <c r="H372" s="3"/>
      <c r="V372" s="3"/>
      <c r="W372" s="3"/>
      <c r="X372" s="3"/>
    </row>
    <row r="373" spans="7:24" ht="12.75" customHeight="1" x14ac:dyDescent="0.2">
      <c r="G373" s="3"/>
      <c r="H373" s="3"/>
      <c r="V373" s="3"/>
      <c r="W373" s="3"/>
      <c r="X373" s="3"/>
    </row>
    <row r="374" spans="7:24" ht="12.75" customHeight="1" x14ac:dyDescent="0.2">
      <c r="G374" s="3"/>
      <c r="H374" s="3"/>
      <c r="V374" s="3"/>
      <c r="W374" s="3"/>
      <c r="X374" s="3"/>
    </row>
    <row r="375" spans="7:24" ht="12.75" customHeight="1" x14ac:dyDescent="0.2">
      <c r="G375" s="3"/>
      <c r="H375" s="3"/>
      <c r="V375" s="3"/>
      <c r="W375" s="3"/>
      <c r="X375" s="3"/>
    </row>
    <row r="376" spans="7:24" ht="12.75" customHeight="1" x14ac:dyDescent="0.2">
      <c r="G376" s="3"/>
      <c r="H376" s="3"/>
      <c r="V376" s="3"/>
      <c r="W376" s="3"/>
      <c r="X376" s="3"/>
    </row>
    <row r="377" spans="7:24" ht="12.75" customHeight="1" x14ac:dyDescent="0.2">
      <c r="G377" s="3"/>
      <c r="H377" s="3"/>
      <c r="V377" s="3"/>
      <c r="W377" s="3"/>
      <c r="X377" s="3"/>
    </row>
    <row r="378" spans="7:24" ht="12.75" customHeight="1" x14ac:dyDescent="0.2">
      <c r="G378" s="3"/>
      <c r="H378" s="3"/>
      <c r="V378" s="3"/>
      <c r="W378" s="3"/>
      <c r="X378" s="3"/>
    </row>
    <row r="379" spans="7:24" ht="12.75" customHeight="1" x14ac:dyDescent="0.2">
      <c r="G379" s="3"/>
      <c r="H379" s="3"/>
      <c r="V379" s="3"/>
      <c r="W379" s="3"/>
      <c r="X379" s="3"/>
    </row>
    <row r="380" spans="7:24" ht="12.75" customHeight="1" x14ac:dyDescent="0.2">
      <c r="G380" s="3"/>
      <c r="H380" s="3"/>
      <c r="V380" s="3"/>
      <c r="W380" s="3"/>
      <c r="X380" s="3"/>
    </row>
    <row r="381" spans="7:24" ht="12.75" customHeight="1" x14ac:dyDescent="0.2">
      <c r="G381" s="3"/>
      <c r="H381" s="3"/>
      <c r="V381" s="3"/>
      <c r="W381" s="3"/>
      <c r="X381" s="3"/>
    </row>
    <row r="382" spans="7:24" ht="12.75" customHeight="1" x14ac:dyDescent="0.2">
      <c r="G382" s="3"/>
      <c r="H382" s="3"/>
      <c r="V382" s="3"/>
      <c r="W382" s="3"/>
      <c r="X382" s="3"/>
    </row>
    <row r="383" spans="7:24" ht="12.75" customHeight="1" x14ac:dyDescent="0.2">
      <c r="G383" s="3"/>
      <c r="H383" s="3"/>
      <c r="V383" s="3"/>
      <c r="W383" s="3"/>
      <c r="X383" s="3"/>
    </row>
    <row r="384" spans="7:24" ht="12.75" customHeight="1" x14ac:dyDescent="0.2">
      <c r="G384" s="3"/>
      <c r="H384" s="3"/>
      <c r="V384" s="3"/>
      <c r="W384" s="3"/>
      <c r="X384" s="3"/>
    </row>
    <row r="385" spans="7:24" ht="12.75" customHeight="1" x14ac:dyDescent="0.2">
      <c r="G385" s="3"/>
      <c r="H385" s="3"/>
      <c r="V385" s="3"/>
      <c r="W385" s="3"/>
      <c r="X385" s="3"/>
    </row>
    <row r="386" spans="7:24" ht="12.75" customHeight="1" x14ac:dyDescent="0.2">
      <c r="G386" s="3"/>
      <c r="H386" s="3"/>
      <c r="V386" s="3"/>
      <c r="W386" s="3"/>
      <c r="X386" s="3"/>
    </row>
    <row r="387" spans="7:24" ht="12.75" customHeight="1" x14ac:dyDescent="0.2">
      <c r="G387" s="3"/>
      <c r="H387" s="3"/>
      <c r="V387" s="3"/>
      <c r="W387" s="3"/>
      <c r="X387" s="3"/>
    </row>
    <row r="388" spans="7:24" ht="12.75" customHeight="1" x14ac:dyDescent="0.2">
      <c r="G388" s="3"/>
      <c r="H388" s="3"/>
      <c r="V388" s="3"/>
      <c r="W388" s="3"/>
      <c r="X388" s="3"/>
    </row>
    <row r="389" spans="7:24" ht="12.75" customHeight="1" x14ac:dyDescent="0.2">
      <c r="G389" s="3"/>
      <c r="H389" s="3"/>
      <c r="V389" s="3"/>
      <c r="W389" s="3"/>
      <c r="X389" s="3"/>
    </row>
    <row r="390" spans="7:24" ht="12.75" customHeight="1" x14ac:dyDescent="0.2">
      <c r="G390" s="3"/>
      <c r="H390" s="3"/>
      <c r="V390" s="3"/>
      <c r="W390" s="3"/>
      <c r="X390" s="3"/>
    </row>
    <row r="391" spans="7:24" ht="12.75" customHeight="1" x14ac:dyDescent="0.2">
      <c r="G391" s="3"/>
      <c r="H391" s="3"/>
      <c r="V391" s="3"/>
      <c r="W391" s="3"/>
      <c r="X391" s="3"/>
    </row>
    <row r="392" spans="7:24" ht="12.75" customHeight="1" x14ac:dyDescent="0.2">
      <c r="G392" s="3"/>
      <c r="H392" s="3"/>
      <c r="V392" s="3"/>
      <c r="W392" s="3"/>
      <c r="X392" s="3"/>
    </row>
    <row r="393" spans="7:24" ht="12.75" customHeight="1" x14ac:dyDescent="0.2">
      <c r="G393" s="3"/>
      <c r="H393" s="3"/>
      <c r="V393" s="3"/>
      <c r="W393" s="3"/>
      <c r="X393" s="3"/>
    </row>
    <row r="394" spans="7:24" ht="12.75" customHeight="1" x14ac:dyDescent="0.2">
      <c r="G394" s="3"/>
      <c r="H394" s="3"/>
      <c r="V394" s="3"/>
      <c r="W394" s="3"/>
      <c r="X394" s="3"/>
    </row>
    <row r="395" spans="7:24" ht="12.75" customHeight="1" x14ac:dyDescent="0.2">
      <c r="G395" s="3"/>
      <c r="H395" s="3"/>
      <c r="V395" s="3"/>
      <c r="W395" s="3"/>
      <c r="X395" s="3"/>
    </row>
    <row r="396" spans="7:24" ht="12.75" customHeight="1" x14ac:dyDescent="0.2">
      <c r="G396" s="3"/>
      <c r="H396" s="3"/>
      <c r="V396" s="3"/>
      <c r="W396" s="3"/>
      <c r="X396" s="3"/>
    </row>
    <row r="397" spans="7:24" ht="12.75" customHeight="1" x14ac:dyDescent="0.2">
      <c r="G397" s="3"/>
      <c r="H397" s="3"/>
      <c r="V397" s="3"/>
      <c r="W397" s="3"/>
      <c r="X397" s="3"/>
    </row>
    <row r="398" spans="7:24" ht="12.75" customHeight="1" x14ac:dyDescent="0.2">
      <c r="G398" s="3"/>
      <c r="H398" s="3"/>
      <c r="V398" s="3"/>
      <c r="W398" s="3"/>
      <c r="X398" s="3"/>
    </row>
    <row r="399" spans="7:24" ht="12.75" customHeight="1" x14ac:dyDescent="0.2">
      <c r="G399" s="3"/>
      <c r="H399" s="3"/>
      <c r="V399" s="3"/>
      <c r="W399" s="3"/>
      <c r="X399" s="3"/>
    </row>
    <row r="400" spans="7:24" ht="12.75" customHeight="1" x14ac:dyDescent="0.2">
      <c r="G400" s="3"/>
      <c r="H400" s="3"/>
      <c r="V400" s="3"/>
      <c r="W400" s="3"/>
      <c r="X400" s="3"/>
    </row>
    <row r="401" spans="7:24" ht="12.75" customHeight="1" x14ac:dyDescent="0.2">
      <c r="G401" s="3"/>
      <c r="H401" s="3"/>
      <c r="V401" s="3"/>
      <c r="W401" s="3"/>
      <c r="X401" s="3"/>
    </row>
    <row r="402" spans="7:24" ht="12.75" customHeight="1" x14ac:dyDescent="0.2">
      <c r="G402" s="3"/>
      <c r="H402" s="3"/>
      <c r="V402" s="3"/>
      <c r="W402" s="3"/>
      <c r="X402" s="3"/>
    </row>
    <row r="403" spans="7:24" ht="12.75" customHeight="1" x14ac:dyDescent="0.2">
      <c r="G403" s="3"/>
      <c r="H403" s="3"/>
      <c r="V403" s="3"/>
      <c r="W403" s="3"/>
      <c r="X403" s="3"/>
    </row>
    <row r="404" spans="7:24" ht="12.75" customHeight="1" x14ac:dyDescent="0.2">
      <c r="G404" s="3"/>
      <c r="H404" s="3"/>
      <c r="V404" s="3"/>
      <c r="W404" s="3"/>
      <c r="X404" s="3"/>
    </row>
    <row r="405" spans="7:24" ht="12.75" customHeight="1" x14ac:dyDescent="0.2">
      <c r="G405" s="3"/>
      <c r="H405" s="3"/>
      <c r="V405" s="3"/>
      <c r="W405" s="3"/>
      <c r="X405" s="3"/>
    </row>
    <row r="406" spans="7:24" ht="12.75" customHeight="1" x14ac:dyDescent="0.2">
      <c r="G406" s="3"/>
      <c r="H406" s="3"/>
      <c r="V406" s="3"/>
      <c r="W406" s="3"/>
      <c r="X406" s="3"/>
    </row>
    <row r="407" spans="7:24" ht="12.75" customHeight="1" x14ac:dyDescent="0.2">
      <c r="G407" s="3"/>
      <c r="H407" s="3"/>
      <c r="V407" s="3"/>
      <c r="W407" s="3"/>
      <c r="X407" s="3"/>
    </row>
    <row r="408" spans="7:24" ht="12.75" customHeight="1" x14ac:dyDescent="0.2">
      <c r="G408" s="3"/>
      <c r="H408" s="3"/>
      <c r="V408" s="3"/>
      <c r="W408" s="3"/>
      <c r="X408" s="3"/>
    </row>
    <row r="409" spans="7:24" ht="12.75" customHeight="1" x14ac:dyDescent="0.2">
      <c r="G409" s="3"/>
      <c r="H409" s="3"/>
      <c r="V409" s="3"/>
      <c r="W409" s="3"/>
      <c r="X409" s="3"/>
    </row>
    <row r="410" spans="7:24" ht="12.75" customHeight="1" x14ac:dyDescent="0.2">
      <c r="G410" s="3"/>
      <c r="H410" s="3"/>
      <c r="V410" s="3"/>
      <c r="W410" s="3"/>
      <c r="X410" s="3"/>
    </row>
    <row r="411" spans="7:24" ht="12.75" customHeight="1" x14ac:dyDescent="0.2">
      <c r="G411" s="3"/>
      <c r="H411" s="3"/>
      <c r="V411" s="3"/>
      <c r="W411" s="3"/>
      <c r="X411" s="3"/>
    </row>
    <row r="412" spans="7:24" ht="12.75" customHeight="1" x14ac:dyDescent="0.2">
      <c r="G412" s="3"/>
      <c r="H412" s="3"/>
      <c r="V412" s="3"/>
      <c r="W412" s="3"/>
      <c r="X412" s="3"/>
    </row>
    <row r="413" spans="7:24" ht="12.75" customHeight="1" x14ac:dyDescent="0.2">
      <c r="G413" s="3"/>
      <c r="H413" s="3"/>
      <c r="V413" s="3"/>
      <c r="W413" s="3"/>
      <c r="X413" s="3"/>
    </row>
    <row r="414" spans="7:24" ht="12.75" customHeight="1" x14ac:dyDescent="0.2">
      <c r="G414" s="3"/>
      <c r="H414" s="3"/>
      <c r="V414" s="3"/>
      <c r="W414" s="3"/>
      <c r="X414" s="3"/>
    </row>
    <row r="415" spans="7:24" ht="12.75" customHeight="1" x14ac:dyDescent="0.2">
      <c r="G415" s="3"/>
      <c r="H415" s="3"/>
      <c r="V415" s="3"/>
      <c r="W415" s="3"/>
      <c r="X415" s="3"/>
    </row>
    <row r="416" spans="7:24" ht="12.75" customHeight="1" x14ac:dyDescent="0.2">
      <c r="G416" s="3"/>
      <c r="H416" s="3"/>
      <c r="V416" s="3"/>
      <c r="W416" s="3"/>
      <c r="X416" s="3"/>
    </row>
    <row r="417" spans="7:24" ht="12.75" customHeight="1" x14ac:dyDescent="0.2">
      <c r="G417" s="3"/>
      <c r="H417" s="3"/>
      <c r="V417" s="3"/>
      <c r="W417" s="3"/>
      <c r="X417" s="3"/>
    </row>
    <row r="418" spans="7:24" ht="12.75" customHeight="1" x14ac:dyDescent="0.2">
      <c r="G418" s="3"/>
      <c r="H418" s="3"/>
      <c r="V418" s="3"/>
      <c r="W418" s="3"/>
      <c r="X418" s="3"/>
    </row>
    <row r="419" spans="7:24" ht="12.75" customHeight="1" x14ac:dyDescent="0.2">
      <c r="G419" s="3"/>
      <c r="H419" s="3"/>
      <c r="V419" s="3"/>
      <c r="W419" s="3"/>
      <c r="X419" s="3"/>
    </row>
    <row r="420" spans="7:24" ht="12.75" customHeight="1" x14ac:dyDescent="0.2">
      <c r="G420" s="3"/>
      <c r="H420" s="3"/>
      <c r="V420" s="3"/>
      <c r="W420" s="3"/>
      <c r="X420" s="3"/>
    </row>
    <row r="421" spans="7:24" ht="12.75" customHeight="1" x14ac:dyDescent="0.2">
      <c r="G421" s="3"/>
      <c r="H421" s="3"/>
      <c r="V421" s="3"/>
      <c r="W421" s="3"/>
      <c r="X421" s="3"/>
    </row>
    <row r="422" spans="7:24" ht="12.75" customHeight="1" x14ac:dyDescent="0.2">
      <c r="G422" s="3"/>
      <c r="H422" s="3"/>
      <c r="V422" s="3"/>
      <c r="W422" s="3"/>
      <c r="X422" s="3"/>
    </row>
    <row r="423" spans="7:24" ht="12.75" customHeight="1" x14ac:dyDescent="0.2">
      <c r="G423" s="3"/>
      <c r="H423" s="3"/>
      <c r="V423" s="3"/>
      <c r="W423" s="3"/>
      <c r="X423" s="3"/>
    </row>
    <row r="424" spans="7:24" ht="12.75" customHeight="1" x14ac:dyDescent="0.2">
      <c r="G424" s="3"/>
      <c r="H424" s="3"/>
      <c r="V424" s="3"/>
      <c r="W424" s="3"/>
      <c r="X424" s="3"/>
    </row>
    <row r="425" spans="7:24" ht="12.75" customHeight="1" x14ac:dyDescent="0.2">
      <c r="G425" s="3"/>
      <c r="H425" s="3"/>
      <c r="V425" s="3"/>
      <c r="W425" s="3"/>
      <c r="X425" s="3"/>
    </row>
    <row r="426" spans="7:24" ht="12.75" customHeight="1" x14ac:dyDescent="0.2">
      <c r="G426" s="3"/>
      <c r="H426" s="3"/>
      <c r="V426" s="3"/>
      <c r="W426" s="3"/>
      <c r="X426" s="3"/>
    </row>
    <row r="427" spans="7:24" ht="12.75" customHeight="1" x14ac:dyDescent="0.2">
      <c r="G427" s="3"/>
      <c r="H427" s="3"/>
      <c r="V427" s="3"/>
      <c r="W427" s="3"/>
      <c r="X427" s="3"/>
    </row>
    <row r="428" spans="7:24" ht="12.75" customHeight="1" x14ac:dyDescent="0.2">
      <c r="G428" s="3"/>
      <c r="H428" s="3"/>
      <c r="V428" s="3"/>
      <c r="W428" s="3"/>
      <c r="X428" s="3"/>
    </row>
    <row r="429" spans="7:24" ht="12.75" customHeight="1" x14ac:dyDescent="0.2">
      <c r="G429" s="3"/>
      <c r="H429" s="3"/>
      <c r="V429" s="3"/>
      <c r="W429" s="3"/>
      <c r="X429" s="3"/>
    </row>
    <row r="430" spans="7:24" ht="12.75" customHeight="1" x14ac:dyDescent="0.2">
      <c r="G430" s="3"/>
      <c r="H430" s="3"/>
      <c r="V430" s="3"/>
      <c r="W430" s="3"/>
      <c r="X430" s="3"/>
    </row>
    <row r="431" spans="7:24" ht="12.75" customHeight="1" x14ac:dyDescent="0.2">
      <c r="G431" s="3"/>
      <c r="H431" s="3"/>
      <c r="V431" s="3"/>
      <c r="W431" s="3"/>
      <c r="X431" s="3"/>
    </row>
    <row r="432" spans="7:24" ht="12.75" customHeight="1" x14ac:dyDescent="0.2">
      <c r="G432" s="3"/>
      <c r="H432" s="3"/>
      <c r="V432" s="3"/>
      <c r="W432" s="3"/>
      <c r="X432" s="3"/>
    </row>
    <row r="433" spans="7:24" ht="12.75" customHeight="1" x14ac:dyDescent="0.2">
      <c r="G433" s="3"/>
      <c r="H433" s="3"/>
      <c r="V433" s="3"/>
      <c r="W433" s="3"/>
      <c r="X433" s="3"/>
    </row>
    <row r="434" spans="7:24" ht="12.75" customHeight="1" x14ac:dyDescent="0.2">
      <c r="G434" s="3"/>
      <c r="H434" s="3"/>
      <c r="V434" s="3"/>
      <c r="W434" s="3"/>
      <c r="X434" s="3"/>
    </row>
    <row r="435" spans="7:24" ht="12.75" customHeight="1" x14ac:dyDescent="0.2">
      <c r="G435" s="3"/>
      <c r="H435" s="3"/>
      <c r="V435" s="3"/>
      <c r="W435" s="3"/>
      <c r="X435" s="3"/>
    </row>
    <row r="436" spans="7:24" ht="12.75" customHeight="1" x14ac:dyDescent="0.2">
      <c r="G436" s="3"/>
      <c r="H436" s="3"/>
      <c r="V436" s="3"/>
      <c r="W436" s="3"/>
      <c r="X436" s="3"/>
    </row>
    <row r="437" spans="7:24" ht="12.75" customHeight="1" x14ac:dyDescent="0.2">
      <c r="G437" s="3"/>
      <c r="H437" s="3"/>
      <c r="V437" s="3"/>
      <c r="W437" s="3"/>
      <c r="X437" s="3"/>
    </row>
    <row r="438" spans="7:24" ht="12.75" customHeight="1" x14ac:dyDescent="0.2">
      <c r="G438" s="3"/>
      <c r="H438" s="3"/>
      <c r="V438" s="3"/>
      <c r="W438" s="3"/>
      <c r="X438" s="3"/>
    </row>
    <row r="439" spans="7:24" ht="12.75" customHeight="1" x14ac:dyDescent="0.2">
      <c r="G439" s="3"/>
      <c r="H439" s="3"/>
      <c r="V439" s="3"/>
      <c r="W439" s="3"/>
      <c r="X439" s="3"/>
    </row>
    <row r="440" spans="7:24" ht="12.75" customHeight="1" x14ac:dyDescent="0.2">
      <c r="G440" s="3"/>
      <c r="H440" s="3"/>
      <c r="V440" s="3"/>
      <c r="W440" s="3"/>
      <c r="X440" s="3"/>
    </row>
    <row r="441" spans="7:24" ht="12.75" customHeight="1" x14ac:dyDescent="0.2">
      <c r="G441" s="3"/>
      <c r="H441" s="3"/>
      <c r="V441" s="3"/>
      <c r="W441" s="3"/>
      <c r="X441" s="3"/>
    </row>
    <row r="442" spans="7:24" ht="12.75" customHeight="1" x14ac:dyDescent="0.2">
      <c r="G442" s="3"/>
      <c r="H442" s="3"/>
      <c r="V442" s="3"/>
      <c r="W442" s="3"/>
      <c r="X442" s="3"/>
    </row>
    <row r="443" spans="7:24" ht="12.75" customHeight="1" x14ac:dyDescent="0.2">
      <c r="G443" s="3"/>
      <c r="H443" s="3"/>
      <c r="V443" s="3"/>
      <c r="W443" s="3"/>
      <c r="X443" s="3"/>
    </row>
    <row r="444" spans="7:24" ht="12.75" customHeight="1" x14ac:dyDescent="0.2">
      <c r="G444" s="3"/>
      <c r="H444" s="3"/>
      <c r="V444" s="3"/>
      <c r="W444" s="3"/>
      <c r="X444" s="3"/>
    </row>
    <row r="445" spans="7:24" ht="12.75" customHeight="1" x14ac:dyDescent="0.2">
      <c r="G445" s="3"/>
      <c r="H445" s="3"/>
      <c r="V445" s="3"/>
      <c r="W445" s="3"/>
      <c r="X445" s="3"/>
    </row>
    <row r="446" spans="7:24" ht="12.75" customHeight="1" x14ac:dyDescent="0.2">
      <c r="G446" s="3"/>
      <c r="H446" s="3"/>
      <c r="V446" s="3"/>
      <c r="W446" s="3"/>
      <c r="X446" s="3"/>
    </row>
    <row r="447" spans="7:24" ht="12.75" customHeight="1" x14ac:dyDescent="0.2">
      <c r="G447" s="3"/>
      <c r="H447" s="3"/>
      <c r="V447" s="3"/>
      <c r="W447" s="3"/>
      <c r="X447" s="3"/>
    </row>
    <row r="448" spans="7:24" ht="12.75" customHeight="1" x14ac:dyDescent="0.2">
      <c r="G448" s="3"/>
      <c r="H448" s="3"/>
      <c r="V448" s="3"/>
      <c r="W448" s="3"/>
      <c r="X448" s="3"/>
    </row>
    <row r="449" spans="7:24" ht="12.75" customHeight="1" x14ac:dyDescent="0.2">
      <c r="G449" s="3"/>
      <c r="H449" s="3"/>
      <c r="V449" s="3"/>
      <c r="W449" s="3"/>
      <c r="X449" s="3"/>
    </row>
    <row r="450" spans="7:24" ht="12.75" customHeight="1" x14ac:dyDescent="0.2">
      <c r="G450" s="3"/>
      <c r="H450" s="3"/>
      <c r="V450" s="3"/>
      <c r="W450" s="3"/>
      <c r="X450" s="3"/>
    </row>
    <row r="451" spans="7:24" ht="12.75" customHeight="1" x14ac:dyDescent="0.2">
      <c r="G451" s="3"/>
      <c r="H451" s="3"/>
      <c r="V451" s="3"/>
      <c r="W451" s="3"/>
      <c r="X451" s="3"/>
    </row>
    <row r="452" spans="7:24" ht="12.75" customHeight="1" x14ac:dyDescent="0.2">
      <c r="G452" s="3"/>
      <c r="H452" s="3"/>
      <c r="V452" s="3"/>
      <c r="W452" s="3"/>
      <c r="X452" s="3"/>
    </row>
    <row r="453" spans="7:24" ht="12.75" customHeight="1" x14ac:dyDescent="0.2">
      <c r="G453" s="3"/>
      <c r="H453" s="3"/>
      <c r="V453" s="3"/>
      <c r="W453" s="3"/>
      <c r="X453" s="3"/>
    </row>
    <row r="454" spans="7:24" ht="12.75" customHeight="1" x14ac:dyDescent="0.2">
      <c r="G454" s="3"/>
      <c r="H454" s="3"/>
      <c r="V454" s="3"/>
      <c r="W454" s="3"/>
      <c r="X454" s="3"/>
    </row>
    <row r="455" spans="7:24" ht="12.75" customHeight="1" x14ac:dyDescent="0.2">
      <c r="G455" s="3"/>
      <c r="H455" s="3"/>
      <c r="V455" s="3"/>
      <c r="W455" s="3"/>
      <c r="X455" s="3"/>
    </row>
    <row r="456" spans="7:24" ht="12.75" customHeight="1" x14ac:dyDescent="0.2">
      <c r="G456" s="3"/>
      <c r="H456" s="3"/>
      <c r="V456" s="3"/>
      <c r="W456" s="3"/>
      <c r="X456" s="3"/>
    </row>
    <row r="457" spans="7:24" ht="12.75" customHeight="1" x14ac:dyDescent="0.2">
      <c r="G457" s="3"/>
      <c r="H457" s="3"/>
      <c r="V457" s="3"/>
      <c r="W457" s="3"/>
      <c r="X457" s="3"/>
    </row>
    <row r="458" spans="7:24" ht="12.75" customHeight="1" x14ac:dyDescent="0.2">
      <c r="G458" s="3"/>
      <c r="H458" s="3"/>
      <c r="V458" s="3"/>
      <c r="W458" s="3"/>
      <c r="X458" s="3"/>
    </row>
    <row r="459" spans="7:24" ht="12.75" customHeight="1" x14ac:dyDescent="0.2">
      <c r="G459" s="3"/>
      <c r="H459" s="3"/>
      <c r="V459" s="3"/>
      <c r="W459" s="3"/>
      <c r="X459" s="3"/>
    </row>
    <row r="460" spans="7:24" ht="12.75" customHeight="1" x14ac:dyDescent="0.2">
      <c r="G460" s="3"/>
      <c r="H460" s="3"/>
      <c r="V460" s="3"/>
      <c r="W460" s="3"/>
      <c r="X460" s="3"/>
    </row>
    <row r="461" spans="7:24" ht="12.75" customHeight="1" x14ac:dyDescent="0.2">
      <c r="G461" s="3"/>
      <c r="H461" s="3"/>
      <c r="V461" s="3"/>
      <c r="W461" s="3"/>
      <c r="X461" s="3"/>
    </row>
    <row r="462" spans="7:24" ht="12.75" customHeight="1" x14ac:dyDescent="0.2">
      <c r="G462" s="3"/>
      <c r="H462" s="3"/>
      <c r="V462" s="3"/>
      <c r="W462" s="3"/>
      <c r="X462" s="3"/>
    </row>
    <row r="463" spans="7:24" ht="12.75" customHeight="1" x14ac:dyDescent="0.2">
      <c r="G463" s="3"/>
      <c r="H463" s="3"/>
      <c r="V463" s="3"/>
      <c r="W463" s="3"/>
      <c r="X463" s="3"/>
    </row>
    <row r="464" spans="7:24" ht="12.75" customHeight="1" x14ac:dyDescent="0.2">
      <c r="G464" s="3"/>
      <c r="H464" s="3"/>
      <c r="V464" s="3"/>
      <c r="W464" s="3"/>
      <c r="X464" s="3"/>
    </row>
    <row r="465" spans="7:24" ht="12.75" customHeight="1" x14ac:dyDescent="0.2">
      <c r="G465" s="3"/>
      <c r="H465" s="3"/>
      <c r="V465" s="3"/>
      <c r="W465" s="3"/>
      <c r="X465" s="3"/>
    </row>
    <row r="466" spans="7:24" ht="12.75" customHeight="1" x14ac:dyDescent="0.2">
      <c r="G466" s="3"/>
      <c r="H466" s="3"/>
      <c r="V466" s="3"/>
      <c r="W466" s="3"/>
      <c r="X466" s="3"/>
    </row>
    <row r="467" spans="7:24" ht="12.75" customHeight="1" x14ac:dyDescent="0.2">
      <c r="G467" s="3"/>
      <c r="H467" s="3"/>
      <c r="V467" s="3"/>
      <c r="W467" s="3"/>
      <c r="X467" s="3"/>
    </row>
    <row r="468" spans="7:24" ht="12.75" customHeight="1" x14ac:dyDescent="0.2">
      <c r="G468" s="3"/>
      <c r="H468" s="3"/>
      <c r="V468" s="3"/>
      <c r="W468" s="3"/>
      <c r="X468" s="3"/>
    </row>
    <row r="469" spans="7:24" ht="12.75" customHeight="1" x14ac:dyDescent="0.2">
      <c r="G469" s="3"/>
      <c r="H469" s="3"/>
      <c r="V469" s="3"/>
      <c r="W469" s="3"/>
      <c r="X469" s="3"/>
    </row>
    <row r="470" spans="7:24" ht="12.75" customHeight="1" x14ac:dyDescent="0.2">
      <c r="G470" s="3"/>
      <c r="H470" s="3"/>
      <c r="V470" s="3"/>
      <c r="W470" s="3"/>
      <c r="X470" s="3"/>
    </row>
    <row r="471" spans="7:24" ht="12.75" customHeight="1" x14ac:dyDescent="0.2">
      <c r="G471" s="3"/>
      <c r="H471" s="3"/>
      <c r="V471" s="3"/>
      <c r="W471" s="3"/>
      <c r="X471" s="3"/>
    </row>
    <row r="472" spans="7:24" ht="12.75" customHeight="1" x14ac:dyDescent="0.2">
      <c r="G472" s="3"/>
      <c r="H472" s="3"/>
      <c r="V472" s="3"/>
      <c r="W472" s="3"/>
      <c r="X472" s="3"/>
    </row>
    <row r="473" spans="7:24" ht="12.75" customHeight="1" x14ac:dyDescent="0.2">
      <c r="G473" s="3"/>
      <c r="H473" s="3"/>
      <c r="V473" s="3"/>
      <c r="W473" s="3"/>
      <c r="X473" s="3"/>
    </row>
    <row r="474" spans="7:24" ht="12.75" customHeight="1" x14ac:dyDescent="0.2">
      <c r="G474" s="3"/>
      <c r="H474" s="3"/>
      <c r="V474" s="3"/>
      <c r="W474" s="3"/>
      <c r="X474" s="3"/>
    </row>
    <row r="475" spans="7:24" ht="12.75" customHeight="1" x14ac:dyDescent="0.2">
      <c r="G475" s="3"/>
      <c r="H475" s="3"/>
      <c r="V475" s="3"/>
      <c r="W475" s="3"/>
      <c r="X475" s="3"/>
    </row>
    <row r="476" spans="7:24" ht="12.75" customHeight="1" x14ac:dyDescent="0.2">
      <c r="G476" s="3"/>
      <c r="H476" s="3"/>
      <c r="V476" s="3"/>
      <c r="W476" s="3"/>
      <c r="X476" s="3"/>
    </row>
    <row r="477" spans="7:24" ht="12.75" customHeight="1" x14ac:dyDescent="0.2">
      <c r="G477" s="3"/>
      <c r="H477" s="3"/>
      <c r="V477" s="3"/>
      <c r="W477" s="3"/>
      <c r="X477" s="3"/>
    </row>
    <row r="478" spans="7:24" ht="12.75" customHeight="1" x14ac:dyDescent="0.2">
      <c r="G478" s="3"/>
      <c r="H478" s="3"/>
      <c r="V478" s="3"/>
      <c r="W478" s="3"/>
      <c r="X478" s="3"/>
    </row>
    <row r="479" spans="7:24" ht="12.75" customHeight="1" x14ac:dyDescent="0.2">
      <c r="G479" s="3"/>
      <c r="H479" s="3"/>
      <c r="V479" s="3"/>
      <c r="W479" s="3"/>
      <c r="X479" s="3"/>
    </row>
    <row r="480" spans="7:24" ht="12.75" customHeight="1" x14ac:dyDescent="0.2">
      <c r="G480" s="3"/>
      <c r="H480" s="3"/>
      <c r="V480" s="3"/>
      <c r="W480" s="3"/>
      <c r="X480" s="3"/>
    </row>
    <row r="481" spans="7:24" ht="12.75" customHeight="1" x14ac:dyDescent="0.2">
      <c r="G481" s="3"/>
      <c r="H481" s="3"/>
      <c r="V481" s="3"/>
      <c r="W481" s="3"/>
      <c r="X481" s="3"/>
    </row>
    <row r="482" spans="7:24" ht="12.75" customHeight="1" x14ac:dyDescent="0.2">
      <c r="G482" s="3"/>
      <c r="H482" s="3"/>
      <c r="V482" s="3"/>
      <c r="W482" s="3"/>
      <c r="X482" s="3"/>
    </row>
    <row r="483" spans="7:24" ht="12.75" customHeight="1" x14ac:dyDescent="0.2">
      <c r="G483" s="3"/>
      <c r="H483" s="3"/>
      <c r="V483" s="3"/>
      <c r="W483" s="3"/>
      <c r="X483" s="3"/>
    </row>
    <row r="484" spans="7:24" ht="12.75" customHeight="1" x14ac:dyDescent="0.2">
      <c r="G484" s="3"/>
      <c r="H484" s="3"/>
      <c r="V484" s="3"/>
      <c r="W484" s="3"/>
      <c r="X484" s="3"/>
    </row>
    <row r="485" spans="7:24" ht="12.75" customHeight="1" x14ac:dyDescent="0.2">
      <c r="G485" s="3"/>
      <c r="H485" s="3"/>
      <c r="V485" s="3"/>
      <c r="W485" s="3"/>
      <c r="X485" s="3"/>
    </row>
    <row r="486" spans="7:24" ht="12.75" customHeight="1" x14ac:dyDescent="0.2">
      <c r="G486" s="3"/>
      <c r="H486" s="3"/>
      <c r="V486" s="3"/>
      <c r="W486" s="3"/>
      <c r="X486" s="3"/>
    </row>
    <row r="487" spans="7:24" ht="12.75" customHeight="1" x14ac:dyDescent="0.2">
      <c r="G487" s="3"/>
      <c r="H487" s="3"/>
      <c r="V487" s="3"/>
      <c r="W487" s="3"/>
      <c r="X487" s="3"/>
    </row>
    <row r="488" spans="7:24" ht="12.75" customHeight="1" x14ac:dyDescent="0.2">
      <c r="G488" s="3"/>
      <c r="H488" s="3"/>
      <c r="V488" s="3"/>
      <c r="W488" s="3"/>
      <c r="X488" s="3"/>
    </row>
    <row r="489" spans="7:24" ht="12.75" customHeight="1" x14ac:dyDescent="0.2">
      <c r="G489" s="3"/>
      <c r="H489" s="3"/>
      <c r="V489" s="3"/>
      <c r="W489" s="3"/>
      <c r="X489" s="3"/>
    </row>
    <row r="490" spans="7:24" ht="12.75" customHeight="1" x14ac:dyDescent="0.2">
      <c r="G490" s="3"/>
      <c r="H490" s="3"/>
      <c r="V490" s="3"/>
      <c r="W490" s="3"/>
      <c r="X490" s="3"/>
    </row>
    <row r="491" spans="7:24" ht="12.75" customHeight="1" x14ac:dyDescent="0.2">
      <c r="G491" s="3"/>
      <c r="H491" s="3"/>
      <c r="V491" s="3"/>
      <c r="W491" s="3"/>
      <c r="X491" s="3"/>
    </row>
    <row r="492" spans="7:24" ht="12.75" customHeight="1" x14ac:dyDescent="0.2">
      <c r="G492" s="3"/>
      <c r="H492" s="3"/>
      <c r="V492" s="3"/>
      <c r="W492" s="3"/>
      <c r="X492" s="3"/>
    </row>
    <row r="493" spans="7:24" ht="12.75" customHeight="1" x14ac:dyDescent="0.2">
      <c r="G493" s="3"/>
      <c r="H493" s="3"/>
      <c r="V493" s="3"/>
      <c r="W493" s="3"/>
      <c r="X493" s="3"/>
    </row>
    <row r="494" spans="7:24" ht="12.75" customHeight="1" x14ac:dyDescent="0.2">
      <c r="G494" s="3"/>
      <c r="H494" s="3"/>
      <c r="V494" s="3"/>
      <c r="W494" s="3"/>
      <c r="X494" s="3"/>
    </row>
    <row r="495" spans="7:24" ht="12.75" customHeight="1" x14ac:dyDescent="0.2">
      <c r="G495" s="3"/>
      <c r="H495" s="3"/>
      <c r="V495" s="3"/>
      <c r="W495" s="3"/>
      <c r="X495" s="3"/>
    </row>
    <row r="496" spans="7:24" ht="12.75" customHeight="1" x14ac:dyDescent="0.2">
      <c r="G496" s="3"/>
      <c r="H496" s="3"/>
      <c r="V496" s="3"/>
      <c r="W496" s="3"/>
      <c r="X496" s="3"/>
    </row>
    <row r="497" spans="7:24" ht="12.75" customHeight="1" x14ac:dyDescent="0.2">
      <c r="G497" s="3"/>
      <c r="H497" s="3"/>
      <c r="V497" s="3"/>
      <c r="W497" s="3"/>
      <c r="X497" s="3"/>
    </row>
    <row r="498" spans="7:24" ht="12.75" customHeight="1" x14ac:dyDescent="0.2">
      <c r="G498" s="3"/>
      <c r="H498" s="3"/>
      <c r="V498" s="3"/>
      <c r="W498" s="3"/>
      <c r="X498" s="3"/>
    </row>
    <row r="499" spans="7:24" ht="12.75" customHeight="1" x14ac:dyDescent="0.2">
      <c r="G499" s="3"/>
      <c r="H499" s="3"/>
      <c r="V499" s="3"/>
      <c r="W499" s="3"/>
      <c r="X499" s="3"/>
    </row>
    <row r="500" spans="7:24" ht="12.75" customHeight="1" x14ac:dyDescent="0.2">
      <c r="G500" s="3"/>
      <c r="H500" s="3"/>
      <c r="V500" s="3"/>
      <c r="W500" s="3"/>
      <c r="X500" s="3"/>
    </row>
    <row r="501" spans="7:24" ht="12.75" customHeight="1" x14ac:dyDescent="0.2">
      <c r="G501" s="3"/>
      <c r="H501" s="3"/>
      <c r="V501" s="3"/>
      <c r="W501" s="3"/>
      <c r="X501" s="3"/>
    </row>
    <row r="502" spans="7:24" ht="12.75" customHeight="1" x14ac:dyDescent="0.2">
      <c r="G502" s="3"/>
      <c r="H502" s="3"/>
      <c r="V502" s="3"/>
      <c r="W502" s="3"/>
      <c r="X502" s="3"/>
    </row>
    <row r="503" spans="7:24" ht="12.75" customHeight="1" x14ac:dyDescent="0.2">
      <c r="G503" s="3"/>
      <c r="H503" s="3"/>
      <c r="V503" s="3"/>
      <c r="W503" s="3"/>
      <c r="X503" s="3"/>
    </row>
    <row r="504" spans="7:24" ht="12.75" customHeight="1" x14ac:dyDescent="0.2">
      <c r="G504" s="3"/>
      <c r="H504" s="3"/>
      <c r="V504" s="3"/>
      <c r="W504" s="3"/>
      <c r="X504" s="3"/>
    </row>
    <row r="505" spans="7:24" ht="12.75" customHeight="1" x14ac:dyDescent="0.2">
      <c r="G505" s="3"/>
      <c r="H505" s="3"/>
      <c r="V505" s="3"/>
      <c r="W505" s="3"/>
      <c r="X505" s="3"/>
    </row>
    <row r="506" spans="7:24" ht="12.75" customHeight="1" x14ac:dyDescent="0.2">
      <c r="G506" s="3"/>
      <c r="H506" s="3"/>
      <c r="V506" s="3"/>
      <c r="W506" s="3"/>
      <c r="X506" s="3"/>
    </row>
    <row r="507" spans="7:24" ht="12.75" customHeight="1" x14ac:dyDescent="0.2">
      <c r="G507" s="3"/>
      <c r="H507" s="3"/>
      <c r="V507" s="3"/>
      <c r="W507" s="3"/>
      <c r="X507" s="3"/>
    </row>
    <row r="508" spans="7:24" ht="12.75" customHeight="1" x14ac:dyDescent="0.2">
      <c r="G508" s="3"/>
      <c r="H508" s="3"/>
      <c r="V508" s="3"/>
      <c r="W508" s="3"/>
      <c r="X508" s="3"/>
    </row>
    <row r="509" spans="7:24" ht="12.75" customHeight="1" x14ac:dyDescent="0.2">
      <c r="G509" s="3"/>
      <c r="H509" s="3"/>
      <c r="V509" s="3"/>
      <c r="W509" s="3"/>
      <c r="X509" s="3"/>
    </row>
    <row r="510" spans="7:24" ht="12.75" customHeight="1" x14ac:dyDescent="0.2">
      <c r="G510" s="3"/>
      <c r="H510" s="3"/>
      <c r="V510" s="3"/>
      <c r="W510" s="3"/>
      <c r="X510" s="3"/>
    </row>
    <row r="511" spans="7:24" ht="12.75" customHeight="1" x14ac:dyDescent="0.2">
      <c r="G511" s="3"/>
      <c r="H511" s="3"/>
      <c r="V511" s="3"/>
      <c r="W511" s="3"/>
      <c r="X511" s="3"/>
    </row>
    <row r="512" spans="7:24" ht="12.75" customHeight="1" x14ac:dyDescent="0.2">
      <c r="G512" s="3"/>
      <c r="H512" s="3"/>
      <c r="V512" s="3"/>
      <c r="W512" s="3"/>
      <c r="X512" s="3"/>
    </row>
    <row r="513" spans="7:24" ht="12.75" customHeight="1" x14ac:dyDescent="0.2">
      <c r="G513" s="3"/>
      <c r="H513" s="3"/>
      <c r="V513" s="3"/>
      <c r="W513" s="3"/>
      <c r="X513" s="3"/>
    </row>
    <row r="514" spans="7:24" ht="12.75" customHeight="1" x14ac:dyDescent="0.2">
      <c r="G514" s="3"/>
      <c r="H514" s="3"/>
      <c r="V514" s="3"/>
      <c r="W514" s="3"/>
      <c r="X514" s="3"/>
    </row>
    <row r="515" spans="7:24" ht="12.75" customHeight="1" x14ac:dyDescent="0.2">
      <c r="G515" s="3"/>
      <c r="H515" s="3"/>
      <c r="V515" s="3"/>
      <c r="W515" s="3"/>
      <c r="X515" s="3"/>
    </row>
    <row r="516" spans="7:24" ht="12.75" customHeight="1" x14ac:dyDescent="0.2">
      <c r="G516" s="3"/>
      <c r="H516" s="3"/>
      <c r="V516" s="3"/>
      <c r="W516" s="3"/>
      <c r="X516" s="3"/>
    </row>
    <row r="517" spans="7:24" ht="12.75" customHeight="1" x14ac:dyDescent="0.2">
      <c r="G517" s="3"/>
      <c r="H517" s="3"/>
      <c r="V517" s="3"/>
      <c r="W517" s="3"/>
      <c r="X517" s="3"/>
    </row>
    <row r="518" spans="7:24" ht="12.75" customHeight="1" x14ac:dyDescent="0.2">
      <c r="G518" s="3"/>
      <c r="H518" s="3"/>
      <c r="V518" s="3"/>
      <c r="W518" s="3"/>
      <c r="X518" s="3"/>
    </row>
    <row r="519" spans="7:24" ht="12.75" customHeight="1" x14ac:dyDescent="0.2">
      <c r="G519" s="3"/>
      <c r="H519" s="3"/>
      <c r="V519" s="3"/>
      <c r="W519" s="3"/>
      <c r="X519" s="3"/>
    </row>
    <row r="520" spans="7:24" ht="12.75" customHeight="1" x14ac:dyDescent="0.2">
      <c r="G520" s="3"/>
      <c r="H520" s="3"/>
      <c r="V520" s="3"/>
      <c r="W520" s="3"/>
      <c r="X520" s="3"/>
    </row>
    <row r="521" spans="7:24" ht="12.75" customHeight="1" x14ac:dyDescent="0.2">
      <c r="G521" s="3"/>
      <c r="H521" s="3"/>
      <c r="V521" s="3"/>
      <c r="W521" s="3"/>
      <c r="X521" s="3"/>
    </row>
    <row r="522" spans="7:24" ht="12.75" customHeight="1" x14ac:dyDescent="0.2">
      <c r="G522" s="3"/>
      <c r="H522" s="3"/>
      <c r="V522" s="3"/>
      <c r="W522" s="3"/>
      <c r="X522" s="3"/>
    </row>
    <row r="523" spans="7:24" ht="12.75" customHeight="1" x14ac:dyDescent="0.2">
      <c r="G523" s="3"/>
      <c r="H523" s="3"/>
      <c r="V523" s="3"/>
      <c r="W523" s="3"/>
      <c r="X523" s="3"/>
    </row>
    <row r="524" spans="7:24" ht="12.75" customHeight="1" x14ac:dyDescent="0.2">
      <c r="G524" s="3"/>
      <c r="H524" s="3"/>
      <c r="V524" s="3"/>
      <c r="W524" s="3"/>
      <c r="X524" s="3"/>
    </row>
    <row r="525" spans="7:24" ht="12.75" customHeight="1" x14ac:dyDescent="0.2">
      <c r="G525" s="3"/>
      <c r="H525" s="3"/>
      <c r="V525" s="3"/>
      <c r="W525" s="3"/>
      <c r="X525" s="3"/>
    </row>
    <row r="526" spans="7:24" ht="12.75" customHeight="1" x14ac:dyDescent="0.2">
      <c r="G526" s="3"/>
      <c r="H526" s="3"/>
      <c r="V526" s="3"/>
      <c r="W526" s="3"/>
      <c r="X526" s="3"/>
    </row>
    <row r="527" spans="7:24" ht="12.75" customHeight="1" x14ac:dyDescent="0.2">
      <c r="G527" s="3"/>
      <c r="H527" s="3"/>
      <c r="V527" s="3"/>
      <c r="W527" s="3"/>
      <c r="X527" s="3"/>
    </row>
    <row r="528" spans="7:24" ht="12.75" customHeight="1" x14ac:dyDescent="0.2">
      <c r="G528" s="3"/>
      <c r="H528" s="3"/>
      <c r="V528" s="3"/>
      <c r="W528" s="3"/>
      <c r="X528" s="3"/>
    </row>
    <row r="529" spans="7:24" ht="12.75" customHeight="1" x14ac:dyDescent="0.2">
      <c r="G529" s="3"/>
      <c r="H529" s="3"/>
      <c r="V529" s="3"/>
      <c r="W529" s="3"/>
      <c r="X529" s="3"/>
    </row>
    <row r="530" spans="7:24" ht="12.75" customHeight="1" x14ac:dyDescent="0.2">
      <c r="G530" s="3"/>
      <c r="H530" s="3"/>
      <c r="V530" s="3"/>
      <c r="W530" s="3"/>
      <c r="X530" s="3"/>
    </row>
    <row r="531" spans="7:24" ht="12.75" customHeight="1" x14ac:dyDescent="0.2">
      <c r="G531" s="3"/>
      <c r="H531" s="3"/>
      <c r="V531" s="3"/>
      <c r="W531" s="3"/>
      <c r="X531" s="3"/>
    </row>
    <row r="532" spans="7:24" ht="12.75" customHeight="1" x14ac:dyDescent="0.2">
      <c r="G532" s="3"/>
      <c r="H532" s="3"/>
      <c r="V532" s="3"/>
      <c r="W532" s="3"/>
      <c r="X532" s="3"/>
    </row>
    <row r="533" spans="7:24" ht="12.75" customHeight="1" x14ac:dyDescent="0.2">
      <c r="G533" s="3"/>
      <c r="H533" s="3"/>
      <c r="V533" s="3"/>
      <c r="W533" s="3"/>
      <c r="X533" s="3"/>
    </row>
    <row r="534" spans="7:24" ht="12.75" customHeight="1" x14ac:dyDescent="0.2">
      <c r="G534" s="3"/>
      <c r="H534" s="3"/>
      <c r="V534" s="3"/>
      <c r="W534" s="3"/>
      <c r="X534" s="3"/>
    </row>
    <row r="535" spans="7:24" ht="12.75" customHeight="1" x14ac:dyDescent="0.2">
      <c r="G535" s="3"/>
      <c r="H535" s="3"/>
      <c r="V535" s="3"/>
      <c r="W535" s="3"/>
      <c r="X535" s="3"/>
    </row>
    <row r="536" spans="7:24" ht="12.75" customHeight="1" x14ac:dyDescent="0.2">
      <c r="G536" s="3"/>
      <c r="H536" s="3"/>
      <c r="V536" s="3"/>
      <c r="W536" s="3"/>
      <c r="X536" s="3"/>
    </row>
    <row r="537" spans="7:24" ht="12.75" customHeight="1" x14ac:dyDescent="0.2">
      <c r="G537" s="3"/>
      <c r="H537" s="3"/>
      <c r="V537" s="3"/>
      <c r="W537" s="3"/>
      <c r="X537" s="3"/>
    </row>
    <row r="538" spans="7:24" ht="12.75" customHeight="1" x14ac:dyDescent="0.2">
      <c r="G538" s="3"/>
      <c r="H538" s="3"/>
      <c r="V538" s="3"/>
      <c r="W538" s="3"/>
      <c r="X538" s="3"/>
    </row>
    <row r="539" spans="7:24" ht="12.75" customHeight="1" x14ac:dyDescent="0.2">
      <c r="G539" s="3"/>
      <c r="H539" s="3"/>
      <c r="V539" s="3"/>
      <c r="W539" s="3"/>
      <c r="X539" s="3"/>
    </row>
    <row r="540" spans="7:24" ht="12.75" customHeight="1" x14ac:dyDescent="0.2">
      <c r="G540" s="3"/>
      <c r="H540" s="3"/>
      <c r="V540" s="3"/>
      <c r="W540" s="3"/>
      <c r="X540" s="3"/>
    </row>
    <row r="541" spans="7:24" ht="12.75" customHeight="1" x14ac:dyDescent="0.2">
      <c r="G541" s="3"/>
      <c r="H541" s="3"/>
      <c r="V541" s="3"/>
      <c r="W541" s="3"/>
      <c r="X541" s="3"/>
    </row>
    <row r="542" spans="7:24" ht="12.75" customHeight="1" x14ac:dyDescent="0.2">
      <c r="G542" s="3"/>
      <c r="H542" s="3"/>
      <c r="V542" s="3"/>
      <c r="W542" s="3"/>
      <c r="X542" s="3"/>
    </row>
    <row r="543" spans="7:24" ht="12.75" customHeight="1" x14ac:dyDescent="0.2">
      <c r="G543" s="3"/>
      <c r="H543" s="3"/>
      <c r="V543" s="3"/>
      <c r="W543" s="3"/>
      <c r="X543" s="3"/>
    </row>
    <row r="544" spans="7:24" ht="12.75" customHeight="1" x14ac:dyDescent="0.2">
      <c r="G544" s="3"/>
      <c r="H544" s="3"/>
      <c r="V544" s="3"/>
      <c r="W544" s="3"/>
      <c r="X544" s="3"/>
    </row>
    <row r="545" spans="7:24" ht="12.75" customHeight="1" x14ac:dyDescent="0.2">
      <c r="G545" s="3"/>
      <c r="H545" s="3"/>
      <c r="V545" s="3"/>
      <c r="W545" s="3"/>
      <c r="X545" s="3"/>
    </row>
    <row r="546" spans="7:24" ht="12.75" customHeight="1" x14ac:dyDescent="0.2">
      <c r="G546" s="3"/>
      <c r="H546" s="3"/>
      <c r="V546" s="3"/>
      <c r="W546" s="3"/>
      <c r="X546" s="3"/>
    </row>
    <row r="547" spans="7:24" ht="12.75" customHeight="1" x14ac:dyDescent="0.2">
      <c r="G547" s="3"/>
      <c r="H547" s="3"/>
      <c r="V547" s="3"/>
      <c r="W547" s="3"/>
      <c r="X547" s="3"/>
    </row>
    <row r="548" spans="7:24" ht="12.75" customHeight="1" x14ac:dyDescent="0.2">
      <c r="G548" s="3"/>
      <c r="H548" s="3"/>
      <c r="V548" s="3"/>
      <c r="W548" s="3"/>
      <c r="X548" s="3"/>
    </row>
    <row r="549" spans="7:24" ht="12.75" customHeight="1" x14ac:dyDescent="0.2">
      <c r="G549" s="3"/>
      <c r="H549" s="3"/>
      <c r="V549" s="3"/>
      <c r="W549" s="3"/>
      <c r="X549" s="3"/>
    </row>
    <row r="550" spans="7:24" ht="12.75" customHeight="1" x14ac:dyDescent="0.2">
      <c r="G550" s="3"/>
      <c r="H550" s="3"/>
      <c r="V550" s="3"/>
      <c r="W550" s="3"/>
      <c r="X550" s="3"/>
    </row>
    <row r="551" spans="7:24" ht="12.75" customHeight="1" x14ac:dyDescent="0.2">
      <c r="G551" s="3"/>
      <c r="H551" s="3"/>
      <c r="V551" s="3"/>
      <c r="W551" s="3"/>
      <c r="X551" s="3"/>
    </row>
    <row r="552" spans="7:24" ht="12.75" customHeight="1" x14ac:dyDescent="0.2">
      <c r="G552" s="3"/>
      <c r="H552" s="3"/>
      <c r="V552" s="3"/>
      <c r="W552" s="3"/>
      <c r="X552" s="3"/>
    </row>
    <row r="553" spans="7:24" ht="12.75" customHeight="1" x14ac:dyDescent="0.2">
      <c r="G553" s="3"/>
      <c r="H553" s="3"/>
      <c r="V553" s="3"/>
      <c r="W553" s="3"/>
      <c r="X553" s="3"/>
    </row>
    <row r="554" spans="7:24" ht="12.75" customHeight="1" x14ac:dyDescent="0.2">
      <c r="G554" s="3"/>
      <c r="H554" s="3"/>
      <c r="V554" s="3"/>
      <c r="W554" s="3"/>
      <c r="X554" s="3"/>
    </row>
    <row r="555" spans="7:24" ht="12.75" customHeight="1" x14ac:dyDescent="0.2">
      <c r="G555" s="3"/>
      <c r="H555" s="3"/>
      <c r="V555" s="3"/>
      <c r="W555" s="3"/>
      <c r="X555" s="3"/>
    </row>
    <row r="556" spans="7:24" ht="12.75" customHeight="1" x14ac:dyDescent="0.2">
      <c r="G556" s="3"/>
      <c r="H556" s="3"/>
      <c r="V556" s="3"/>
      <c r="W556" s="3"/>
      <c r="X556" s="3"/>
    </row>
    <row r="557" spans="7:24" ht="12.75" customHeight="1" x14ac:dyDescent="0.2">
      <c r="G557" s="3"/>
      <c r="H557" s="3"/>
      <c r="V557" s="3"/>
      <c r="W557" s="3"/>
      <c r="X557" s="3"/>
    </row>
    <row r="558" spans="7:24" ht="12.75" customHeight="1" x14ac:dyDescent="0.2">
      <c r="G558" s="3"/>
      <c r="H558" s="3"/>
      <c r="V558" s="3"/>
      <c r="W558" s="3"/>
      <c r="X558" s="3"/>
    </row>
    <row r="559" spans="7:24" ht="12.75" customHeight="1" x14ac:dyDescent="0.2">
      <c r="G559" s="3"/>
      <c r="H559" s="3"/>
      <c r="V559" s="3"/>
      <c r="W559" s="3"/>
      <c r="X559" s="3"/>
    </row>
    <row r="560" spans="7:24" ht="12.75" customHeight="1" x14ac:dyDescent="0.2">
      <c r="G560" s="3"/>
      <c r="H560" s="3"/>
      <c r="V560" s="3"/>
      <c r="W560" s="3"/>
      <c r="X560" s="3"/>
    </row>
    <row r="561" spans="7:24" ht="12.75" customHeight="1" x14ac:dyDescent="0.2">
      <c r="G561" s="3"/>
      <c r="H561" s="3"/>
      <c r="V561" s="3"/>
      <c r="W561" s="3"/>
      <c r="X561" s="3"/>
    </row>
    <row r="562" spans="7:24" ht="12.75" customHeight="1" x14ac:dyDescent="0.2">
      <c r="G562" s="3"/>
      <c r="H562" s="3"/>
      <c r="V562" s="3"/>
      <c r="W562" s="3"/>
      <c r="X562" s="3"/>
    </row>
    <row r="563" spans="7:24" ht="12.75" customHeight="1" x14ac:dyDescent="0.2">
      <c r="G563" s="3"/>
      <c r="H563" s="3"/>
      <c r="V563" s="3"/>
      <c r="W563" s="3"/>
      <c r="X563" s="3"/>
    </row>
    <row r="564" spans="7:24" ht="12.75" customHeight="1" x14ac:dyDescent="0.2">
      <c r="G564" s="3"/>
      <c r="H564" s="3"/>
      <c r="V564" s="3"/>
      <c r="W564" s="3"/>
      <c r="X564" s="3"/>
    </row>
    <row r="565" spans="7:24" ht="12.75" customHeight="1" x14ac:dyDescent="0.2">
      <c r="G565" s="3"/>
      <c r="H565" s="3"/>
      <c r="V565" s="3"/>
      <c r="W565" s="3"/>
      <c r="X565" s="3"/>
    </row>
    <row r="566" spans="7:24" ht="12.75" customHeight="1" x14ac:dyDescent="0.2">
      <c r="G566" s="3"/>
      <c r="H566" s="3"/>
      <c r="V566" s="3"/>
      <c r="W566" s="3"/>
      <c r="X566" s="3"/>
    </row>
    <row r="567" spans="7:24" ht="12.75" customHeight="1" x14ac:dyDescent="0.2">
      <c r="G567" s="3"/>
      <c r="H567" s="3"/>
      <c r="V567" s="3"/>
      <c r="W567" s="3"/>
      <c r="X567" s="3"/>
    </row>
    <row r="568" spans="7:24" ht="12.75" customHeight="1" x14ac:dyDescent="0.2">
      <c r="G568" s="3"/>
      <c r="H568" s="3"/>
      <c r="V568" s="3"/>
      <c r="W568" s="3"/>
      <c r="X568" s="3"/>
    </row>
    <row r="569" spans="7:24" ht="12.75" customHeight="1" x14ac:dyDescent="0.2">
      <c r="G569" s="3"/>
      <c r="H569" s="3"/>
      <c r="V569" s="3"/>
      <c r="W569" s="3"/>
      <c r="X569" s="3"/>
    </row>
    <row r="570" spans="7:24" ht="12.75" customHeight="1" x14ac:dyDescent="0.2">
      <c r="G570" s="3"/>
      <c r="H570" s="3"/>
      <c r="V570" s="3"/>
      <c r="W570" s="3"/>
      <c r="X570" s="3"/>
    </row>
    <row r="571" spans="7:24" ht="12.75" customHeight="1" x14ac:dyDescent="0.2">
      <c r="G571" s="3"/>
      <c r="H571" s="3"/>
      <c r="V571" s="3"/>
      <c r="W571" s="3"/>
      <c r="X571" s="3"/>
    </row>
    <row r="572" spans="7:24" ht="12.75" customHeight="1" x14ac:dyDescent="0.2">
      <c r="G572" s="3"/>
      <c r="H572" s="3"/>
      <c r="V572" s="3"/>
      <c r="W572" s="3"/>
      <c r="X572" s="3"/>
    </row>
    <row r="573" spans="7:24" ht="12.75" customHeight="1" x14ac:dyDescent="0.2">
      <c r="G573" s="3"/>
      <c r="H573" s="3"/>
      <c r="V573" s="3"/>
      <c r="W573" s="3"/>
      <c r="X573" s="3"/>
    </row>
    <row r="574" spans="7:24" ht="12.75" customHeight="1" x14ac:dyDescent="0.2">
      <c r="G574" s="3"/>
      <c r="H574" s="3"/>
      <c r="V574" s="3"/>
      <c r="W574" s="3"/>
      <c r="X574" s="3"/>
    </row>
    <row r="575" spans="7:24" ht="12.75" customHeight="1" x14ac:dyDescent="0.2">
      <c r="G575" s="3"/>
      <c r="H575" s="3"/>
      <c r="V575" s="3"/>
      <c r="W575" s="3"/>
      <c r="X575" s="3"/>
    </row>
    <row r="576" spans="7:24" ht="12.75" customHeight="1" x14ac:dyDescent="0.2">
      <c r="G576" s="3"/>
      <c r="H576" s="3"/>
      <c r="V576" s="3"/>
      <c r="W576" s="3"/>
      <c r="X576" s="3"/>
    </row>
    <row r="577" spans="7:24" ht="12.75" customHeight="1" x14ac:dyDescent="0.2">
      <c r="G577" s="3"/>
      <c r="H577" s="3"/>
      <c r="V577" s="3"/>
      <c r="W577" s="3"/>
      <c r="X577" s="3"/>
    </row>
    <row r="578" spans="7:24" ht="12.75" customHeight="1" x14ac:dyDescent="0.2">
      <c r="G578" s="3"/>
      <c r="H578" s="3"/>
      <c r="V578" s="3"/>
      <c r="W578" s="3"/>
      <c r="X578" s="3"/>
    </row>
    <row r="579" spans="7:24" ht="12.75" customHeight="1" x14ac:dyDescent="0.2">
      <c r="G579" s="3"/>
      <c r="H579" s="3"/>
      <c r="V579" s="3"/>
      <c r="W579" s="3"/>
      <c r="X579" s="3"/>
    </row>
    <row r="580" spans="7:24" ht="12.75" customHeight="1" x14ac:dyDescent="0.2">
      <c r="G580" s="3"/>
      <c r="H580" s="3"/>
      <c r="V580" s="3"/>
      <c r="W580" s="3"/>
      <c r="X580" s="3"/>
    </row>
    <row r="581" spans="7:24" ht="12.75" customHeight="1" x14ac:dyDescent="0.2">
      <c r="G581" s="3"/>
      <c r="H581" s="3"/>
      <c r="V581" s="3"/>
      <c r="W581" s="3"/>
      <c r="X581" s="3"/>
    </row>
    <row r="582" spans="7:24" ht="12.75" customHeight="1" x14ac:dyDescent="0.2">
      <c r="G582" s="3"/>
      <c r="H582" s="3"/>
      <c r="V582" s="3"/>
      <c r="W582" s="3"/>
      <c r="X582" s="3"/>
    </row>
    <row r="583" spans="7:24" ht="12.75" customHeight="1" x14ac:dyDescent="0.2">
      <c r="G583" s="3"/>
      <c r="H583" s="3"/>
      <c r="V583" s="3"/>
      <c r="W583" s="3"/>
      <c r="X583" s="3"/>
    </row>
    <row r="584" spans="7:24" ht="12.75" customHeight="1" x14ac:dyDescent="0.2">
      <c r="G584" s="3"/>
      <c r="H584" s="3"/>
      <c r="V584" s="3"/>
      <c r="W584" s="3"/>
      <c r="X584" s="3"/>
    </row>
    <row r="585" spans="7:24" ht="12.75" customHeight="1" x14ac:dyDescent="0.2">
      <c r="G585" s="3"/>
      <c r="H585" s="3"/>
      <c r="V585" s="3"/>
      <c r="W585" s="3"/>
      <c r="X585" s="3"/>
    </row>
    <row r="586" spans="7:24" ht="12.75" customHeight="1" x14ac:dyDescent="0.2">
      <c r="G586" s="3"/>
      <c r="H586" s="3"/>
      <c r="V586" s="3"/>
      <c r="W586" s="3"/>
      <c r="X586" s="3"/>
    </row>
    <row r="587" spans="7:24" ht="12.75" customHeight="1" x14ac:dyDescent="0.2">
      <c r="G587" s="3"/>
      <c r="H587" s="3"/>
      <c r="V587" s="3"/>
      <c r="W587" s="3"/>
      <c r="X587" s="3"/>
    </row>
    <row r="588" spans="7:24" ht="12.75" customHeight="1" x14ac:dyDescent="0.2">
      <c r="G588" s="3"/>
      <c r="H588" s="3"/>
      <c r="V588" s="3"/>
      <c r="W588" s="3"/>
      <c r="X588" s="3"/>
    </row>
    <row r="589" spans="7:24" ht="12.75" customHeight="1" x14ac:dyDescent="0.2">
      <c r="G589" s="3"/>
      <c r="H589" s="3"/>
      <c r="V589" s="3"/>
      <c r="W589" s="3"/>
      <c r="X589" s="3"/>
    </row>
    <row r="590" spans="7:24" ht="12.75" customHeight="1" x14ac:dyDescent="0.2">
      <c r="G590" s="3"/>
      <c r="H590" s="3"/>
      <c r="V590" s="3"/>
      <c r="W590" s="3"/>
      <c r="X590" s="3"/>
    </row>
    <row r="591" spans="7:24" ht="12.75" customHeight="1" x14ac:dyDescent="0.2">
      <c r="G591" s="3"/>
      <c r="H591" s="3"/>
      <c r="V591" s="3"/>
      <c r="W591" s="3"/>
      <c r="X591" s="3"/>
    </row>
    <row r="592" spans="7:24" ht="12.75" customHeight="1" x14ac:dyDescent="0.2">
      <c r="G592" s="3"/>
      <c r="H592" s="3"/>
      <c r="V592" s="3"/>
      <c r="W592" s="3"/>
      <c r="X592" s="3"/>
    </row>
    <row r="593" spans="7:24" ht="12.75" customHeight="1" x14ac:dyDescent="0.2">
      <c r="G593" s="3"/>
      <c r="H593" s="3"/>
      <c r="V593" s="3"/>
      <c r="W593" s="3"/>
      <c r="X593" s="3"/>
    </row>
    <row r="594" spans="7:24" ht="12.75" customHeight="1" x14ac:dyDescent="0.2">
      <c r="G594" s="3"/>
      <c r="H594" s="3"/>
      <c r="V594" s="3"/>
      <c r="W594" s="3"/>
      <c r="X594" s="3"/>
    </row>
    <row r="595" spans="7:24" ht="12.75" customHeight="1" x14ac:dyDescent="0.2">
      <c r="G595" s="3"/>
      <c r="H595" s="3"/>
      <c r="V595" s="3"/>
      <c r="W595" s="3"/>
      <c r="X595" s="3"/>
    </row>
    <row r="596" spans="7:24" ht="12.75" customHeight="1" x14ac:dyDescent="0.2">
      <c r="G596" s="3"/>
      <c r="H596" s="3"/>
      <c r="V596" s="3"/>
      <c r="W596" s="3"/>
      <c r="X596" s="3"/>
    </row>
    <row r="597" spans="7:24" ht="12.75" customHeight="1" x14ac:dyDescent="0.2">
      <c r="G597" s="3"/>
      <c r="H597" s="3"/>
      <c r="V597" s="3"/>
      <c r="W597" s="3"/>
      <c r="X597" s="3"/>
    </row>
    <row r="598" spans="7:24" ht="12.75" customHeight="1" x14ac:dyDescent="0.2">
      <c r="G598" s="3"/>
      <c r="H598" s="3"/>
      <c r="V598" s="3"/>
      <c r="W598" s="3"/>
      <c r="X598" s="3"/>
    </row>
    <row r="599" spans="7:24" ht="12.75" customHeight="1" x14ac:dyDescent="0.2">
      <c r="G599" s="3"/>
      <c r="H599" s="3"/>
      <c r="V599" s="3"/>
      <c r="W599" s="3"/>
      <c r="X599" s="3"/>
    </row>
    <row r="600" spans="7:24" ht="12.75" customHeight="1" x14ac:dyDescent="0.2">
      <c r="G600" s="3"/>
      <c r="H600" s="3"/>
      <c r="V600" s="3"/>
      <c r="W600" s="3"/>
      <c r="X600" s="3"/>
    </row>
    <row r="601" spans="7:24" ht="12.75" customHeight="1" x14ac:dyDescent="0.2">
      <c r="G601" s="3"/>
      <c r="H601" s="3"/>
      <c r="V601" s="3"/>
      <c r="W601" s="3"/>
      <c r="X601" s="3"/>
    </row>
    <row r="602" spans="7:24" ht="12.75" customHeight="1" x14ac:dyDescent="0.2">
      <c r="G602" s="3"/>
      <c r="H602" s="3"/>
      <c r="V602" s="3"/>
      <c r="W602" s="3"/>
      <c r="X602" s="3"/>
    </row>
    <row r="603" spans="7:24" ht="12.75" customHeight="1" x14ac:dyDescent="0.2">
      <c r="G603" s="3"/>
      <c r="H603" s="3"/>
      <c r="V603" s="3"/>
      <c r="W603" s="3"/>
      <c r="X603" s="3"/>
    </row>
    <row r="604" spans="7:24" ht="12.75" customHeight="1" x14ac:dyDescent="0.2">
      <c r="G604" s="3"/>
      <c r="H604" s="3"/>
      <c r="V604" s="3"/>
      <c r="W604" s="3"/>
      <c r="X604" s="3"/>
    </row>
    <row r="605" spans="7:24" ht="12.75" customHeight="1" x14ac:dyDescent="0.2">
      <c r="G605" s="3"/>
      <c r="H605" s="3"/>
      <c r="V605" s="3"/>
      <c r="W605" s="3"/>
      <c r="X605" s="3"/>
    </row>
    <row r="606" spans="7:24" ht="12.75" customHeight="1" x14ac:dyDescent="0.2">
      <c r="G606" s="3"/>
      <c r="H606" s="3"/>
      <c r="V606" s="3"/>
      <c r="W606" s="3"/>
      <c r="X606" s="3"/>
    </row>
    <row r="607" spans="7:24" ht="12.75" customHeight="1" x14ac:dyDescent="0.2">
      <c r="G607" s="3"/>
      <c r="H607" s="3"/>
      <c r="V607" s="3"/>
      <c r="W607" s="3"/>
      <c r="X607" s="3"/>
    </row>
    <row r="608" spans="7:24" ht="12.75" customHeight="1" x14ac:dyDescent="0.2">
      <c r="G608" s="3"/>
      <c r="H608" s="3"/>
      <c r="V608" s="3"/>
      <c r="W608" s="3"/>
      <c r="X608" s="3"/>
    </row>
    <row r="609" spans="7:24" ht="12.75" customHeight="1" x14ac:dyDescent="0.2">
      <c r="G609" s="3"/>
      <c r="H609" s="3"/>
      <c r="V609" s="3"/>
      <c r="W609" s="3"/>
      <c r="X609" s="3"/>
    </row>
    <row r="610" spans="7:24" ht="12.75" customHeight="1" x14ac:dyDescent="0.2">
      <c r="G610" s="3"/>
      <c r="H610" s="3"/>
      <c r="V610" s="3"/>
      <c r="W610" s="3"/>
      <c r="X610" s="3"/>
    </row>
    <row r="611" spans="7:24" ht="12.75" customHeight="1" x14ac:dyDescent="0.2">
      <c r="G611" s="3"/>
      <c r="H611" s="3"/>
      <c r="V611" s="3"/>
      <c r="W611" s="3"/>
      <c r="X611" s="3"/>
    </row>
    <row r="612" spans="7:24" ht="12.75" customHeight="1" x14ac:dyDescent="0.2">
      <c r="G612" s="3"/>
      <c r="H612" s="3"/>
      <c r="V612" s="3"/>
      <c r="W612" s="3"/>
      <c r="X612" s="3"/>
    </row>
    <row r="613" spans="7:24" ht="12.75" customHeight="1" x14ac:dyDescent="0.2">
      <c r="G613" s="3"/>
      <c r="H613" s="3"/>
      <c r="V613" s="3"/>
      <c r="W613" s="3"/>
      <c r="X613" s="3"/>
    </row>
    <row r="614" spans="7:24" ht="12.75" customHeight="1" x14ac:dyDescent="0.2">
      <c r="G614" s="3"/>
      <c r="H614" s="3"/>
      <c r="V614" s="3"/>
      <c r="W614" s="3"/>
      <c r="X614" s="3"/>
    </row>
    <row r="615" spans="7:24" ht="12.75" customHeight="1" x14ac:dyDescent="0.2">
      <c r="G615" s="3"/>
      <c r="H615" s="3"/>
      <c r="V615" s="3"/>
      <c r="W615" s="3"/>
      <c r="X615" s="3"/>
    </row>
    <row r="616" spans="7:24" ht="12.75" customHeight="1" x14ac:dyDescent="0.2">
      <c r="G616" s="3"/>
      <c r="H616" s="3"/>
      <c r="V616" s="3"/>
      <c r="W616" s="3"/>
      <c r="X616" s="3"/>
    </row>
    <row r="617" spans="7:24" ht="12.75" customHeight="1" x14ac:dyDescent="0.2">
      <c r="G617" s="3"/>
      <c r="H617" s="3"/>
      <c r="V617" s="3"/>
      <c r="W617" s="3"/>
      <c r="X617" s="3"/>
    </row>
    <row r="618" spans="7:24" ht="12.75" customHeight="1" x14ac:dyDescent="0.2">
      <c r="G618" s="3"/>
      <c r="H618" s="3"/>
      <c r="V618" s="3"/>
      <c r="W618" s="3"/>
      <c r="X618" s="3"/>
    </row>
    <row r="619" spans="7:24" ht="12.75" customHeight="1" x14ac:dyDescent="0.2">
      <c r="G619" s="3"/>
      <c r="H619" s="3"/>
      <c r="V619" s="3"/>
      <c r="W619" s="3"/>
      <c r="X619" s="3"/>
    </row>
    <row r="620" spans="7:24" ht="12.75" customHeight="1" x14ac:dyDescent="0.2">
      <c r="G620" s="3"/>
      <c r="H620" s="3"/>
      <c r="V620" s="3"/>
      <c r="W620" s="3"/>
      <c r="X620" s="3"/>
    </row>
    <row r="621" spans="7:24" ht="12.75" customHeight="1" x14ac:dyDescent="0.2">
      <c r="G621" s="3"/>
      <c r="H621" s="3"/>
      <c r="V621" s="3"/>
      <c r="W621" s="3"/>
      <c r="X621" s="3"/>
    </row>
    <row r="622" spans="7:24" ht="12.75" customHeight="1" x14ac:dyDescent="0.2">
      <c r="G622" s="3"/>
      <c r="H622" s="3"/>
      <c r="V622" s="3"/>
      <c r="W622" s="3"/>
      <c r="X622" s="3"/>
    </row>
    <row r="623" spans="7:24" ht="12.75" customHeight="1" x14ac:dyDescent="0.2">
      <c r="G623" s="3"/>
      <c r="H623" s="3"/>
      <c r="V623" s="3"/>
      <c r="W623" s="3"/>
      <c r="X623" s="3"/>
    </row>
    <row r="624" spans="7:24" ht="12.75" customHeight="1" x14ac:dyDescent="0.2">
      <c r="G624" s="3"/>
      <c r="H624" s="3"/>
      <c r="V624" s="3"/>
      <c r="W624" s="3"/>
      <c r="X624" s="3"/>
    </row>
    <row r="625" spans="7:24" ht="12.75" customHeight="1" x14ac:dyDescent="0.2">
      <c r="G625" s="3"/>
      <c r="H625" s="3"/>
      <c r="V625" s="3"/>
      <c r="W625" s="3"/>
      <c r="X625" s="3"/>
    </row>
    <row r="626" spans="7:24" ht="12.75" customHeight="1" x14ac:dyDescent="0.2">
      <c r="G626" s="3"/>
      <c r="H626" s="3"/>
      <c r="V626" s="3"/>
      <c r="W626" s="3"/>
      <c r="X626" s="3"/>
    </row>
    <row r="627" spans="7:24" ht="12.75" customHeight="1" x14ac:dyDescent="0.2">
      <c r="G627" s="3"/>
      <c r="H627" s="3"/>
      <c r="V627" s="3"/>
      <c r="W627" s="3"/>
      <c r="X627" s="3"/>
    </row>
    <row r="628" spans="7:24" ht="12.75" customHeight="1" x14ac:dyDescent="0.2">
      <c r="G628" s="3"/>
      <c r="H628" s="3"/>
      <c r="V628" s="3"/>
      <c r="W628" s="3"/>
      <c r="X628" s="3"/>
    </row>
    <row r="629" spans="7:24" ht="12.75" customHeight="1" x14ac:dyDescent="0.2">
      <c r="G629" s="3"/>
      <c r="H629" s="3"/>
      <c r="V629" s="3"/>
      <c r="W629" s="3"/>
      <c r="X629" s="3"/>
    </row>
    <row r="630" spans="7:24" ht="12.75" customHeight="1" x14ac:dyDescent="0.2">
      <c r="G630" s="3"/>
      <c r="H630" s="3"/>
      <c r="V630" s="3"/>
      <c r="W630" s="3"/>
      <c r="X630" s="3"/>
    </row>
    <row r="631" spans="7:24" ht="12.75" customHeight="1" x14ac:dyDescent="0.2">
      <c r="G631" s="3"/>
      <c r="H631" s="3"/>
      <c r="V631" s="3"/>
      <c r="W631" s="3"/>
      <c r="X631" s="3"/>
    </row>
    <row r="632" spans="7:24" ht="12.75" customHeight="1" x14ac:dyDescent="0.2">
      <c r="G632" s="3"/>
      <c r="H632" s="3"/>
      <c r="V632" s="3"/>
      <c r="W632" s="3"/>
      <c r="X632" s="3"/>
    </row>
    <row r="633" spans="7:24" ht="12.75" customHeight="1" x14ac:dyDescent="0.2">
      <c r="G633" s="3"/>
      <c r="H633" s="3"/>
      <c r="V633" s="3"/>
      <c r="W633" s="3"/>
      <c r="X633" s="3"/>
    </row>
    <row r="634" spans="7:24" ht="12.75" customHeight="1" x14ac:dyDescent="0.2">
      <c r="G634" s="3"/>
      <c r="H634" s="3"/>
      <c r="V634" s="3"/>
      <c r="W634" s="3"/>
      <c r="X634" s="3"/>
    </row>
    <row r="635" spans="7:24" ht="12.75" customHeight="1" x14ac:dyDescent="0.2">
      <c r="G635" s="3"/>
      <c r="H635" s="3"/>
      <c r="V635" s="3"/>
      <c r="W635" s="3"/>
      <c r="X635" s="3"/>
    </row>
    <row r="636" spans="7:24" ht="12.75" customHeight="1" x14ac:dyDescent="0.2">
      <c r="G636" s="3"/>
      <c r="H636" s="3"/>
      <c r="V636" s="3"/>
      <c r="W636" s="3"/>
      <c r="X636" s="3"/>
    </row>
    <row r="637" spans="7:24" ht="12.75" customHeight="1" x14ac:dyDescent="0.2">
      <c r="G637" s="3"/>
      <c r="H637" s="3"/>
      <c r="V637" s="3"/>
      <c r="W637" s="3"/>
      <c r="X637" s="3"/>
    </row>
    <row r="638" spans="7:24" ht="12.75" customHeight="1" x14ac:dyDescent="0.2">
      <c r="G638" s="3"/>
      <c r="H638" s="3"/>
      <c r="V638" s="3"/>
      <c r="W638" s="3"/>
      <c r="X638" s="3"/>
    </row>
    <row r="639" spans="7:24" ht="12.75" customHeight="1" x14ac:dyDescent="0.2">
      <c r="G639" s="3"/>
      <c r="H639" s="3"/>
      <c r="V639" s="3"/>
      <c r="W639" s="3"/>
      <c r="X639" s="3"/>
    </row>
    <row r="640" spans="7:24" ht="12.75" customHeight="1" x14ac:dyDescent="0.2">
      <c r="G640" s="3"/>
      <c r="H640" s="3"/>
      <c r="V640" s="3"/>
      <c r="W640" s="3"/>
      <c r="X640" s="3"/>
    </row>
    <row r="641" spans="7:24" ht="12.75" customHeight="1" x14ac:dyDescent="0.2">
      <c r="G641" s="3"/>
      <c r="H641" s="3"/>
      <c r="V641" s="3"/>
      <c r="W641" s="3"/>
      <c r="X641" s="3"/>
    </row>
    <row r="642" spans="7:24" ht="12.75" customHeight="1" x14ac:dyDescent="0.2">
      <c r="G642" s="3"/>
      <c r="H642" s="3"/>
      <c r="V642" s="3"/>
      <c r="W642" s="3"/>
      <c r="X642" s="3"/>
    </row>
    <row r="643" spans="7:24" ht="12.75" customHeight="1" x14ac:dyDescent="0.2">
      <c r="G643" s="3"/>
      <c r="H643" s="3"/>
      <c r="V643" s="3"/>
      <c r="W643" s="3"/>
      <c r="X643" s="3"/>
    </row>
    <row r="644" spans="7:24" ht="12.75" customHeight="1" x14ac:dyDescent="0.2">
      <c r="G644" s="3"/>
      <c r="H644" s="3"/>
      <c r="V644" s="3"/>
      <c r="W644" s="3"/>
      <c r="X644" s="3"/>
    </row>
    <row r="645" spans="7:24" ht="12.75" customHeight="1" x14ac:dyDescent="0.2">
      <c r="G645" s="3"/>
      <c r="H645" s="3"/>
      <c r="V645" s="3"/>
      <c r="W645" s="3"/>
      <c r="X645" s="3"/>
    </row>
    <row r="646" spans="7:24" ht="12.75" customHeight="1" x14ac:dyDescent="0.2">
      <c r="G646" s="3"/>
      <c r="H646" s="3"/>
      <c r="V646" s="3"/>
      <c r="W646" s="3"/>
      <c r="X646" s="3"/>
    </row>
    <row r="647" spans="7:24" ht="12.75" customHeight="1" x14ac:dyDescent="0.2">
      <c r="G647" s="3"/>
      <c r="H647" s="3"/>
      <c r="V647" s="3"/>
      <c r="W647" s="3"/>
      <c r="X647" s="3"/>
    </row>
    <row r="648" spans="7:24" ht="12.75" customHeight="1" x14ac:dyDescent="0.2">
      <c r="G648" s="3"/>
      <c r="H648" s="3"/>
      <c r="V648" s="3"/>
      <c r="W648" s="3"/>
      <c r="X648" s="3"/>
    </row>
    <row r="649" spans="7:24" ht="12.75" customHeight="1" x14ac:dyDescent="0.2">
      <c r="G649" s="3"/>
      <c r="H649" s="3"/>
      <c r="V649" s="3"/>
      <c r="W649" s="3"/>
      <c r="X649" s="3"/>
    </row>
    <row r="650" spans="7:24" ht="12.75" customHeight="1" x14ac:dyDescent="0.2">
      <c r="G650" s="3"/>
      <c r="H650" s="3"/>
      <c r="V650" s="3"/>
      <c r="W650" s="3"/>
      <c r="X650" s="3"/>
    </row>
    <row r="651" spans="7:24" ht="12.75" customHeight="1" x14ac:dyDescent="0.2">
      <c r="G651" s="3"/>
      <c r="H651" s="3"/>
      <c r="V651" s="3"/>
      <c r="W651" s="3"/>
      <c r="X651" s="3"/>
    </row>
    <row r="652" spans="7:24" ht="12.75" customHeight="1" x14ac:dyDescent="0.2">
      <c r="G652" s="3"/>
      <c r="H652" s="3"/>
      <c r="V652" s="3"/>
      <c r="W652" s="3"/>
      <c r="X652" s="3"/>
    </row>
    <row r="653" spans="7:24" ht="12.75" customHeight="1" x14ac:dyDescent="0.2">
      <c r="G653" s="3"/>
      <c r="H653" s="3"/>
      <c r="V653" s="3"/>
      <c r="W653" s="3"/>
      <c r="X653" s="3"/>
    </row>
    <row r="654" spans="7:24" ht="12.75" customHeight="1" x14ac:dyDescent="0.2">
      <c r="G654" s="3"/>
      <c r="H654" s="3"/>
      <c r="V654" s="3"/>
      <c r="W654" s="3"/>
      <c r="X654" s="3"/>
    </row>
    <row r="655" spans="7:24" ht="12.75" customHeight="1" x14ac:dyDescent="0.2">
      <c r="G655" s="3"/>
      <c r="H655" s="3"/>
      <c r="V655" s="3"/>
      <c r="W655" s="3"/>
      <c r="X655" s="3"/>
    </row>
    <row r="656" spans="7:24" ht="12.75" customHeight="1" x14ac:dyDescent="0.2">
      <c r="G656" s="3"/>
      <c r="H656" s="3"/>
      <c r="V656" s="3"/>
      <c r="W656" s="3"/>
      <c r="X656" s="3"/>
    </row>
    <row r="657" spans="7:24" ht="12.75" customHeight="1" x14ac:dyDescent="0.2">
      <c r="G657" s="3"/>
      <c r="H657" s="3"/>
      <c r="V657" s="3"/>
      <c r="W657" s="3"/>
      <c r="X657" s="3"/>
    </row>
    <row r="658" spans="7:24" ht="12.75" customHeight="1" x14ac:dyDescent="0.2">
      <c r="G658" s="3"/>
      <c r="H658" s="3"/>
      <c r="V658" s="3"/>
      <c r="W658" s="3"/>
      <c r="X658" s="3"/>
    </row>
    <row r="659" spans="7:24" ht="12.75" customHeight="1" x14ac:dyDescent="0.2">
      <c r="G659" s="3"/>
      <c r="H659" s="3"/>
      <c r="V659" s="3"/>
      <c r="W659" s="3"/>
      <c r="X659" s="3"/>
    </row>
    <row r="660" spans="7:24" ht="12.75" customHeight="1" x14ac:dyDescent="0.2">
      <c r="G660" s="3"/>
      <c r="H660" s="3"/>
      <c r="V660" s="3"/>
      <c r="W660" s="3"/>
      <c r="X660" s="3"/>
    </row>
    <row r="661" spans="7:24" ht="12.75" customHeight="1" x14ac:dyDescent="0.2">
      <c r="G661" s="3"/>
      <c r="H661" s="3"/>
      <c r="V661" s="3"/>
      <c r="W661" s="3"/>
      <c r="X661" s="3"/>
    </row>
    <row r="662" spans="7:24" ht="12.75" customHeight="1" x14ac:dyDescent="0.2">
      <c r="G662" s="3"/>
      <c r="H662" s="3"/>
      <c r="V662" s="3"/>
      <c r="W662" s="3"/>
      <c r="X662" s="3"/>
    </row>
    <row r="663" spans="7:24" ht="12.75" customHeight="1" x14ac:dyDescent="0.2">
      <c r="G663" s="3"/>
      <c r="H663" s="3"/>
      <c r="V663" s="3"/>
      <c r="W663" s="3"/>
      <c r="X663" s="3"/>
    </row>
    <row r="664" spans="7:24" ht="12.75" customHeight="1" x14ac:dyDescent="0.2">
      <c r="G664" s="3"/>
      <c r="H664" s="3"/>
      <c r="V664" s="3"/>
      <c r="W664" s="3"/>
      <c r="X664" s="3"/>
    </row>
    <row r="665" spans="7:24" ht="12.75" customHeight="1" x14ac:dyDescent="0.2">
      <c r="G665" s="3"/>
      <c r="H665" s="3"/>
      <c r="V665" s="3"/>
      <c r="W665" s="3"/>
      <c r="X665" s="3"/>
    </row>
    <row r="666" spans="7:24" ht="12.75" customHeight="1" x14ac:dyDescent="0.2">
      <c r="G666" s="3"/>
      <c r="H666" s="3"/>
      <c r="V666" s="3"/>
      <c r="W666" s="3"/>
      <c r="X666" s="3"/>
    </row>
    <row r="667" spans="7:24" ht="12.75" customHeight="1" x14ac:dyDescent="0.2">
      <c r="G667" s="3"/>
      <c r="H667" s="3"/>
      <c r="V667" s="3"/>
      <c r="W667" s="3"/>
      <c r="X667" s="3"/>
    </row>
    <row r="668" spans="7:24" ht="12.75" customHeight="1" x14ac:dyDescent="0.2">
      <c r="G668" s="3"/>
      <c r="H668" s="3"/>
      <c r="V668" s="3"/>
      <c r="W668" s="3"/>
      <c r="X668" s="3"/>
    </row>
    <row r="669" spans="7:24" ht="12.75" customHeight="1" x14ac:dyDescent="0.2">
      <c r="G669" s="3"/>
      <c r="H669" s="3"/>
      <c r="V669" s="3"/>
      <c r="W669" s="3"/>
      <c r="X669" s="3"/>
    </row>
    <row r="670" spans="7:24" ht="12.75" customHeight="1" x14ac:dyDescent="0.2">
      <c r="G670" s="3"/>
      <c r="H670" s="3"/>
      <c r="V670" s="3"/>
      <c r="W670" s="3"/>
      <c r="X670" s="3"/>
    </row>
    <row r="671" spans="7:24" ht="12.75" customHeight="1" x14ac:dyDescent="0.2">
      <c r="G671" s="3"/>
      <c r="H671" s="3"/>
      <c r="V671" s="3"/>
      <c r="W671" s="3"/>
      <c r="X671" s="3"/>
    </row>
    <row r="672" spans="7:24" ht="12.75" customHeight="1" x14ac:dyDescent="0.2">
      <c r="G672" s="3"/>
      <c r="H672" s="3"/>
      <c r="V672" s="3"/>
      <c r="W672" s="3"/>
      <c r="X672" s="3"/>
    </row>
    <row r="673" spans="7:24" ht="12.75" customHeight="1" x14ac:dyDescent="0.2">
      <c r="G673" s="3"/>
      <c r="H673" s="3"/>
      <c r="V673" s="3"/>
      <c r="W673" s="3"/>
      <c r="X673" s="3"/>
    </row>
    <row r="674" spans="7:24" ht="12.75" customHeight="1" x14ac:dyDescent="0.2">
      <c r="G674" s="3"/>
      <c r="H674" s="3"/>
      <c r="V674" s="3"/>
      <c r="W674" s="3"/>
      <c r="X674" s="3"/>
    </row>
    <row r="675" spans="7:24" ht="12.75" customHeight="1" x14ac:dyDescent="0.2">
      <c r="G675" s="3"/>
      <c r="H675" s="3"/>
      <c r="V675" s="3"/>
      <c r="W675" s="3"/>
      <c r="X675" s="3"/>
    </row>
    <row r="676" spans="7:24" ht="12.75" customHeight="1" x14ac:dyDescent="0.2">
      <c r="G676" s="3"/>
      <c r="H676" s="3"/>
      <c r="V676" s="3"/>
      <c r="W676" s="3"/>
      <c r="X676" s="3"/>
    </row>
    <row r="677" spans="7:24" ht="12.75" customHeight="1" x14ac:dyDescent="0.2">
      <c r="G677" s="3"/>
      <c r="H677" s="3"/>
      <c r="V677" s="3"/>
      <c r="W677" s="3"/>
      <c r="X677" s="3"/>
    </row>
    <row r="678" spans="7:24" ht="12.75" customHeight="1" x14ac:dyDescent="0.2">
      <c r="G678" s="3"/>
      <c r="H678" s="3"/>
      <c r="V678" s="3"/>
      <c r="W678" s="3"/>
      <c r="X678" s="3"/>
    </row>
    <row r="679" spans="7:24" ht="12.75" customHeight="1" x14ac:dyDescent="0.2">
      <c r="G679" s="3"/>
      <c r="H679" s="3"/>
      <c r="V679" s="3"/>
      <c r="W679" s="3"/>
      <c r="X679" s="3"/>
    </row>
    <row r="680" spans="7:24" ht="12.75" customHeight="1" x14ac:dyDescent="0.2">
      <c r="G680" s="3"/>
      <c r="H680" s="3"/>
      <c r="V680" s="3"/>
      <c r="W680" s="3"/>
      <c r="X680" s="3"/>
    </row>
    <row r="681" spans="7:24" ht="12.75" customHeight="1" x14ac:dyDescent="0.2">
      <c r="G681" s="3"/>
      <c r="H681" s="3"/>
      <c r="V681" s="3"/>
      <c r="W681" s="3"/>
      <c r="X681" s="3"/>
    </row>
    <row r="682" spans="7:24" ht="12.75" customHeight="1" x14ac:dyDescent="0.2">
      <c r="G682" s="3"/>
      <c r="H682" s="3"/>
      <c r="V682" s="3"/>
      <c r="W682" s="3"/>
      <c r="X682" s="3"/>
    </row>
    <row r="683" spans="7:24" ht="12.75" customHeight="1" x14ac:dyDescent="0.2">
      <c r="G683" s="3"/>
      <c r="H683" s="3"/>
      <c r="V683" s="3"/>
      <c r="W683" s="3"/>
      <c r="X683" s="3"/>
    </row>
    <row r="684" spans="7:24" ht="12.75" customHeight="1" x14ac:dyDescent="0.2">
      <c r="G684" s="3"/>
      <c r="H684" s="3"/>
      <c r="V684" s="3"/>
      <c r="W684" s="3"/>
      <c r="X684" s="3"/>
    </row>
    <row r="685" spans="7:24" ht="12.75" customHeight="1" x14ac:dyDescent="0.2">
      <c r="G685" s="3"/>
      <c r="H685" s="3"/>
      <c r="V685" s="3"/>
      <c r="W685" s="3"/>
      <c r="X685" s="3"/>
    </row>
    <row r="686" spans="7:24" ht="12.75" customHeight="1" x14ac:dyDescent="0.2">
      <c r="G686" s="3"/>
      <c r="H686" s="3"/>
      <c r="V686" s="3"/>
      <c r="W686" s="3"/>
      <c r="X686" s="3"/>
    </row>
    <row r="687" spans="7:24" ht="12.75" customHeight="1" x14ac:dyDescent="0.2">
      <c r="G687" s="3"/>
      <c r="H687" s="3"/>
      <c r="V687" s="3"/>
      <c r="W687" s="3"/>
      <c r="X687" s="3"/>
    </row>
    <row r="688" spans="7:24" ht="12.75" customHeight="1" x14ac:dyDescent="0.2">
      <c r="G688" s="3"/>
      <c r="H688" s="3"/>
      <c r="V688" s="3"/>
      <c r="W688" s="3"/>
      <c r="X688" s="3"/>
    </row>
    <row r="689" spans="7:24" ht="12.75" customHeight="1" x14ac:dyDescent="0.2">
      <c r="G689" s="3"/>
      <c r="H689" s="3"/>
      <c r="V689" s="3"/>
      <c r="W689" s="3"/>
      <c r="X689" s="3"/>
    </row>
    <row r="690" spans="7:24" ht="12.75" customHeight="1" x14ac:dyDescent="0.2">
      <c r="G690" s="3"/>
      <c r="H690" s="3"/>
      <c r="V690" s="3"/>
      <c r="W690" s="3"/>
      <c r="X690" s="3"/>
    </row>
    <row r="691" spans="7:24" ht="12.75" customHeight="1" x14ac:dyDescent="0.2">
      <c r="G691" s="3"/>
      <c r="H691" s="3"/>
      <c r="V691" s="3"/>
      <c r="W691" s="3"/>
      <c r="X691" s="3"/>
    </row>
    <row r="692" spans="7:24" ht="12.75" customHeight="1" x14ac:dyDescent="0.2">
      <c r="G692" s="3"/>
      <c r="H692" s="3"/>
      <c r="V692" s="3"/>
      <c r="W692" s="3"/>
      <c r="X692" s="3"/>
    </row>
    <row r="693" spans="7:24" ht="12.75" customHeight="1" x14ac:dyDescent="0.2">
      <c r="G693" s="3"/>
      <c r="H693" s="3"/>
      <c r="V693" s="3"/>
      <c r="W693" s="3"/>
      <c r="X693" s="3"/>
    </row>
    <row r="694" spans="7:24" ht="12.75" customHeight="1" x14ac:dyDescent="0.2">
      <c r="G694" s="3"/>
      <c r="H694" s="3"/>
      <c r="V694" s="3"/>
      <c r="W694" s="3"/>
      <c r="X694" s="3"/>
    </row>
    <row r="695" spans="7:24" ht="12.75" customHeight="1" x14ac:dyDescent="0.2">
      <c r="G695" s="3"/>
      <c r="H695" s="3"/>
      <c r="V695" s="3"/>
      <c r="W695" s="3"/>
      <c r="X695" s="3"/>
    </row>
    <row r="696" spans="7:24" ht="12.75" customHeight="1" x14ac:dyDescent="0.2">
      <c r="G696" s="3"/>
      <c r="H696" s="3"/>
      <c r="V696" s="3"/>
      <c r="W696" s="3"/>
      <c r="X696" s="3"/>
    </row>
    <row r="697" spans="7:24" ht="12.75" customHeight="1" x14ac:dyDescent="0.2">
      <c r="G697" s="3"/>
      <c r="H697" s="3"/>
      <c r="V697" s="3"/>
      <c r="W697" s="3"/>
      <c r="X697" s="3"/>
    </row>
    <row r="698" spans="7:24" ht="12.75" customHeight="1" x14ac:dyDescent="0.2">
      <c r="G698" s="3"/>
      <c r="H698" s="3"/>
      <c r="V698" s="3"/>
      <c r="W698" s="3"/>
      <c r="X698" s="3"/>
    </row>
    <row r="699" spans="7:24" ht="12.75" customHeight="1" x14ac:dyDescent="0.2">
      <c r="G699" s="3"/>
      <c r="H699" s="3"/>
      <c r="V699" s="3"/>
      <c r="W699" s="3"/>
      <c r="X699" s="3"/>
    </row>
    <row r="700" spans="7:24" ht="12.75" customHeight="1" x14ac:dyDescent="0.2">
      <c r="G700" s="3"/>
      <c r="H700" s="3"/>
      <c r="V700" s="3"/>
      <c r="W700" s="3"/>
      <c r="X700" s="3"/>
    </row>
    <row r="701" spans="7:24" ht="12.75" customHeight="1" x14ac:dyDescent="0.2">
      <c r="G701" s="3"/>
      <c r="H701" s="3"/>
      <c r="V701" s="3"/>
      <c r="W701" s="3"/>
      <c r="X701" s="3"/>
    </row>
    <row r="702" spans="7:24" ht="12.75" customHeight="1" x14ac:dyDescent="0.2">
      <c r="G702" s="3"/>
      <c r="H702" s="3"/>
      <c r="V702" s="3"/>
      <c r="W702" s="3"/>
      <c r="X702" s="3"/>
    </row>
    <row r="703" spans="7:24" ht="12.75" customHeight="1" x14ac:dyDescent="0.2">
      <c r="G703" s="3"/>
      <c r="H703" s="3"/>
      <c r="V703" s="3"/>
      <c r="W703" s="3"/>
      <c r="X703" s="3"/>
    </row>
    <row r="704" spans="7:24" ht="12.75" customHeight="1" x14ac:dyDescent="0.2">
      <c r="G704" s="3"/>
      <c r="H704" s="3"/>
      <c r="V704" s="3"/>
      <c r="W704" s="3"/>
      <c r="X704" s="3"/>
    </row>
    <row r="705" spans="7:24" ht="12.75" customHeight="1" x14ac:dyDescent="0.2">
      <c r="G705" s="3"/>
      <c r="H705" s="3"/>
      <c r="V705" s="3"/>
      <c r="W705" s="3"/>
      <c r="X705" s="3"/>
    </row>
    <row r="706" spans="7:24" ht="12.75" customHeight="1" x14ac:dyDescent="0.2">
      <c r="G706" s="3"/>
      <c r="H706" s="3"/>
      <c r="V706" s="3"/>
      <c r="W706" s="3"/>
      <c r="X706" s="3"/>
    </row>
    <row r="707" spans="7:24" ht="12.75" customHeight="1" x14ac:dyDescent="0.2">
      <c r="G707" s="3"/>
      <c r="H707" s="3"/>
      <c r="V707" s="3"/>
      <c r="W707" s="3"/>
      <c r="X707" s="3"/>
    </row>
    <row r="708" spans="7:24" ht="12.75" customHeight="1" x14ac:dyDescent="0.2">
      <c r="G708" s="3"/>
      <c r="H708" s="3"/>
      <c r="V708" s="3"/>
      <c r="W708" s="3"/>
      <c r="X708" s="3"/>
    </row>
    <row r="709" spans="7:24" ht="12.75" customHeight="1" x14ac:dyDescent="0.2">
      <c r="G709" s="3"/>
      <c r="H709" s="3"/>
      <c r="V709" s="3"/>
      <c r="W709" s="3"/>
      <c r="X709" s="3"/>
    </row>
    <row r="710" spans="7:24" ht="12.75" customHeight="1" x14ac:dyDescent="0.2">
      <c r="G710" s="3"/>
      <c r="H710" s="3"/>
      <c r="V710" s="3"/>
      <c r="W710" s="3"/>
      <c r="X710" s="3"/>
    </row>
    <row r="711" spans="7:24" ht="12.75" customHeight="1" x14ac:dyDescent="0.2">
      <c r="G711" s="3"/>
      <c r="H711" s="3"/>
      <c r="V711" s="3"/>
      <c r="W711" s="3"/>
      <c r="X711" s="3"/>
    </row>
    <row r="712" spans="7:24" ht="12.75" customHeight="1" x14ac:dyDescent="0.2">
      <c r="G712" s="3"/>
      <c r="H712" s="3"/>
      <c r="V712" s="3"/>
      <c r="W712" s="3"/>
      <c r="X712" s="3"/>
    </row>
    <row r="713" spans="7:24" ht="12.75" customHeight="1" x14ac:dyDescent="0.2">
      <c r="G713" s="3"/>
      <c r="H713" s="3"/>
      <c r="V713" s="3"/>
      <c r="W713" s="3"/>
      <c r="X713" s="3"/>
    </row>
    <row r="714" spans="7:24" ht="12.75" customHeight="1" x14ac:dyDescent="0.2">
      <c r="G714" s="3"/>
      <c r="H714" s="3"/>
      <c r="V714" s="3"/>
      <c r="W714" s="3"/>
      <c r="X714" s="3"/>
    </row>
    <row r="715" spans="7:24" ht="12.75" customHeight="1" x14ac:dyDescent="0.2">
      <c r="G715" s="3"/>
      <c r="H715" s="3"/>
      <c r="V715" s="3"/>
      <c r="W715" s="3"/>
      <c r="X715" s="3"/>
    </row>
    <row r="716" spans="7:24" ht="12.75" customHeight="1" x14ac:dyDescent="0.2">
      <c r="G716" s="3"/>
      <c r="H716" s="3"/>
      <c r="V716" s="3"/>
      <c r="W716" s="3"/>
      <c r="X716" s="3"/>
    </row>
    <row r="717" spans="7:24" ht="12.75" customHeight="1" x14ac:dyDescent="0.2">
      <c r="G717" s="3"/>
      <c r="H717" s="3"/>
      <c r="V717" s="3"/>
      <c r="W717" s="3"/>
      <c r="X717" s="3"/>
    </row>
    <row r="718" spans="7:24" ht="12.75" customHeight="1" x14ac:dyDescent="0.2">
      <c r="G718" s="3"/>
      <c r="H718" s="3"/>
      <c r="V718" s="3"/>
      <c r="W718" s="3"/>
      <c r="X718" s="3"/>
    </row>
    <row r="719" spans="7:24" ht="12.75" customHeight="1" x14ac:dyDescent="0.2">
      <c r="G719" s="3"/>
      <c r="H719" s="3"/>
      <c r="V719" s="3"/>
      <c r="W719" s="3"/>
      <c r="X719" s="3"/>
    </row>
    <row r="720" spans="7:24" ht="12.75" customHeight="1" x14ac:dyDescent="0.2">
      <c r="G720" s="3"/>
      <c r="H720" s="3"/>
      <c r="V720" s="3"/>
      <c r="W720" s="3"/>
      <c r="X720" s="3"/>
    </row>
    <row r="721" spans="7:24" ht="12.75" customHeight="1" x14ac:dyDescent="0.2">
      <c r="G721" s="3"/>
      <c r="H721" s="3"/>
      <c r="V721" s="3"/>
      <c r="W721" s="3"/>
      <c r="X721" s="3"/>
    </row>
    <row r="722" spans="7:24" ht="12.75" customHeight="1" x14ac:dyDescent="0.2">
      <c r="G722" s="3"/>
      <c r="H722" s="3"/>
      <c r="V722" s="3"/>
      <c r="W722" s="3"/>
      <c r="X722" s="3"/>
    </row>
    <row r="723" spans="7:24" ht="12.75" customHeight="1" x14ac:dyDescent="0.2">
      <c r="G723" s="3"/>
      <c r="H723" s="3"/>
      <c r="V723" s="3"/>
      <c r="W723" s="3"/>
      <c r="X723" s="3"/>
    </row>
    <row r="724" spans="7:24" ht="12.75" customHeight="1" x14ac:dyDescent="0.2">
      <c r="G724" s="3"/>
      <c r="H724" s="3"/>
      <c r="V724" s="3"/>
      <c r="W724" s="3"/>
      <c r="X724" s="3"/>
    </row>
    <row r="725" spans="7:24" ht="12.75" customHeight="1" x14ac:dyDescent="0.2">
      <c r="G725" s="3"/>
      <c r="H725" s="3"/>
      <c r="V725" s="3"/>
      <c r="W725" s="3"/>
      <c r="X725" s="3"/>
    </row>
    <row r="726" spans="7:24" ht="12.75" customHeight="1" x14ac:dyDescent="0.2">
      <c r="G726" s="3"/>
      <c r="H726" s="3"/>
      <c r="V726" s="3"/>
      <c r="W726" s="3"/>
      <c r="X726" s="3"/>
    </row>
    <row r="727" spans="7:24" ht="12.75" customHeight="1" x14ac:dyDescent="0.2">
      <c r="G727" s="3"/>
      <c r="H727" s="3"/>
      <c r="V727" s="3"/>
      <c r="W727" s="3"/>
      <c r="X727" s="3"/>
    </row>
    <row r="728" spans="7:24" ht="12.75" customHeight="1" x14ac:dyDescent="0.2">
      <c r="G728" s="3"/>
      <c r="H728" s="3"/>
      <c r="V728" s="3"/>
      <c r="W728" s="3"/>
      <c r="X728" s="3"/>
    </row>
    <row r="729" spans="7:24" ht="12.75" customHeight="1" x14ac:dyDescent="0.2">
      <c r="G729" s="3"/>
      <c r="H729" s="3"/>
      <c r="V729" s="3"/>
      <c r="W729" s="3"/>
      <c r="X729" s="3"/>
    </row>
    <row r="730" spans="7:24" ht="12.75" customHeight="1" x14ac:dyDescent="0.2">
      <c r="G730" s="3"/>
      <c r="H730" s="3"/>
      <c r="V730" s="3"/>
      <c r="W730" s="3"/>
      <c r="X730" s="3"/>
    </row>
    <row r="731" spans="7:24" ht="12.75" customHeight="1" x14ac:dyDescent="0.2">
      <c r="G731" s="3"/>
      <c r="H731" s="3"/>
      <c r="V731" s="3"/>
      <c r="W731" s="3"/>
      <c r="X731" s="3"/>
    </row>
    <row r="732" spans="7:24" ht="12.75" customHeight="1" x14ac:dyDescent="0.2">
      <c r="G732" s="3"/>
      <c r="H732" s="3"/>
      <c r="V732" s="3"/>
      <c r="W732" s="3"/>
      <c r="X732" s="3"/>
    </row>
    <row r="733" spans="7:24" ht="12.75" customHeight="1" x14ac:dyDescent="0.2">
      <c r="G733" s="3"/>
      <c r="H733" s="3"/>
      <c r="V733" s="3"/>
      <c r="W733" s="3"/>
      <c r="X733" s="3"/>
    </row>
    <row r="734" spans="7:24" ht="12.75" customHeight="1" x14ac:dyDescent="0.2">
      <c r="G734" s="3"/>
      <c r="H734" s="3"/>
      <c r="V734" s="3"/>
      <c r="W734" s="3"/>
      <c r="X734" s="3"/>
    </row>
    <row r="735" spans="7:24" ht="12.75" customHeight="1" x14ac:dyDescent="0.2">
      <c r="G735" s="3"/>
      <c r="H735" s="3"/>
      <c r="V735" s="3"/>
      <c r="W735" s="3"/>
      <c r="X735" s="3"/>
    </row>
    <row r="736" spans="7:24" ht="12.75" customHeight="1" x14ac:dyDescent="0.2">
      <c r="G736" s="3"/>
      <c r="H736" s="3"/>
      <c r="V736" s="3"/>
      <c r="W736" s="3"/>
      <c r="X736" s="3"/>
    </row>
    <row r="737" spans="7:24" ht="12.75" customHeight="1" x14ac:dyDescent="0.2">
      <c r="G737" s="3"/>
      <c r="H737" s="3"/>
      <c r="V737" s="3"/>
      <c r="W737" s="3"/>
      <c r="X737" s="3"/>
    </row>
    <row r="738" spans="7:24" ht="12.75" customHeight="1" x14ac:dyDescent="0.2">
      <c r="G738" s="3"/>
      <c r="H738" s="3"/>
      <c r="V738" s="3"/>
      <c r="W738" s="3"/>
      <c r="X738" s="3"/>
    </row>
    <row r="739" spans="7:24" ht="12.75" customHeight="1" x14ac:dyDescent="0.2">
      <c r="G739" s="3"/>
      <c r="H739" s="3"/>
      <c r="V739" s="3"/>
      <c r="W739" s="3"/>
      <c r="X739" s="3"/>
    </row>
    <row r="740" spans="7:24" ht="12.75" customHeight="1" x14ac:dyDescent="0.2">
      <c r="G740" s="3"/>
      <c r="H740" s="3"/>
      <c r="V740" s="3"/>
      <c r="W740" s="3"/>
      <c r="X740" s="3"/>
    </row>
    <row r="741" spans="7:24" ht="12.75" customHeight="1" x14ac:dyDescent="0.2">
      <c r="G741" s="3"/>
      <c r="H741" s="3"/>
      <c r="V741" s="3"/>
      <c r="W741" s="3"/>
      <c r="X741" s="3"/>
    </row>
    <row r="742" spans="7:24" ht="12.75" customHeight="1" x14ac:dyDescent="0.2">
      <c r="G742" s="3"/>
      <c r="H742" s="3"/>
      <c r="V742" s="3"/>
      <c r="W742" s="3"/>
      <c r="X742" s="3"/>
    </row>
    <row r="743" spans="7:24" ht="12.75" customHeight="1" x14ac:dyDescent="0.2">
      <c r="G743" s="3"/>
      <c r="H743" s="3"/>
      <c r="V743" s="3"/>
      <c r="W743" s="3"/>
      <c r="X743" s="3"/>
    </row>
    <row r="744" spans="7:24" ht="12.75" customHeight="1" x14ac:dyDescent="0.2">
      <c r="G744" s="3"/>
      <c r="H744" s="3"/>
      <c r="V744" s="3"/>
      <c r="W744" s="3"/>
      <c r="X744" s="3"/>
    </row>
    <row r="745" spans="7:24" ht="12.75" customHeight="1" x14ac:dyDescent="0.2">
      <c r="G745" s="3"/>
      <c r="H745" s="3"/>
      <c r="V745" s="3"/>
      <c r="W745" s="3"/>
      <c r="X745" s="3"/>
    </row>
    <row r="746" spans="7:24" ht="12.75" customHeight="1" x14ac:dyDescent="0.2">
      <c r="G746" s="3"/>
      <c r="H746" s="3"/>
      <c r="V746" s="3"/>
      <c r="W746" s="3"/>
      <c r="X746" s="3"/>
    </row>
    <row r="747" spans="7:24" ht="12.75" customHeight="1" x14ac:dyDescent="0.2">
      <c r="G747" s="3"/>
      <c r="H747" s="3"/>
      <c r="V747" s="3"/>
      <c r="W747" s="3"/>
      <c r="X747" s="3"/>
    </row>
    <row r="748" spans="7:24" ht="12.75" customHeight="1" x14ac:dyDescent="0.2">
      <c r="G748" s="3"/>
      <c r="H748" s="3"/>
      <c r="V748" s="3"/>
      <c r="W748" s="3"/>
      <c r="X748" s="3"/>
    </row>
    <row r="749" spans="7:24" ht="12.75" customHeight="1" x14ac:dyDescent="0.2">
      <c r="G749" s="3"/>
      <c r="H749" s="3"/>
      <c r="V749" s="3"/>
      <c r="W749" s="3"/>
      <c r="X749" s="3"/>
    </row>
    <row r="750" spans="7:24" ht="12.75" customHeight="1" x14ac:dyDescent="0.2">
      <c r="G750" s="3"/>
      <c r="H750" s="3"/>
      <c r="V750" s="3"/>
      <c r="W750" s="3"/>
      <c r="X750" s="3"/>
    </row>
    <row r="751" spans="7:24" ht="12.75" customHeight="1" x14ac:dyDescent="0.2">
      <c r="G751" s="3"/>
      <c r="H751" s="3"/>
      <c r="V751" s="3"/>
      <c r="W751" s="3"/>
      <c r="X751" s="3"/>
    </row>
    <row r="752" spans="7:24" ht="12.75" customHeight="1" x14ac:dyDescent="0.2">
      <c r="G752" s="3"/>
      <c r="H752" s="3"/>
      <c r="V752" s="3"/>
      <c r="W752" s="3"/>
      <c r="X752" s="3"/>
    </row>
    <row r="753" spans="7:24" ht="12.75" customHeight="1" x14ac:dyDescent="0.2">
      <c r="G753" s="3"/>
      <c r="H753" s="3"/>
      <c r="V753" s="3"/>
      <c r="W753" s="3"/>
      <c r="X753" s="3"/>
    </row>
    <row r="754" spans="7:24" ht="12.75" customHeight="1" x14ac:dyDescent="0.2">
      <c r="G754" s="3"/>
      <c r="H754" s="3"/>
      <c r="V754" s="3"/>
      <c r="W754" s="3"/>
      <c r="X754" s="3"/>
    </row>
    <row r="755" spans="7:24" ht="12.75" customHeight="1" x14ac:dyDescent="0.2">
      <c r="G755" s="3"/>
      <c r="H755" s="3"/>
      <c r="V755" s="3"/>
      <c r="W755" s="3"/>
      <c r="X755" s="3"/>
    </row>
    <row r="756" spans="7:24" ht="12.75" customHeight="1" x14ac:dyDescent="0.2">
      <c r="G756" s="3"/>
      <c r="H756" s="3"/>
      <c r="V756" s="3"/>
      <c r="W756" s="3"/>
      <c r="X756" s="3"/>
    </row>
    <row r="757" spans="7:24" ht="12.75" customHeight="1" x14ac:dyDescent="0.2">
      <c r="G757" s="3"/>
      <c r="H757" s="3"/>
      <c r="V757" s="3"/>
      <c r="W757" s="3"/>
      <c r="X757" s="3"/>
    </row>
    <row r="758" spans="7:24" ht="12.75" customHeight="1" x14ac:dyDescent="0.2">
      <c r="G758" s="3"/>
      <c r="H758" s="3"/>
      <c r="V758" s="3"/>
      <c r="W758" s="3"/>
      <c r="X758" s="3"/>
    </row>
    <row r="759" spans="7:24" ht="12.75" customHeight="1" x14ac:dyDescent="0.2">
      <c r="G759" s="3"/>
      <c r="H759" s="3"/>
      <c r="V759" s="3"/>
      <c r="W759" s="3"/>
      <c r="X759" s="3"/>
    </row>
    <row r="760" spans="7:24" ht="12.75" customHeight="1" x14ac:dyDescent="0.2">
      <c r="G760" s="3"/>
      <c r="H760" s="3"/>
      <c r="V760" s="3"/>
      <c r="W760" s="3"/>
      <c r="X760" s="3"/>
    </row>
    <row r="761" spans="7:24" ht="12.75" customHeight="1" x14ac:dyDescent="0.2">
      <c r="G761" s="3"/>
      <c r="H761" s="3"/>
      <c r="V761" s="3"/>
      <c r="W761" s="3"/>
      <c r="X761" s="3"/>
    </row>
    <row r="762" spans="7:24" ht="12.75" customHeight="1" x14ac:dyDescent="0.2">
      <c r="G762" s="3"/>
      <c r="H762" s="3"/>
      <c r="V762" s="3"/>
      <c r="W762" s="3"/>
      <c r="X762" s="3"/>
    </row>
    <row r="763" spans="7:24" ht="12.75" customHeight="1" x14ac:dyDescent="0.2">
      <c r="G763" s="3"/>
      <c r="H763" s="3"/>
      <c r="V763" s="3"/>
      <c r="W763" s="3"/>
      <c r="X763" s="3"/>
    </row>
    <row r="764" spans="7:24" ht="12.75" customHeight="1" x14ac:dyDescent="0.2">
      <c r="G764" s="3"/>
      <c r="H764" s="3"/>
      <c r="V764" s="3"/>
      <c r="W764" s="3"/>
      <c r="X764" s="3"/>
    </row>
    <row r="765" spans="7:24" ht="12.75" customHeight="1" x14ac:dyDescent="0.2">
      <c r="G765" s="3"/>
      <c r="H765" s="3"/>
      <c r="V765" s="3"/>
      <c r="W765" s="3"/>
      <c r="X765" s="3"/>
    </row>
    <row r="766" spans="7:24" ht="12.75" customHeight="1" x14ac:dyDescent="0.2">
      <c r="G766" s="3"/>
      <c r="H766" s="3"/>
      <c r="V766" s="3"/>
      <c r="W766" s="3"/>
      <c r="X766" s="3"/>
    </row>
    <row r="767" spans="7:24" ht="12.75" customHeight="1" x14ac:dyDescent="0.2">
      <c r="G767" s="3"/>
      <c r="H767" s="3"/>
      <c r="V767" s="3"/>
      <c r="W767" s="3"/>
      <c r="X767" s="3"/>
    </row>
    <row r="768" spans="7:24" ht="12.75" customHeight="1" x14ac:dyDescent="0.2">
      <c r="G768" s="3"/>
      <c r="H768" s="3"/>
      <c r="V768" s="3"/>
      <c r="W768" s="3"/>
      <c r="X768" s="3"/>
    </row>
    <row r="769" spans="7:24" ht="12.75" customHeight="1" x14ac:dyDescent="0.2">
      <c r="G769" s="3"/>
      <c r="H769" s="3"/>
      <c r="V769" s="3"/>
      <c r="W769" s="3"/>
      <c r="X769" s="3"/>
    </row>
    <row r="770" spans="7:24" ht="12.75" customHeight="1" x14ac:dyDescent="0.2">
      <c r="G770" s="3"/>
      <c r="H770" s="3"/>
      <c r="V770" s="3"/>
      <c r="W770" s="3"/>
      <c r="X770" s="3"/>
    </row>
    <row r="771" spans="7:24" ht="12.75" customHeight="1" x14ac:dyDescent="0.2">
      <c r="G771" s="3"/>
      <c r="H771" s="3"/>
      <c r="V771" s="3"/>
      <c r="W771" s="3"/>
      <c r="X771" s="3"/>
    </row>
    <row r="772" spans="7:24" ht="12.75" customHeight="1" x14ac:dyDescent="0.2">
      <c r="G772" s="3"/>
      <c r="H772" s="3"/>
      <c r="V772" s="3"/>
      <c r="W772" s="3"/>
      <c r="X772" s="3"/>
    </row>
    <row r="773" spans="7:24" ht="12.75" customHeight="1" x14ac:dyDescent="0.2">
      <c r="G773" s="3"/>
      <c r="H773" s="3"/>
      <c r="V773" s="3"/>
      <c r="W773" s="3"/>
      <c r="X773" s="3"/>
    </row>
    <row r="774" spans="7:24" ht="12.75" customHeight="1" x14ac:dyDescent="0.2">
      <c r="G774" s="3"/>
      <c r="H774" s="3"/>
      <c r="V774" s="3"/>
      <c r="W774" s="3"/>
      <c r="X774" s="3"/>
    </row>
    <row r="775" spans="7:24" ht="12.75" customHeight="1" x14ac:dyDescent="0.2">
      <c r="G775" s="3"/>
      <c r="H775" s="3"/>
      <c r="V775" s="3"/>
      <c r="W775" s="3"/>
      <c r="X775" s="3"/>
    </row>
    <row r="776" spans="7:24" ht="12.75" customHeight="1" x14ac:dyDescent="0.2">
      <c r="G776" s="3"/>
      <c r="H776" s="3"/>
      <c r="V776" s="3"/>
      <c r="W776" s="3"/>
      <c r="X776" s="3"/>
    </row>
    <row r="777" spans="7:24" ht="12.75" customHeight="1" x14ac:dyDescent="0.2">
      <c r="G777" s="3"/>
      <c r="H777" s="3"/>
      <c r="V777" s="3"/>
      <c r="W777" s="3"/>
      <c r="X777" s="3"/>
    </row>
    <row r="778" spans="7:24" ht="12.75" customHeight="1" x14ac:dyDescent="0.2">
      <c r="G778" s="3"/>
      <c r="H778" s="3"/>
      <c r="V778" s="3"/>
      <c r="W778" s="3"/>
      <c r="X778" s="3"/>
    </row>
    <row r="779" spans="7:24" ht="12.75" customHeight="1" x14ac:dyDescent="0.2">
      <c r="G779" s="3"/>
      <c r="H779" s="3"/>
      <c r="V779" s="3"/>
      <c r="W779" s="3"/>
      <c r="X779" s="3"/>
    </row>
    <row r="780" spans="7:24" ht="12.75" customHeight="1" x14ac:dyDescent="0.2">
      <c r="G780" s="3"/>
      <c r="H780" s="3"/>
      <c r="V780" s="3"/>
      <c r="W780" s="3"/>
      <c r="X780" s="3"/>
    </row>
    <row r="781" spans="7:24" ht="12.75" customHeight="1" x14ac:dyDescent="0.2">
      <c r="G781" s="3"/>
      <c r="H781" s="3"/>
      <c r="V781" s="3"/>
      <c r="W781" s="3"/>
      <c r="X781" s="3"/>
    </row>
    <row r="782" spans="7:24" ht="12.75" customHeight="1" x14ac:dyDescent="0.2">
      <c r="G782" s="3"/>
      <c r="H782" s="3"/>
      <c r="V782" s="3"/>
      <c r="W782" s="3"/>
      <c r="X782" s="3"/>
    </row>
    <row r="783" spans="7:24" ht="12.75" customHeight="1" x14ac:dyDescent="0.2">
      <c r="G783" s="3"/>
      <c r="H783" s="3"/>
      <c r="V783" s="3"/>
      <c r="W783" s="3"/>
      <c r="X783" s="3"/>
    </row>
    <row r="784" spans="7:24" ht="12.75" customHeight="1" x14ac:dyDescent="0.2">
      <c r="G784" s="3"/>
      <c r="H784" s="3"/>
      <c r="V784" s="3"/>
      <c r="W784" s="3"/>
      <c r="X784" s="3"/>
    </row>
    <row r="785" spans="7:24" ht="12.75" customHeight="1" x14ac:dyDescent="0.2">
      <c r="G785" s="3"/>
      <c r="H785" s="3"/>
      <c r="V785" s="3"/>
      <c r="W785" s="3"/>
      <c r="X785" s="3"/>
    </row>
    <row r="786" spans="7:24" ht="12.75" customHeight="1" x14ac:dyDescent="0.2">
      <c r="G786" s="3"/>
      <c r="H786" s="3"/>
      <c r="V786" s="3"/>
      <c r="W786" s="3"/>
      <c r="X786" s="3"/>
    </row>
    <row r="787" spans="7:24" ht="12.75" customHeight="1" x14ac:dyDescent="0.2">
      <c r="G787" s="3"/>
      <c r="H787" s="3"/>
      <c r="V787" s="3"/>
      <c r="W787" s="3"/>
      <c r="X787" s="3"/>
    </row>
    <row r="788" spans="7:24" ht="12.75" customHeight="1" x14ac:dyDescent="0.2">
      <c r="G788" s="3"/>
      <c r="H788" s="3"/>
      <c r="V788" s="3"/>
      <c r="W788" s="3"/>
      <c r="X788" s="3"/>
    </row>
    <row r="789" spans="7:24" ht="12.75" customHeight="1" x14ac:dyDescent="0.2">
      <c r="G789" s="3"/>
      <c r="H789" s="3"/>
      <c r="V789" s="3"/>
      <c r="W789" s="3"/>
      <c r="X789" s="3"/>
    </row>
    <row r="790" spans="7:24" ht="12.75" customHeight="1" x14ac:dyDescent="0.2">
      <c r="G790" s="3"/>
      <c r="H790" s="3"/>
      <c r="V790" s="3"/>
      <c r="W790" s="3"/>
      <c r="X790" s="3"/>
    </row>
    <row r="791" spans="7:24" ht="12.75" customHeight="1" x14ac:dyDescent="0.2">
      <c r="G791" s="3"/>
      <c r="H791" s="3"/>
      <c r="V791" s="3"/>
      <c r="W791" s="3"/>
      <c r="X791" s="3"/>
    </row>
    <row r="792" spans="7:24" ht="12.75" customHeight="1" x14ac:dyDescent="0.2">
      <c r="G792" s="3"/>
      <c r="H792" s="3"/>
      <c r="V792" s="3"/>
      <c r="W792" s="3"/>
      <c r="X792" s="3"/>
    </row>
    <row r="793" spans="7:24" ht="12.75" customHeight="1" x14ac:dyDescent="0.2">
      <c r="G793" s="3"/>
      <c r="H793" s="3"/>
      <c r="V793" s="3"/>
      <c r="W793" s="3"/>
      <c r="X793" s="3"/>
    </row>
    <row r="794" spans="7:24" ht="12.75" customHeight="1" x14ac:dyDescent="0.2">
      <c r="G794" s="3"/>
      <c r="H794" s="3"/>
      <c r="V794" s="3"/>
      <c r="W794" s="3"/>
      <c r="X794" s="3"/>
    </row>
    <row r="795" spans="7:24" ht="12.75" customHeight="1" x14ac:dyDescent="0.2">
      <c r="G795" s="3"/>
      <c r="H795" s="3"/>
      <c r="V795" s="3"/>
      <c r="W795" s="3"/>
      <c r="X795" s="3"/>
    </row>
    <row r="796" spans="7:24" ht="12.75" customHeight="1" x14ac:dyDescent="0.2">
      <c r="G796" s="3"/>
      <c r="H796" s="3"/>
      <c r="V796" s="3"/>
      <c r="W796" s="3"/>
      <c r="X796" s="3"/>
    </row>
    <row r="797" spans="7:24" ht="12.75" customHeight="1" x14ac:dyDescent="0.2">
      <c r="G797" s="3"/>
      <c r="H797" s="3"/>
      <c r="V797" s="3"/>
      <c r="W797" s="3"/>
      <c r="X797" s="3"/>
    </row>
    <row r="798" spans="7:24" ht="12.75" customHeight="1" x14ac:dyDescent="0.2">
      <c r="G798" s="3"/>
      <c r="H798" s="3"/>
      <c r="V798" s="3"/>
      <c r="W798" s="3"/>
      <c r="X798" s="3"/>
    </row>
    <row r="799" spans="7:24" ht="12.75" customHeight="1" x14ac:dyDescent="0.2">
      <c r="G799" s="3"/>
      <c r="H799" s="3"/>
      <c r="V799" s="3"/>
      <c r="W799" s="3"/>
      <c r="X799" s="3"/>
    </row>
    <row r="800" spans="7:24" ht="12.75" customHeight="1" x14ac:dyDescent="0.2">
      <c r="G800" s="3"/>
      <c r="H800" s="3"/>
      <c r="V800" s="3"/>
      <c r="W800" s="3"/>
      <c r="X800" s="3"/>
    </row>
    <row r="801" spans="7:24" ht="12.75" customHeight="1" x14ac:dyDescent="0.2">
      <c r="G801" s="3"/>
      <c r="H801" s="3"/>
      <c r="V801" s="3"/>
      <c r="W801" s="3"/>
      <c r="X801" s="3"/>
    </row>
    <row r="802" spans="7:24" ht="12.75" customHeight="1" x14ac:dyDescent="0.2">
      <c r="G802" s="3"/>
      <c r="H802" s="3"/>
      <c r="V802" s="3"/>
      <c r="W802" s="3"/>
      <c r="X802" s="3"/>
    </row>
    <row r="803" spans="7:24" ht="12.75" customHeight="1" x14ac:dyDescent="0.2">
      <c r="G803" s="3"/>
      <c r="H803" s="3"/>
      <c r="V803" s="3"/>
      <c r="W803" s="3"/>
      <c r="X803" s="3"/>
    </row>
    <row r="804" spans="7:24" ht="12.75" customHeight="1" x14ac:dyDescent="0.2">
      <c r="G804" s="3"/>
      <c r="H804" s="3"/>
      <c r="V804" s="3"/>
      <c r="W804" s="3"/>
      <c r="X804" s="3"/>
    </row>
    <row r="805" spans="7:24" ht="12.75" customHeight="1" x14ac:dyDescent="0.2">
      <c r="G805" s="3"/>
      <c r="H805" s="3"/>
      <c r="V805" s="3"/>
      <c r="W805" s="3"/>
      <c r="X805" s="3"/>
    </row>
    <row r="806" spans="7:24" ht="12.75" customHeight="1" x14ac:dyDescent="0.2">
      <c r="G806" s="3"/>
      <c r="H806" s="3"/>
      <c r="V806" s="3"/>
      <c r="W806" s="3"/>
      <c r="X806" s="3"/>
    </row>
    <row r="807" spans="7:24" ht="12.75" customHeight="1" x14ac:dyDescent="0.2">
      <c r="G807" s="3"/>
      <c r="H807" s="3"/>
      <c r="V807" s="3"/>
      <c r="W807" s="3"/>
      <c r="X807" s="3"/>
    </row>
    <row r="808" spans="7:24" ht="12.75" customHeight="1" x14ac:dyDescent="0.2">
      <c r="G808" s="3"/>
      <c r="H808" s="3"/>
      <c r="V808" s="3"/>
      <c r="W808" s="3"/>
      <c r="X808" s="3"/>
    </row>
    <row r="809" spans="7:24" ht="12.75" customHeight="1" x14ac:dyDescent="0.2">
      <c r="G809" s="3"/>
      <c r="H809" s="3"/>
      <c r="V809" s="3"/>
      <c r="W809" s="3"/>
      <c r="X809" s="3"/>
    </row>
    <row r="810" spans="7:24" ht="12.75" customHeight="1" x14ac:dyDescent="0.2">
      <c r="G810" s="3"/>
      <c r="H810" s="3"/>
      <c r="V810" s="3"/>
      <c r="W810" s="3"/>
      <c r="X810" s="3"/>
    </row>
    <row r="811" spans="7:24" ht="12.75" customHeight="1" x14ac:dyDescent="0.2">
      <c r="G811" s="3"/>
      <c r="H811" s="3"/>
      <c r="V811" s="3"/>
      <c r="W811" s="3"/>
      <c r="X811" s="3"/>
    </row>
    <row r="812" spans="7:24" ht="12.75" customHeight="1" x14ac:dyDescent="0.2">
      <c r="G812" s="3"/>
      <c r="H812" s="3"/>
      <c r="V812" s="3"/>
      <c r="W812" s="3"/>
      <c r="X812" s="3"/>
    </row>
    <row r="813" spans="7:24" ht="12.75" customHeight="1" x14ac:dyDescent="0.2">
      <c r="G813" s="3"/>
      <c r="H813" s="3"/>
      <c r="V813" s="3"/>
      <c r="W813" s="3"/>
      <c r="X813" s="3"/>
    </row>
    <row r="814" spans="7:24" ht="12.75" customHeight="1" x14ac:dyDescent="0.2">
      <c r="G814" s="3"/>
      <c r="H814" s="3"/>
      <c r="V814" s="3"/>
      <c r="W814" s="3"/>
      <c r="X814" s="3"/>
    </row>
    <row r="815" spans="7:24" ht="12.75" customHeight="1" x14ac:dyDescent="0.2">
      <c r="G815" s="3"/>
      <c r="H815" s="3"/>
      <c r="V815" s="3"/>
      <c r="W815" s="3"/>
      <c r="X815" s="3"/>
    </row>
    <row r="816" spans="7:24" ht="12.75" customHeight="1" x14ac:dyDescent="0.2">
      <c r="G816" s="3"/>
      <c r="H816" s="3"/>
      <c r="V816" s="3"/>
      <c r="W816" s="3"/>
      <c r="X816" s="3"/>
    </row>
    <row r="817" spans="7:24" ht="12.75" customHeight="1" x14ac:dyDescent="0.2">
      <c r="G817" s="3"/>
      <c r="H817" s="3"/>
      <c r="V817" s="3"/>
      <c r="W817" s="3"/>
      <c r="X817" s="3"/>
    </row>
    <row r="818" spans="7:24" ht="12.75" customHeight="1" x14ac:dyDescent="0.2">
      <c r="G818" s="3"/>
      <c r="H818" s="3"/>
      <c r="V818" s="3"/>
      <c r="W818" s="3"/>
      <c r="X818" s="3"/>
    </row>
    <row r="819" spans="7:24" ht="12.75" customHeight="1" x14ac:dyDescent="0.2">
      <c r="G819" s="3"/>
      <c r="H819" s="3"/>
      <c r="V819" s="3"/>
      <c r="W819" s="3"/>
      <c r="X819" s="3"/>
    </row>
    <row r="820" spans="7:24" ht="12.75" customHeight="1" x14ac:dyDescent="0.2">
      <c r="G820" s="3"/>
      <c r="H820" s="3"/>
      <c r="V820" s="3"/>
      <c r="W820" s="3"/>
      <c r="X820" s="3"/>
    </row>
    <row r="821" spans="7:24" ht="12.75" customHeight="1" x14ac:dyDescent="0.2">
      <c r="G821" s="3"/>
      <c r="H821" s="3"/>
      <c r="V821" s="3"/>
      <c r="W821" s="3"/>
      <c r="X821" s="3"/>
    </row>
    <row r="822" spans="7:24" ht="12.75" customHeight="1" x14ac:dyDescent="0.2">
      <c r="G822" s="3"/>
      <c r="H822" s="3"/>
      <c r="V822" s="3"/>
      <c r="W822" s="3"/>
      <c r="X822" s="3"/>
    </row>
    <row r="823" spans="7:24" ht="12.75" customHeight="1" x14ac:dyDescent="0.2">
      <c r="G823" s="3"/>
      <c r="H823" s="3"/>
      <c r="V823" s="3"/>
      <c r="W823" s="3"/>
      <c r="X823" s="3"/>
    </row>
    <row r="824" spans="7:24" ht="12.75" customHeight="1" x14ac:dyDescent="0.2">
      <c r="G824" s="3"/>
      <c r="H824" s="3"/>
      <c r="V824" s="3"/>
      <c r="W824" s="3"/>
      <c r="X824" s="3"/>
    </row>
    <row r="825" spans="7:24" ht="12.75" customHeight="1" x14ac:dyDescent="0.2">
      <c r="G825" s="3"/>
      <c r="H825" s="3"/>
      <c r="V825" s="3"/>
      <c r="W825" s="3"/>
      <c r="X825" s="3"/>
    </row>
    <row r="826" spans="7:24" ht="12.75" customHeight="1" x14ac:dyDescent="0.2">
      <c r="G826" s="3"/>
      <c r="H826" s="3"/>
      <c r="V826" s="3"/>
      <c r="W826" s="3"/>
      <c r="X826" s="3"/>
    </row>
    <row r="827" spans="7:24" ht="12.75" customHeight="1" x14ac:dyDescent="0.2">
      <c r="G827" s="3"/>
      <c r="H827" s="3"/>
      <c r="V827" s="3"/>
      <c r="W827" s="3"/>
      <c r="X827" s="3"/>
    </row>
    <row r="828" spans="7:24" ht="12.75" customHeight="1" x14ac:dyDescent="0.2">
      <c r="G828" s="3"/>
      <c r="H828" s="3"/>
      <c r="V828" s="3"/>
      <c r="W828" s="3"/>
      <c r="X828" s="3"/>
    </row>
    <row r="829" spans="7:24" ht="12.75" customHeight="1" x14ac:dyDescent="0.2">
      <c r="G829" s="3"/>
      <c r="H829" s="3"/>
      <c r="V829" s="3"/>
      <c r="W829" s="3"/>
      <c r="X829" s="3"/>
    </row>
    <row r="830" spans="7:24" ht="12.75" customHeight="1" x14ac:dyDescent="0.2">
      <c r="G830" s="3"/>
      <c r="H830" s="3"/>
      <c r="V830" s="3"/>
      <c r="W830" s="3"/>
      <c r="X830" s="3"/>
    </row>
    <row r="831" spans="7:24" ht="12.75" customHeight="1" x14ac:dyDescent="0.2">
      <c r="G831" s="3"/>
      <c r="H831" s="3"/>
      <c r="V831" s="3"/>
      <c r="W831" s="3"/>
      <c r="X831" s="3"/>
    </row>
    <row r="832" spans="7:24" ht="12.75" customHeight="1" x14ac:dyDescent="0.2">
      <c r="G832" s="3"/>
      <c r="H832" s="3"/>
      <c r="V832" s="3"/>
      <c r="W832" s="3"/>
      <c r="X832" s="3"/>
    </row>
    <row r="833" spans="7:24" ht="12.75" customHeight="1" x14ac:dyDescent="0.2">
      <c r="G833" s="3"/>
      <c r="H833" s="3"/>
      <c r="V833" s="3"/>
      <c r="W833" s="3"/>
      <c r="X833" s="3"/>
    </row>
    <row r="834" spans="7:24" ht="12.75" customHeight="1" x14ac:dyDescent="0.2">
      <c r="G834" s="3"/>
      <c r="H834" s="3"/>
      <c r="V834" s="3"/>
      <c r="W834" s="3"/>
      <c r="X834" s="3"/>
    </row>
    <row r="835" spans="7:24" ht="12.75" customHeight="1" x14ac:dyDescent="0.2">
      <c r="G835" s="3"/>
      <c r="H835" s="3"/>
      <c r="V835" s="3"/>
      <c r="W835" s="3"/>
      <c r="X835" s="3"/>
    </row>
    <row r="836" spans="7:24" ht="12.75" customHeight="1" x14ac:dyDescent="0.2">
      <c r="G836" s="3"/>
      <c r="H836" s="3"/>
      <c r="V836" s="3"/>
      <c r="W836" s="3"/>
      <c r="X836" s="3"/>
    </row>
    <row r="837" spans="7:24" ht="12.75" customHeight="1" x14ac:dyDescent="0.2">
      <c r="G837" s="3"/>
      <c r="H837" s="3"/>
      <c r="V837" s="3"/>
      <c r="W837" s="3"/>
      <c r="X837" s="3"/>
    </row>
    <row r="838" spans="7:24" ht="12.75" customHeight="1" x14ac:dyDescent="0.2">
      <c r="G838" s="3"/>
      <c r="H838" s="3"/>
      <c r="V838" s="3"/>
      <c r="W838" s="3"/>
      <c r="X838" s="3"/>
    </row>
    <row r="839" spans="7:24" ht="12.75" customHeight="1" x14ac:dyDescent="0.2">
      <c r="G839" s="3"/>
      <c r="H839" s="3"/>
      <c r="V839" s="3"/>
      <c r="W839" s="3"/>
      <c r="X839" s="3"/>
    </row>
    <row r="840" spans="7:24" ht="12.75" customHeight="1" x14ac:dyDescent="0.2">
      <c r="G840" s="3"/>
      <c r="H840" s="3"/>
      <c r="V840" s="3"/>
      <c r="W840" s="3"/>
      <c r="X840" s="3"/>
    </row>
    <row r="841" spans="7:24" ht="12.75" customHeight="1" x14ac:dyDescent="0.2">
      <c r="G841" s="3"/>
      <c r="H841" s="3"/>
      <c r="V841" s="3"/>
      <c r="W841" s="3"/>
      <c r="X841" s="3"/>
    </row>
    <row r="842" spans="7:24" ht="12.75" customHeight="1" x14ac:dyDescent="0.2">
      <c r="G842" s="3"/>
      <c r="H842" s="3"/>
      <c r="V842" s="3"/>
      <c r="W842" s="3"/>
      <c r="X842" s="3"/>
    </row>
    <row r="843" spans="7:24" ht="12.75" customHeight="1" x14ac:dyDescent="0.2">
      <c r="G843" s="3"/>
      <c r="H843" s="3"/>
      <c r="V843" s="3"/>
      <c r="W843" s="3"/>
      <c r="X843" s="3"/>
    </row>
    <row r="844" spans="7:24" ht="12.75" customHeight="1" x14ac:dyDescent="0.2">
      <c r="G844" s="3"/>
      <c r="H844" s="3"/>
      <c r="V844" s="3"/>
      <c r="W844" s="3"/>
      <c r="X844" s="3"/>
    </row>
    <row r="845" spans="7:24" ht="12.75" customHeight="1" x14ac:dyDescent="0.2">
      <c r="G845" s="3"/>
      <c r="H845" s="3"/>
      <c r="V845" s="3"/>
      <c r="W845" s="3"/>
      <c r="X845" s="3"/>
    </row>
    <row r="846" spans="7:24" ht="12.75" customHeight="1" x14ac:dyDescent="0.2">
      <c r="G846" s="3"/>
      <c r="H846" s="3"/>
      <c r="V846" s="3"/>
      <c r="W846" s="3"/>
      <c r="X846" s="3"/>
    </row>
    <row r="847" spans="7:24" ht="12.75" customHeight="1" x14ac:dyDescent="0.2">
      <c r="G847" s="3"/>
      <c r="H847" s="3"/>
      <c r="V847" s="3"/>
      <c r="W847" s="3"/>
      <c r="X847" s="3"/>
    </row>
    <row r="848" spans="7:24" ht="12.75" customHeight="1" x14ac:dyDescent="0.2">
      <c r="G848" s="3"/>
      <c r="H848" s="3"/>
      <c r="V848" s="3"/>
      <c r="W848" s="3"/>
      <c r="X848" s="3"/>
    </row>
    <row r="849" spans="7:24" ht="12.75" customHeight="1" x14ac:dyDescent="0.2">
      <c r="G849" s="3"/>
      <c r="H849" s="3"/>
      <c r="V849" s="3"/>
      <c r="W849" s="3"/>
      <c r="X849" s="3"/>
    </row>
    <row r="850" spans="7:24" ht="12.75" customHeight="1" x14ac:dyDescent="0.2">
      <c r="G850" s="3"/>
      <c r="H850" s="3"/>
      <c r="V850" s="3"/>
      <c r="W850" s="3"/>
      <c r="X850" s="3"/>
    </row>
    <row r="851" spans="7:24" ht="12.75" customHeight="1" x14ac:dyDescent="0.2">
      <c r="G851" s="3"/>
      <c r="H851" s="3"/>
      <c r="V851" s="3"/>
      <c r="W851" s="3"/>
      <c r="X851" s="3"/>
    </row>
    <row r="852" spans="7:24" ht="12.75" customHeight="1" x14ac:dyDescent="0.2">
      <c r="G852" s="3"/>
      <c r="H852" s="3"/>
      <c r="V852" s="3"/>
      <c r="W852" s="3"/>
      <c r="X852" s="3"/>
    </row>
    <row r="853" spans="7:24" ht="12.75" customHeight="1" x14ac:dyDescent="0.2">
      <c r="G853" s="3"/>
      <c r="H853" s="3"/>
      <c r="V853" s="3"/>
      <c r="W853" s="3"/>
      <c r="X853" s="3"/>
    </row>
    <row r="854" spans="7:24" ht="12.75" customHeight="1" x14ac:dyDescent="0.2">
      <c r="G854" s="3"/>
      <c r="H854" s="3"/>
      <c r="V854" s="3"/>
      <c r="W854" s="3"/>
      <c r="X854" s="3"/>
    </row>
    <row r="855" spans="7:24" ht="12.75" customHeight="1" x14ac:dyDescent="0.2">
      <c r="G855" s="3"/>
      <c r="H855" s="3"/>
      <c r="V855" s="3"/>
      <c r="W855" s="3"/>
      <c r="X855" s="3"/>
    </row>
    <row r="856" spans="7:24" ht="12.75" customHeight="1" x14ac:dyDescent="0.2">
      <c r="G856" s="3"/>
      <c r="H856" s="3"/>
      <c r="V856" s="3"/>
      <c r="W856" s="3"/>
      <c r="X856" s="3"/>
    </row>
    <row r="857" spans="7:24" ht="12.75" customHeight="1" x14ac:dyDescent="0.2">
      <c r="G857" s="3"/>
      <c r="H857" s="3"/>
      <c r="V857" s="3"/>
      <c r="W857" s="3"/>
      <c r="X857" s="3"/>
    </row>
    <row r="858" spans="7:24" ht="12.75" customHeight="1" x14ac:dyDescent="0.2">
      <c r="G858" s="3"/>
      <c r="H858" s="3"/>
      <c r="V858" s="3"/>
      <c r="W858" s="3"/>
      <c r="X858" s="3"/>
    </row>
    <row r="859" spans="7:24" ht="12.75" customHeight="1" x14ac:dyDescent="0.2">
      <c r="G859" s="3"/>
      <c r="H859" s="3"/>
      <c r="V859" s="3"/>
      <c r="W859" s="3"/>
      <c r="X859" s="3"/>
    </row>
    <row r="860" spans="7:24" ht="12.75" customHeight="1" x14ac:dyDescent="0.2">
      <c r="G860" s="3"/>
      <c r="H860" s="3"/>
      <c r="V860" s="3"/>
      <c r="W860" s="3"/>
      <c r="X860" s="3"/>
    </row>
    <row r="861" spans="7:24" ht="12.75" customHeight="1" x14ac:dyDescent="0.2">
      <c r="G861" s="3"/>
      <c r="H861" s="3"/>
      <c r="V861" s="3"/>
      <c r="W861" s="3"/>
      <c r="X861" s="3"/>
    </row>
    <row r="862" spans="7:24" ht="12.75" customHeight="1" x14ac:dyDescent="0.2">
      <c r="G862" s="3"/>
      <c r="H862" s="3"/>
      <c r="V862" s="3"/>
      <c r="W862" s="3"/>
      <c r="X862" s="3"/>
    </row>
    <row r="863" spans="7:24" ht="12.75" customHeight="1" x14ac:dyDescent="0.2">
      <c r="G863" s="3"/>
      <c r="H863" s="3"/>
      <c r="V863" s="3"/>
      <c r="W863" s="3"/>
      <c r="X863" s="3"/>
    </row>
    <row r="864" spans="7:24" ht="12.75" customHeight="1" x14ac:dyDescent="0.2">
      <c r="G864" s="3"/>
      <c r="H864" s="3"/>
      <c r="V864" s="3"/>
      <c r="W864" s="3"/>
      <c r="X864" s="3"/>
    </row>
    <row r="865" spans="7:24" ht="12.75" customHeight="1" x14ac:dyDescent="0.2">
      <c r="G865" s="3"/>
      <c r="H865" s="3"/>
      <c r="V865" s="3"/>
      <c r="W865" s="3"/>
      <c r="X865" s="3"/>
    </row>
    <row r="866" spans="7:24" ht="12.75" customHeight="1" x14ac:dyDescent="0.2">
      <c r="G866" s="3"/>
      <c r="H866" s="3"/>
      <c r="V866" s="3"/>
      <c r="W866" s="3"/>
      <c r="X866" s="3"/>
    </row>
    <row r="867" spans="7:24" ht="12.75" customHeight="1" x14ac:dyDescent="0.2">
      <c r="G867" s="3"/>
      <c r="H867" s="3"/>
      <c r="V867" s="3"/>
      <c r="W867" s="3"/>
      <c r="X867" s="3"/>
    </row>
    <row r="868" spans="7:24" ht="12.75" customHeight="1" x14ac:dyDescent="0.2">
      <c r="G868" s="3"/>
      <c r="H868" s="3"/>
      <c r="V868" s="3"/>
      <c r="W868" s="3"/>
      <c r="X868" s="3"/>
    </row>
    <row r="869" spans="7:24" ht="12.75" customHeight="1" x14ac:dyDescent="0.2">
      <c r="G869" s="3"/>
      <c r="H869" s="3"/>
      <c r="V869" s="3"/>
      <c r="W869" s="3"/>
      <c r="X869" s="3"/>
    </row>
    <row r="870" spans="7:24" ht="12.75" customHeight="1" x14ac:dyDescent="0.2">
      <c r="G870" s="3"/>
      <c r="H870" s="3"/>
      <c r="V870" s="3"/>
      <c r="W870" s="3"/>
      <c r="X870" s="3"/>
    </row>
    <row r="871" spans="7:24" ht="12.75" customHeight="1" x14ac:dyDescent="0.2">
      <c r="G871" s="3"/>
      <c r="H871" s="3"/>
      <c r="V871" s="3"/>
      <c r="W871" s="3"/>
      <c r="X871" s="3"/>
    </row>
    <row r="872" spans="7:24" ht="12.75" customHeight="1" x14ac:dyDescent="0.2">
      <c r="G872" s="3"/>
      <c r="H872" s="3"/>
      <c r="V872" s="3"/>
      <c r="W872" s="3"/>
      <c r="X872" s="3"/>
    </row>
    <row r="873" spans="7:24" ht="12.75" customHeight="1" x14ac:dyDescent="0.2">
      <c r="G873" s="3"/>
      <c r="H873" s="3"/>
      <c r="V873" s="3"/>
      <c r="W873" s="3"/>
      <c r="X873" s="3"/>
    </row>
    <row r="874" spans="7:24" ht="12.75" customHeight="1" x14ac:dyDescent="0.2">
      <c r="G874" s="3"/>
      <c r="H874" s="3"/>
      <c r="V874" s="3"/>
      <c r="W874" s="3"/>
      <c r="X874" s="3"/>
    </row>
    <row r="875" spans="7:24" ht="12.75" customHeight="1" x14ac:dyDescent="0.2">
      <c r="G875" s="3"/>
      <c r="H875" s="3"/>
      <c r="V875" s="3"/>
      <c r="W875" s="3"/>
      <c r="X875" s="3"/>
    </row>
    <row r="876" spans="7:24" ht="12.75" customHeight="1" x14ac:dyDescent="0.2">
      <c r="G876" s="3"/>
      <c r="H876" s="3"/>
      <c r="V876" s="3"/>
      <c r="W876" s="3"/>
      <c r="X876" s="3"/>
    </row>
    <row r="877" spans="7:24" ht="12.75" customHeight="1" x14ac:dyDescent="0.2">
      <c r="G877" s="3"/>
      <c r="H877" s="3"/>
      <c r="V877" s="3"/>
      <c r="W877" s="3"/>
      <c r="X877" s="3"/>
    </row>
    <row r="878" spans="7:24" ht="12.75" customHeight="1" x14ac:dyDescent="0.2">
      <c r="G878" s="3"/>
      <c r="H878" s="3"/>
      <c r="V878" s="3"/>
      <c r="W878" s="3"/>
      <c r="X878" s="3"/>
    </row>
    <row r="879" spans="7:24" ht="12.75" customHeight="1" x14ac:dyDescent="0.2">
      <c r="G879" s="3"/>
      <c r="H879" s="3"/>
      <c r="V879" s="3"/>
      <c r="W879" s="3"/>
      <c r="X879" s="3"/>
    </row>
    <row r="880" spans="7:24" ht="12.75" customHeight="1" x14ac:dyDescent="0.2">
      <c r="G880" s="3"/>
      <c r="H880" s="3"/>
      <c r="V880" s="3"/>
      <c r="W880" s="3"/>
      <c r="X880" s="3"/>
    </row>
    <row r="881" spans="7:24" ht="12.75" customHeight="1" x14ac:dyDescent="0.2">
      <c r="G881" s="3"/>
      <c r="H881" s="3"/>
      <c r="V881" s="3"/>
      <c r="W881" s="3"/>
      <c r="X881" s="3"/>
    </row>
    <row r="882" spans="7:24" ht="12.75" customHeight="1" x14ac:dyDescent="0.2">
      <c r="G882" s="3"/>
      <c r="H882" s="3"/>
      <c r="V882" s="3"/>
      <c r="W882" s="3"/>
      <c r="X882" s="3"/>
    </row>
    <row r="883" spans="7:24" ht="12.75" customHeight="1" x14ac:dyDescent="0.2">
      <c r="G883" s="3"/>
      <c r="H883" s="3"/>
      <c r="V883" s="3"/>
      <c r="W883" s="3"/>
      <c r="X883" s="3"/>
    </row>
    <row r="884" spans="7:24" ht="12.75" customHeight="1" x14ac:dyDescent="0.2">
      <c r="G884" s="3"/>
      <c r="H884" s="3"/>
      <c r="V884" s="3"/>
      <c r="W884" s="3"/>
      <c r="X884" s="3"/>
    </row>
    <row r="885" spans="7:24" ht="12.75" customHeight="1" x14ac:dyDescent="0.2">
      <c r="G885" s="3"/>
      <c r="H885" s="3"/>
      <c r="V885" s="3"/>
      <c r="W885" s="3"/>
      <c r="X885" s="3"/>
    </row>
    <row r="886" spans="7:24" ht="12.75" customHeight="1" x14ac:dyDescent="0.2">
      <c r="G886" s="3"/>
      <c r="H886" s="3"/>
      <c r="V886" s="3"/>
      <c r="W886" s="3"/>
      <c r="X886" s="3"/>
    </row>
    <row r="887" spans="7:24" ht="12.75" customHeight="1" x14ac:dyDescent="0.2">
      <c r="G887" s="3"/>
      <c r="H887" s="3"/>
      <c r="V887" s="3"/>
      <c r="W887" s="3"/>
      <c r="X887" s="3"/>
    </row>
    <row r="888" spans="7:24" ht="12.75" customHeight="1" x14ac:dyDescent="0.2">
      <c r="G888" s="3"/>
      <c r="H888" s="3"/>
      <c r="V888" s="3"/>
      <c r="W888" s="3"/>
      <c r="X888" s="3"/>
    </row>
    <row r="889" spans="7:24" ht="12.75" customHeight="1" x14ac:dyDescent="0.2">
      <c r="G889" s="3"/>
      <c r="H889" s="3"/>
      <c r="V889" s="3"/>
      <c r="W889" s="3"/>
      <c r="X889" s="3"/>
    </row>
    <row r="890" spans="7:24" ht="12.75" customHeight="1" x14ac:dyDescent="0.2">
      <c r="G890" s="3"/>
      <c r="H890" s="3"/>
      <c r="V890" s="3"/>
      <c r="W890" s="3"/>
      <c r="X890" s="3"/>
    </row>
    <row r="891" spans="7:24" ht="12.75" customHeight="1" x14ac:dyDescent="0.2">
      <c r="G891" s="3"/>
      <c r="H891" s="3"/>
      <c r="V891" s="3"/>
      <c r="W891" s="3"/>
      <c r="X891" s="3"/>
    </row>
    <row r="892" spans="7:24" ht="12.75" customHeight="1" x14ac:dyDescent="0.2">
      <c r="G892" s="3"/>
      <c r="H892" s="3"/>
      <c r="V892" s="3"/>
      <c r="W892" s="3"/>
      <c r="X892" s="3"/>
    </row>
    <row r="893" spans="7:24" ht="12.75" customHeight="1" x14ac:dyDescent="0.2">
      <c r="G893" s="3"/>
      <c r="H893" s="3"/>
      <c r="V893" s="3"/>
      <c r="W893" s="3"/>
      <c r="X893" s="3"/>
    </row>
    <row r="894" spans="7:24" ht="12.75" customHeight="1" x14ac:dyDescent="0.2">
      <c r="G894" s="3"/>
      <c r="H894" s="3"/>
      <c r="V894" s="3"/>
      <c r="W894" s="3"/>
      <c r="X894" s="3"/>
    </row>
    <row r="895" spans="7:24" ht="12.75" customHeight="1" x14ac:dyDescent="0.2">
      <c r="G895" s="3"/>
      <c r="H895" s="3"/>
      <c r="V895" s="3"/>
      <c r="W895" s="3"/>
      <c r="X895" s="3"/>
    </row>
    <row r="896" spans="7:24" ht="12.75" customHeight="1" x14ac:dyDescent="0.2">
      <c r="G896" s="3"/>
      <c r="H896" s="3"/>
      <c r="V896" s="3"/>
      <c r="W896" s="3"/>
      <c r="X896" s="3"/>
    </row>
    <row r="897" spans="7:24" ht="12.75" customHeight="1" x14ac:dyDescent="0.2">
      <c r="G897" s="3"/>
      <c r="H897" s="3"/>
      <c r="V897" s="3"/>
      <c r="W897" s="3"/>
      <c r="X897" s="3"/>
    </row>
    <row r="898" spans="7:24" ht="12.75" customHeight="1" x14ac:dyDescent="0.2">
      <c r="G898" s="3"/>
      <c r="H898" s="3"/>
      <c r="V898" s="3"/>
      <c r="W898" s="3"/>
      <c r="X898" s="3"/>
    </row>
    <row r="899" spans="7:24" ht="12.75" customHeight="1" x14ac:dyDescent="0.2">
      <c r="G899" s="3"/>
      <c r="H899" s="3"/>
      <c r="V899" s="3"/>
      <c r="W899" s="3"/>
      <c r="X899" s="3"/>
    </row>
    <row r="900" spans="7:24" ht="12.75" customHeight="1" x14ac:dyDescent="0.2">
      <c r="G900" s="3"/>
      <c r="H900" s="3"/>
      <c r="V900" s="3"/>
      <c r="W900" s="3"/>
      <c r="X900" s="3"/>
    </row>
    <row r="901" spans="7:24" ht="12.75" customHeight="1" x14ac:dyDescent="0.2">
      <c r="G901" s="3"/>
      <c r="H901" s="3"/>
      <c r="V901" s="3"/>
      <c r="W901" s="3"/>
      <c r="X901" s="3"/>
    </row>
    <row r="902" spans="7:24" ht="12.75" customHeight="1" x14ac:dyDescent="0.2">
      <c r="G902" s="3"/>
      <c r="H902" s="3"/>
      <c r="V902" s="3"/>
      <c r="W902" s="3"/>
      <c r="X902" s="3"/>
    </row>
    <row r="903" spans="7:24" ht="12.75" customHeight="1" x14ac:dyDescent="0.2">
      <c r="G903" s="3"/>
      <c r="H903" s="3"/>
      <c r="V903" s="3"/>
      <c r="W903" s="3"/>
      <c r="X903" s="3"/>
    </row>
    <row r="904" spans="7:24" ht="12.75" customHeight="1" x14ac:dyDescent="0.2">
      <c r="G904" s="3"/>
      <c r="H904" s="3"/>
      <c r="V904" s="3"/>
      <c r="W904" s="3"/>
      <c r="X904" s="3"/>
    </row>
    <row r="905" spans="7:24" ht="12.75" customHeight="1" x14ac:dyDescent="0.2">
      <c r="G905" s="3"/>
      <c r="H905" s="3"/>
      <c r="V905" s="3"/>
      <c r="W905" s="3"/>
      <c r="X905" s="3"/>
    </row>
    <row r="906" spans="7:24" ht="12.75" customHeight="1" x14ac:dyDescent="0.2">
      <c r="G906" s="3"/>
      <c r="H906" s="3"/>
      <c r="V906" s="3"/>
      <c r="W906" s="3"/>
      <c r="X906" s="3"/>
    </row>
    <row r="907" spans="7:24" ht="12.75" customHeight="1" x14ac:dyDescent="0.2">
      <c r="G907" s="3"/>
      <c r="H907" s="3"/>
      <c r="V907" s="3"/>
      <c r="W907" s="3"/>
      <c r="X907" s="3"/>
    </row>
    <row r="908" spans="7:24" ht="12.75" customHeight="1" x14ac:dyDescent="0.2">
      <c r="G908" s="3"/>
      <c r="H908" s="3"/>
      <c r="V908" s="3"/>
      <c r="W908" s="3"/>
      <c r="X908" s="3"/>
    </row>
    <row r="909" spans="7:24" ht="12.75" customHeight="1" x14ac:dyDescent="0.2">
      <c r="G909" s="3"/>
      <c r="H909" s="3"/>
      <c r="V909" s="3"/>
      <c r="W909" s="3"/>
      <c r="X909" s="3"/>
    </row>
    <row r="910" spans="7:24" ht="12.75" customHeight="1" x14ac:dyDescent="0.2">
      <c r="G910" s="3"/>
      <c r="H910" s="3"/>
      <c r="V910" s="3"/>
      <c r="W910" s="3"/>
      <c r="X910" s="3"/>
    </row>
    <row r="911" spans="7:24" ht="12.75" customHeight="1" x14ac:dyDescent="0.2">
      <c r="G911" s="3"/>
      <c r="H911" s="3"/>
      <c r="V911" s="3"/>
      <c r="W911" s="3"/>
      <c r="X911" s="3"/>
    </row>
    <row r="912" spans="7:24" ht="12.75" customHeight="1" x14ac:dyDescent="0.2">
      <c r="G912" s="3"/>
      <c r="H912" s="3"/>
      <c r="V912" s="3"/>
      <c r="W912" s="3"/>
      <c r="X912" s="3"/>
    </row>
    <row r="913" spans="7:24" ht="12.75" customHeight="1" x14ac:dyDescent="0.2">
      <c r="G913" s="3"/>
      <c r="H913" s="3"/>
      <c r="V913" s="3"/>
      <c r="W913" s="3"/>
      <c r="X913" s="3"/>
    </row>
    <row r="914" spans="7:24" ht="12.75" customHeight="1" x14ac:dyDescent="0.2">
      <c r="G914" s="3"/>
      <c r="H914" s="3"/>
      <c r="V914" s="3"/>
      <c r="W914" s="3"/>
      <c r="X914" s="3"/>
    </row>
    <row r="915" spans="7:24" ht="12.75" customHeight="1" x14ac:dyDescent="0.2">
      <c r="G915" s="3"/>
      <c r="H915" s="3"/>
      <c r="V915" s="3"/>
      <c r="W915" s="3"/>
      <c r="X915" s="3"/>
    </row>
    <row r="916" spans="7:24" ht="12.75" customHeight="1" x14ac:dyDescent="0.2">
      <c r="G916" s="3"/>
      <c r="H916" s="3"/>
      <c r="V916" s="3"/>
      <c r="W916" s="3"/>
      <c r="X916" s="3"/>
    </row>
    <row r="917" spans="7:24" ht="12.75" customHeight="1" x14ac:dyDescent="0.2">
      <c r="G917" s="3"/>
      <c r="H917" s="3"/>
      <c r="V917" s="3"/>
      <c r="W917" s="3"/>
      <c r="X917" s="3"/>
    </row>
    <row r="918" spans="7:24" ht="12.75" customHeight="1" x14ac:dyDescent="0.2">
      <c r="G918" s="3"/>
      <c r="H918" s="3"/>
      <c r="V918" s="3"/>
      <c r="W918" s="3"/>
      <c r="X918" s="3"/>
    </row>
    <row r="919" spans="7:24" ht="12.75" customHeight="1" x14ac:dyDescent="0.2">
      <c r="G919" s="3"/>
      <c r="H919" s="3"/>
      <c r="V919" s="3"/>
      <c r="W919" s="3"/>
      <c r="X919" s="3"/>
    </row>
    <row r="920" spans="7:24" ht="12.75" customHeight="1" x14ac:dyDescent="0.2">
      <c r="G920" s="3"/>
      <c r="H920" s="3"/>
      <c r="V920" s="3"/>
      <c r="W920" s="3"/>
      <c r="X920" s="3"/>
    </row>
    <row r="921" spans="7:24" ht="12.75" customHeight="1" x14ac:dyDescent="0.2">
      <c r="G921" s="3"/>
      <c r="H921" s="3"/>
      <c r="V921" s="3"/>
      <c r="W921" s="3"/>
      <c r="X921" s="3"/>
    </row>
    <row r="922" spans="7:24" ht="12.75" customHeight="1" x14ac:dyDescent="0.2">
      <c r="G922" s="3"/>
      <c r="H922" s="3"/>
      <c r="V922" s="3"/>
      <c r="W922" s="3"/>
      <c r="X922" s="3"/>
    </row>
    <row r="923" spans="7:24" ht="12.75" customHeight="1" x14ac:dyDescent="0.2">
      <c r="G923" s="3"/>
      <c r="H923" s="3"/>
      <c r="V923" s="3"/>
      <c r="W923" s="3"/>
      <c r="X923" s="3"/>
    </row>
    <row r="924" spans="7:24" ht="12.75" customHeight="1" x14ac:dyDescent="0.2">
      <c r="G924" s="3"/>
      <c r="H924" s="3"/>
      <c r="V924" s="3"/>
      <c r="W924" s="3"/>
      <c r="X924" s="3"/>
    </row>
    <row r="925" spans="7:24" ht="12.75" customHeight="1" x14ac:dyDescent="0.2">
      <c r="G925" s="3"/>
      <c r="H925" s="3"/>
      <c r="V925" s="3"/>
      <c r="W925" s="3"/>
      <c r="X925" s="3"/>
    </row>
    <row r="926" spans="7:24" ht="12.75" customHeight="1" x14ac:dyDescent="0.2">
      <c r="G926" s="3"/>
      <c r="H926" s="3"/>
      <c r="V926" s="3"/>
      <c r="W926" s="3"/>
      <c r="X926" s="3"/>
    </row>
    <row r="927" spans="7:24" ht="12.75" customHeight="1" x14ac:dyDescent="0.2">
      <c r="G927" s="3"/>
      <c r="H927" s="3"/>
      <c r="V927" s="3"/>
      <c r="W927" s="3"/>
      <c r="X927" s="3"/>
    </row>
    <row r="928" spans="7:24" ht="12.75" customHeight="1" x14ac:dyDescent="0.2">
      <c r="G928" s="3"/>
      <c r="H928" s="3"/>
      <c r="V928" s="3"/>
      <c r="W928" s="3"/>
      <c r="X928" s="3"/>
    </row>
    <row r="929" spans="7:24" ht="12.75" customHeight="1" x14ac:dyDescent="0.2">
      <c r="G929" s="3"/>
      <c r="H929" s="3"/>
      <c r="V929" s="3"/>
      <c r="W929" s="3"/>
      <c r="X929" s="3"/>
    </row>
    <row r="930" spans="7:24" ht="12.75" customHeight="1" x14ac:dyDescent="0.2">
      <c r="G930" s="3"/>
      <c r="H930" s="3"/>
      <c r="V930" s="3"/>
      <c r="W930" s="3"/>
      <c r="X930" s="3"/>
    </row>
    <row r="931" spans="7:24" ht="12.75" customHeight="1" x14ac:dyDescent="0.2">
      <c r="G931" s="3"/>
      <c r="H931" s="3"/>
      <c r="V931" s="3"/>
      <c r="W931" s="3"/>
      <c r="X931" s="3"/>
    </row>
    <row r="932" spans="7:24" ht="12.75" customHeight="1" x14ac:dyDescent="0.2">
      <c r="G932" s="3"/>
      <c r="H932" s="3"/>
      <c r="V932" s="3"/>
      <c r="W932" s="3"/>
      <c r="X932" s="3"/>
    </row>
    <row r="933" spans="7:24" ht="12.75" customHeight="1" x14ac:dyDescent="0.2">
      <c r="G933" s="3"/>
      <c r="H933" s="3"/>
      <c r="V933" s="3"/>
      <c r="W933" s="3"/>
      <c r="X933" s="3"/>
    </row>
    <row r="934" spans="7:24" ht="12.75" customHeight="1" x14ac:dyDescent="0.2">
      <c r="G934" s="3"/>
      <c r="H934" s="3"/>
      <c r="V934" s="3"/>
      <c r="W934" s="3"/>
      <c r="X934" s="3"/>
    </row>
    <row r="935" spans="7:24" ht="12.75" customHeight="1" x14ac:dyDescent="0.2">
      <c r="G935" s="3"/>
      <c r="H935" s="3"/>
      <c r="V935" s="3"/>
      <c r="W935" s="3"/>
      <c r="X935" s="3"/>
    </row>
    <row r="936" spans="7:24" ht="12.75" customHeight="1" x14ac:dyDescent="0.2">
      <c r="G936" s="3"/>
      <c r="H936" s="3"/>
      <c r="V936" s="3"/>
      <c r="W936" s="3"/>
      <c r="X936" s="3"/>
    </row>
    <row r="937" spans="7:24" ht="12.75" customHeight="1" x14ac:dyDescent="0.2">
      <c r="G937" s="3"/>
      <c r="H937" s="3"/>
      <c r="V937" s="3"/>
      <c r="W937" s="3"/>
      <c r="X937" s="3"/>
    </row>
    <row r="938" spans="7:24" ht="12.75" customHeight="1" x14ac:dyDescent="0.2">
      <c r="G938" s="3"/>
      <c r="H938" s="3"/>
      <c r="V938" s="3"/>
      <c r="W938" s="3"/>
      <c r="X938" s="3"/>
    </row>
    <row r="939" spans="7:24" ht="12.75" customHeight="1" x14ac:dyDescent="0.2">
      <c r="G939" s="3"/>
      <c r="H939" s="3"/>
      <c r="V939" s="3"/>
      <c r="W939" s="3"/>
      <c r="X939" s="3"/>
    </row>
    <row r="940" spans="7:24" ht="12.75" customHeight="1" x14ac:dyDescent="0.2">
      <c r="G940" s="3"/>
      <c r="H940" s="3"/>
      <c r="V940" s="3"/>
      <c r="W940" s="3"/>
      <c r="X940" s="3"/>
    </row>
    <row r="941" spans="7:24" ht="12.75" customHeight="1" x14ac:dyDescent="0.2">
      <c r="G941" s="3"/>
      <c r="H941" s="3"/>
      <c r="V941" s="3"/>
      <c r="W941" s="3"/>
      <c r="X941" s="3"/>
    </row>
    <row r="942" spans="7:24" ht="12.75" customHeight="1" x14ac:dyDescent="0.2">
      <c r="G942" s="3"/>
      <c r="H942" s="3"/>
      <c r="V942" s="3"/>
      <c r="W942" s="3"/>
      <c r="X942" s="3"/>
    </row>
    <row r="943" spans="7:24" ht="12.75" customHeight="1" x14ac:dyDescent="0.2">
      <c r="G943" s="3"/>
      <c r="H943" s="3"/>
      <c r="V943" s="3"/>
      <c r="W943" s="3"/>
      <c r="X943" s="3"/>
    </row>
    <row r="944" spans="7:24" ht="12.75" customHeight="1" x14ac:dyDescent="0.2">
      <c r="G944" s="3"/>
      <c r="H944" s="3"/>
      <c r="V944" s="3"/>
      <c r="W944" s="3"/>
      <c r="X944" s="3"/>
    </row>
    <row r="945" spans="7:24" ht="12.75" customHeight="1" x14ac:dyDescent="0.2">
      <c r="G945" s="3"/>
      <c r="H945" s="3"/>
      <c r="V945" s="3"/>
      <c r="W945" s="3"/>
      <c r="X945" s="3"/>
    </row>
    <row r="946" spans="7:24" ht="12.75" customHeight="1" x14ac:dyDescent="0.2">
      <c r="G946" s="3"/>
      <c r="H946" s="3"/>
      <c r="V946" s="3"/>
      <c r="W946" s="3"/>
      <c r="X946" s="3"/>
    </row>
    <row r="947" spans="7:24" ht="12.75" customHeight="1" x14ac:dyDescent="0.2">
      <c r="G947" s="3"/>
      <c r="H947" s="3"/>
      <c r="V947" s="3"/>
      <c r="W947" s="3"/>
      <c r="X947" s="3"/>
    </row>
    <row r="948" spans="7:24" ht="12.75" customHeight="1" x14ac:dyDescent="0.2">
      <c r="G948" s="3"/>
      <c r="H948" s="3"/>
      <c r="V948" s="3"/>
      <c r="W948" s="3"/>
      <c r="X948" s="3"/>
    </row>
    <row r="949" spans="7:24" ht="12.75" customHeight="1" x14ac:dyDescent="0.2">
      <c r="G949" s="3"/>
      <c r="H949" s="3"/>
      <c r="V949" s="3"/>
      <c r="W949" s="3"/>
      <c r="X949" s="3"/>
    </row>
    <row r="950" spans="7:24" ht="12.75" customHeight="1" x14ac:dyDescent="0.2">
      <c r="G950" s="3"/>
      <c r="H950" s="3"/>
      <c r="V950" s="3"/>
      <c r="W950" s="3"/>
      <c r="X950" s="3"/>
    </row>
    <row r="951" spans="7:24" ht="12.75" customHeight="1" x14ac:dyDescent="0.2">
      <c r="G951" s="3"/>
      <c r="H951" s="3"/>
      <c r="V951" s="3"/>
      <c r="W951" s="3"/>
      <c r="X951" s="3"/>
    </row>
    <row r="952" spans="7:24" ht="12.75" customHeight="1" x14ac:dyDescent="0.2">
      <c r="G952" s="3"/>
      <c r="H952" s="3"/>
      <c r="V952" s="3"/>
      <c r="W952" s="3"/>
      <c r="X952" s="3"/>
    </row>
    <row r="953" spans="7:24" ht="12.75" customHeight="1" x14ac:dyDescent="0.2">
      <c r="G953" s="3"/>
      <c r="H953" s="3"/>
      <c r="V953" s="3"/>
      <c r="W953" s="3"/>
      <c r="X953" s="3"/>
    </row>
    <row r="954" spans="7:24" ht="12.75" customHeight="1" x14ac:dyDescent="0.2">
      <c r="G954" s="3"/>
      <c r="H954" s="3"/>
      <c r="V954" s="3"/>
      <c r="W954" s="3"/>
      <c r="X954" s="3"/>
    </row>
    <row r="955" spans="7:24" ht="12.75" customHeight="1" x14ac:dyDescent="0.2">
      <c r="G955" s="3"/>
      <c r="H955" s="3"/>
      <c r="V955" s="3"/>
      <c r="W955" s="3"/>
      <c r="X955" s="3"/>
    </row>
    <row r="956" spans="7:24" ht="12.75" customHeight="1" x14ac:dyDescent="0.2">
      <c r="G956" s="3"/>
      <c r="H956" s="3"/>
      <c r="V956" s="3"/>
      <c r="W956" s="3"/>
      <c r="X956" s="3"/>
    </row>
    <row r="957" spans="7:24" ht="12.75" customHeight="1" x14ac:dyDescent="0.2">
      <c r="G957" s="3"/>
      <c r="H957" s="3"/>
      <c r="V957" s="3"/>
      <c r="W957" s="3"/>
      <c r="X957" s="3"/>
    </row>
    <row r="958" spans="7:24" ht="12.75" customHeight="1" x14ac:dyDescent="0.2">
      <c r="G958" s="3"/>
      <c r="H958" s="3"/>
      <c r="V958" s="3"/>
      <c r="W958" s="3"/>
      <c r="X958" s="3"/>
    </row>
    <row r="959" spans="7:24" ht="12.75" customHeight="1" x14ac:dyDescent="0.2">
      <c r="G959" s="3"/>
      <c r="H959" s="3"/>
      <c r="V959" s="3"/>
      <c r="W959" s="3"/>
      <c r="X959" s="3"/>
    </row>
    <row r="960" spans="7:24" ht="12.75" customHeight="1" x14ac:dyDescent="0.2">
      <c r="G960" s="3"/>
      <c r="H960" s="3"/>
      <c r="V960" s="3"/>
      <c r="W960" s="3"/>
      <c r="X960" s="3"/>
    </row>
    <row r="961" spans="7:24" ht="12.75" customHeight="1" x14ac:dyDescent="0.2">
      <c r="G961" s="3"/>
      <c r="H961" s="3"/>
      <c r="V961" s="3"/>
      <c r="W961" s="3"/>
      <c r="X961" s="3"/>
    </row>
    <row r="962" spans="7:24" ht="12.75" customHeight="1" x14ac:dyDescent="0.2">
      <c r="G962" s="3"/>
      <c r="H962" s="3"/>
      <c r="V962" s="3"/>
      <c r="W962" s="3"/>
      <c r="X962" s="3"/>
    </row>
    <row r="963" spans="7:24" ht="12.75" customHeight="1" x14ac:dyDescent="0.2">
      <c r="G963" s="3"/>
      <c r="H963" s="3"/>
      <c r="V963" s="3"/>
      <c r="W963" s="3"/>
      <c r="X963" s="3"/>
    </row>
    <row r="964" spans="7:24" ht="12.75" customHeight="1" x14ac:dyDescent="0.2">
      <c r="G964" s="3"/>
      <c r="H964" s="3"/>
      <c r="V964" s="3"/>
      <c r="W964" s="3"/>
      <c r="X964" s="3"/>
    </row>
    <row r="965" spans="7:24" ht="12.75" customHeight="1" x14ac:dyDescent="0.2">
      <c r="G965" s="3"/>
      <c r="H965" s="3"/>
      <c r="V965" s="3"/>
      <c r="W965" s="3"/>
      <c r="X965" s="3"/>
    </row>
    <row r="966" spans="7:24" ht="12.75" customHeight="1" x14ac:dyDescent="0.2">
      <c r="G966" s="3"/>
      <c r="H966" s="3"/>
      <c r="V966" s="3"/>
      <c r="W966" s="3"/>
      <c r="X966" s="3"/>
    </row>
    <row r="967" spans="7:24" ht="12.75" customHeight="1" x14ac:dyDescent="0.2">
      <c r="G967" s="3"/>
      <c r="H967" s="3"/>
      <c r="V967" s="3"/>
      <c r="W967" s="3"/>
      <c r="X967" s="3"/>
    </row>
    <row r="968" spans="7:24" ht="12.75" customHeight="1" x14ac:dyDescent="0.2">
      <c r="G968" s="3"/>
      <c r="H968" s="3"/>
      <c r="V968" s="3"/>
      <c r="W968" s="3"/>
      <c r="X968" s="3"/>
    </row>
    <row r="969" spans="7:24" ht="12.75" customHeight="1" x14ac:dyDescent="0.2">
      <c r="G969" s="3"/>
      <c r="H969" s="3"/>
      <c r="V969" s="3"/>
      <c r="W969" s="3"/>
      <c r="X969" s="3"/>
    </row>
    <row r="970" spans="7:24" ht="12.75" customHeight="1" x14ac:dyDescent="0.2">
      <c r="G970" s="3"/>
      <c r="H970" s="3"/>
      <c r="V970" s="3"/>
      <c r="W970" s="3"/>
      <c r="X970" s="3"/>
    </row>
    <row r="971" spans="7:24" ht="12.75" customHeight="1" x14ac:dyDescent="0.2">
      <c r="G971" s="3"/>
      <c r="H971" s="3"/>
      <c r="V971" s="3"/>
      <c r="W971" s="3"/>
      <c r="X971" s="3"/>
    </row>
    <row r="972" spans="7:24" ht="12.75" customHeight="1" x14ac:dyDescent="0.2">
      <c r="G972" s="3"/>
      <c r="H972" s="3"/>
      <c r="V972" s="3"/>
      <c r="W972" s="3"/>
      <c r="X972" s="3"/>
    </row>
    <row r="973" spans="7:24" ht="12.75" customHeight="1" x14ac:dyDescent="0.2">
      <c r="G973" s="3"/>
      <c r="H973" s="3"/>
      <c r="V973" s="3"/>
      <c r="W973" s="3"/>
      <c r="X973" s="3"/>
    </row>
    <row r="974" spans="7:24" ht="12.75" customHeight="1" x14ac:dyDescent="0.2">
      <c r="G974" s="3"/>
      <c r="H974" s="3"/>
      <c r="V974" s="3"/>
      <c r="W974" s="3"/>
      <c r="X974" s="3"/>
    </row>
    <row r="975" spans="7:24" ht="12.75" customHeight="1" x14ac:dyDescent="0.2">
      <c r="G975" s="3"/>
      <c r="H975" s="3"/>
      <c r="V975" s="3"/>
      <c r="W975" s="3"/>
      <c r="X975" s="3"/>
    </row>
    <row r="976" spans="7:24" ht="12.75" customHeight="1" x14ac:dyDescent="0.2">
      <c r="G976" s="3"/>
      <c r="H976" s="3"/>
      <c r="V976" s="3"/>
      <c r="W976" s="3"/>
      <c r="X976" s="3"/>
    </row>
    <row r="977" spans="7:24" ht="12.75" customHeight="1" x14ac:dyDescent="0.2">
      <c r="G977" s="3"/>
      <c r="H977" s="3"/>
      <c r="V977" s="3"/>
      <c r="W977" s="3"/>
      <c r="X977" s="3"/>
    </row>
    <row r="978" spans="7:24" ht="12.75" customHeight="1" x14ac:dyDescent="0.2">
      <c r="G978" s="3"/>
      <c r="H978" s="3"/>
      <c r="V978" s="3"/>
      <c r="W978" s="3"/>
      <c r="X978" s="3"/>
    </row>
    <row r="979" spans="7:24" ht="12.75" customHeight="1" x14ac:dyDescent="0.2">
      <c r="G979" s="3"/>
      <c r="H979" s="3"/>
      <c r="V979" s="3"/>
      <c r="W979" s="3"/>
      <c r="X979" s="3"/>
    </row>
    <row r="980" spans="7:24" ht="12.75" customHeight="1" x14ac:dyDescent="0.2">
      <c r="G980" s="3"/>
      <c r="H980" s="3"/>
      <c r="V980" s="3"/>
      <c r="W980" s="3"/>
      <c r="X980" s="3"/>
    </row>
    <row r="981" spans="7:24" ht="12.75" customHeight="1" x14ac:dyDescent="0.2">
      <c r="G981" s="3"/>
      <c r="H981" s="3"/>
      <c r="V981" s="3"/>
      <c r="W981" s="3"/>
      <c r="X981" s="3"/>
    </row>
    <row r="982" spans="7:24" ht="12.75" customHeight="1" x14ac:dyDescent="0.2">
      <c r="G982" s="3"/>
      <c r="H982" s="3"/>
      <c r="V982" s="3"/>
      <c r="W982" s="3"/>
      <c r="X982" s="3"/>
    </row>
    <row r="983" spans="7:24" ht="12.75" customHeight="1" x14ac:dyDescent="0.2">
      <c r="G983" s="3"/>
      <c r="H983" s="3"/>
      <c r="V983" s="3"/>
      <c r="W983" s="3"/>
      <c r="X983" s="3"/>
    </row>
    <row r="984" spans="7:24" ht="12.75" customHeight="1" x14ac:dyDescent="0.2">
      <c r="G984" s="3"/>
      <c r="H984" s="3"/>
      <c r="V984" s="3"/>
      <c r="W984" s="3"/>
      <c r="X984" s="3"/>
    </row>
    <row r="985" spans="7:24" ht="12.75" customHeight="1" x14ac:dyDescent="0.2">
      <c r="G985" s="3"/>
      <c r="H985" s="3"/>
      <c r="V985" s="3"/>
      <c r="W985" s="3"/>
      <c r="X985" s="3"/>
    </row>
    <row r="986" spans="7:24" ht="12.75" customHeight="1" x14ac:dyDescent="0.2">
      <c r="G986" s="3"/>
      <c r="H986" s="3"/>
      <c r="V986" s="3"/>
      <c r="W986" s="3"/>
      <c r="X986" s="3"/>
    </row>
    <row r="987" spans="7:24" ht="12.75" customHeight="1" x14ac:dyDescent="0.2">
      <c r="G987" s="3"/>
      <c r="H987" s="3"/>
      <c r="V987" s="3"/>
      <c r="W987" s="3"/>
      <c r="X987" s="3"/>
    </row>
    <row r="988" spans="7:24" ht="12.75" customHeight="1" x14ac:dyDescent="0.2">
      <c r="G988" s="3"/>
      <c r="H988" s="3"/>
      <c r="V988" s="3"/>
      <c r="W988" s="3"/>
      <c r="X988" s="3"/>
    </row>
    <row r="989" spans="7:24" ht="12.75" customHeight="1" x14ac:dyDescent="0.2">
      <c r="G989" s="3"/>
      <c r="H989" s="3"/>
      <c r="V989" s="3"/>
      <c r="W989" s="3"/>
      <c r="X989" s="3"/>
    </row>
    <row r="990" spans="7:24" ht="12.75" customHeight="1" x14ac:dyDescent="0.2">
      <c r="G990" s="3"/>
      <c r="H990" s="3"/>
      <c r="V990" s="3"/>
      <c r="W990" s="3"/>
      <c r="X990" s="3"/>
    </row>
    <row r="991" spans="7:24" ht="12.75" customHeight="1" x14ac:dyDescent="0.2">
      <c r="G991" s="3"/>
      <c r="H991" s="3"/>
      <c r="V991" s="3"/>
      <c r="W991" s="3"/>
      <c r="X991" s="3"/>
    </row>
    <row r="992" spans="7:24" ht="12.75" customHeight="1" x14ac:dyDescent="0.2">
      <c r="G992" s="3"/>
      <c r="H992" s="3"/>
      <c r="V992" s="3"/>
      <c r="W992" s="3"/>
      <c r="X992" s="3"/>
    </row>
    <row r="993" spans="7:24" ht="12.75" customHeight="1" x14ac:dyDescent="0.2">
      <c r="G993" s="3"/>
      <c r="H993" s="3"/>
      <c r="V993" s="3"/>
      <c r="W993" s="3"/>
      <c r="X993" s="3"/>
    </row>
    <row r="994" spans="7:24" ht="12.75" customHeight="1" x14ac:dyDescent="0.2">
      <c r="G994" s="3"/>
      <c r="H994" s="3"/>
      <c r="V994" s="3"/>
      <c r="W994" s="3"/>
      <c r="X994" s="3"/>
    </row>
    <row r="995" spans="7:24" ht="12.75" customHeight="1" x14ac:dyDescent="0.2">
      <c r="G995" s="3"/>
      <c r="H995" s="3"/>
      <c r="V995" s="3"/>
      <c r="W995" s="3"/>
      <c r="X995" s="3"/>
    </row>
    <row r="996" spans="7:24" ht="12.75" customHeight="1" x14ac:dyDescent="0.2">
      <c r="G996" s="3"/>
      <c r="H996" s="3"/>
      <c r="V996" s="3"/>
      <c r="W996" s="3"/>
      <c r="X996" s="3"/>
    </row>
    <row r="997" spans="7:24" ht="12.75" customHeight="1" x14ac:dyDescent="0.2">
      <c r="G997" s="3"/>
      <c r="H997" s="3"/>
      <c r="V997" s="3"/>
      <c r="W997" s="3"/>
      <c r="X997" s="3"/>
    </row>
    <row r="998" spans="7:24" ht="12.75" customHeight="1" x14ac:dyDescent="0.2">
      <c r="G998" s="3"/>
      <c r="H998" s="3"/>
      <c r="V998" s="3"/>
      <c r="W998" s="3"/>
      <c r="X998" s="3"/>
    </row>
    <row r="999" spans="7:24" ht="12.75" customHeight="1" x14ac:dyDescent="0.2">
      <c r="G999" s="3"/>
      <c r="H999" s="3"/>
      <c r="V999" s="3"/>
      <c r="W999" s="3"/>
      <c r="X999" s="3"/>
    </row>
    <row r="1000" spans="7:24" ht="12.75" customHeight="1" x14ac:dyDescent="0.2">
      <c r="G1000" s="3"/>
      <c r="H1000" s="3"/>
      <c r="V1000" s="3"/>
      <c r="W1000" s="3"/>
      <c r="X1000" s="3"/>
    </row>
  </sheetData>
  <mergeCells count="25">
    <mergeCell ref="A1:AA1"/>
    <mergeCell ref="A2:AA2"/>
    <mergeCell ref="A3:AA3"/>
    <mergeCell ref="A4:E4"/>
    <mergeCell ref="F4:R4"/>
    <mergeCell ref="S4:AA4"/>
    <mergeCell ref="D5:I5"/>
    <mergeCell ref="J5:AA5"/>
    <mergeCell ref="J6:L6"/>
    <mergeCell ref="M6:O6"/>
    <mergeCell ref="J110:L110"/>
    <mergeCell ref="M110:O110"/>
    <mergeCell ref="P110:R110"/>
    <mergeCell ref="S110:U110"/>
    <mergeCell ref="P6:R6"/>
    <mergeCell ref="S6:U6"/>
    <mergeCell ref="V6:X6"/>
    <mergeCell ref="Y6:AA6"/>
    <mergeCell ref="Y110:AA110"/>
    <mergeCell ref="B5:B6"/>
    <mergeCell ref="C5:C6"/>
    <mergeCell ref="A7:C7"/>
    <mergeCell ref="B109:B110"/>
    <mergeCell ref="C109:C110"/>
    <mergeCell ref="A5:A6"/>
  </mergeCells>
  <conditionalFormatting sqref="D103">
    <cfRule type="containsText" dxfId="7" priority="1" operator="containsText" text="&quot;A&quot;">
      <formula>NOT(ISERROR(SEARCH(("""A"""),(D103))))</formula>
    </cfRule>
  </conditionalFormatting>
  <conditionalFormatting sqref="D103">
    <cfRule type="containsText" dxfId="6" priority="2" operator="containsText" text="&quot;F&quot;">
      <formula>NOT(ISERROR(SEARCH(("""F"""),(D103))))</formula>
    </cfRule>
  </conditionalFormatting>
  <conditionalFormatting sqref="D30">
    <cfRule type="containsText" dxfId="5" priority="3" operator="containsText" text="&quot;A&quot;">
      <formula>NOT(ISERROR(SEARCH(("""A"""),(D30))))</formula>
    </cfRule>
  </conditionalFormatting>
  <conditionalFormatting sqref="D30">
    <cfRule type="containsText" dxfId="4" priority="4" operator="containsText" text="&quot;F&quot;">
      <formula>NOT(ISERROR(SEARCH(("""F"""),(D30))))</formula>
    </cfRule>
  </conditionalFormatting>
  <conditionalFormatting sqref="D65">
    <cfRule type="containsText" dxfId="3" priority="5" operator="containsText" text="&quot;A&quot;">
      <formula>NOT(ISERROR(SEARCH(("""A"""),(D65))))</formula>
    </cfRule>
  </conditionalFormatting>
  <conditionalFormatting sqref="D65">
    <cfRule type="containsText" dxfId="2" priority="6" operator="containsText" text="&quot;F&quot;">
      <formula>NOT(ISERROR(SEARCH(("""F"""),(D65))))</formula>
    </cfRule>
  </conditionalFormatting>
  <conditionalFormatting sqref="D74">
    <cfRule type="cellIs" dxfId="1" priority="7" operator="equal">
      <formula>"A"</formula>
    </cfRule>
  </conditionalFormatting>
  <conditionalFormatting sqref="D69">
    <cfRule type="cellIs" dxfId="0" priority="8" operator="equal">
      <formula>"A"</formula>
    </cfRule>
  </conditionalFormatting>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7.42578125" customWidth="1"/>
    <col min="2" max="2" width="16.7109375" customWidth="1"/>
    <col min="3" max="3" width="27.42578125" customWidth="1"/>
    <col min="4" max="7" width="8" customWidth="1"/>
    <col min="8" max="8" width="9.140625" customWidth="1"/>
    <col min="9" max="13" width="8" customWidth="1"/>
    <col min="14" max="14" width="9.140625" customWidth="1"/>
    <col min="15" max="15" width="8" customWidth="1"/>
    <col min="16" max="16" width="7" customWidth="1"/>
    <col min="17" max="17" width="10.140625" customWidth="1"/>
    <col min="18" max="19" width="8" customWidth="1"/>
    <col min="20" max="20" width="9.140625" customWidth="1"/>
    <col min="21" max="26" width="8" customWidth="1"/>
  </cols>
  <sheetData>
    <row r="1" spans="1:22" ht="22.5" customHeight="1" x14ac:dyDescent="0.2">
      <c r="A1" s="231" t="s">
        <v>0</v>
      </c>
      <c r="B1" s="195"/>
      <c r="C1" s="195"/>
      <c r="D1" s="195"/>
      <c r="E1" s="195"/>
      <c r="F1" s="195"/>
      <c r="G1" s="195"/>
      <c r="H1" s="195"/>
      <c r="I1" s="195"/>
      <c r="J1" s="195"/>
      <c r="K1" s="195"/>
      <c r="L1" s="195"/>
      <c r="M1" s="195"/>
      <c r="N1" s="195"/>
      <c r="O1" s="195"/>
      <c r="P1" s="195"/>
      <c r="Q1" s="195"/>
      <c r="R1" s="195"/>
      <c r="S1" s="195"/>
      <c r="T1" s="195"/>
      <c r="U1" s="196"/>
    </row>
    <row r="2" spans="1:22" ht="18.75" customHeight="1" x14ac:dyDescent="0.2">
      <c r="A2" s="232" t="s">
        <v>2</v>
      </c>
      <c r="B2" s="195"/>
      <c r="C2" s="195"/>
      <c r="D2" s="195"/>
      <c r="E2" s="195"/>
      <c r="F2" s="195"/>
      <c r="G2" s="195"/>
      <c r="H2" s="195"/>
      <c r="I2" s="195"/>
      <c r="J2" s="195"/>
      <c r="K2" s="195"/>
      <c r="L2" s="195"/>
      <c r="M2" s="195"/>
      <c r="N2" s="195"/>
      <c r="O2" s="195"/>
      <c r="P2" s="195"/>
      <c r="Q2" s="195"/>
      <c r="R2" s="195"/>
      <c r="S2" s="195"/>
      <c r="T2" s="195"/>
      <c r="U2" s="196"/>
    </row>
    <row r="3" spans="1:22" ht="15.75" customHeight="1" x14ac:dyDescent="0.2">
      <c r="A3" s="233" t="s">
        <v>30</v>
      </c>
      <c r="B3" s="195"/>
      <c r="C3" s="195"/>
      <c r="D3" s="195"/>
      <c r="E3" s="195"/>
      <c r="F3" s="195"/>
      <c r="G3" s="195"/>
      <c r="H3" s="195"/>
      <c r="I3" s="195"/>
      <c r="J3" s="195"/>
      <c r="K3" s="195"/>
      <c r="L3" s="195"/>
      <c r="M3" s="195"/>
      <c r="N3" s="195"/>
      <c r="O3" s="195"/>
      <c r="P3" s="195"/>
      <c r="Q3" s="195"/>
      <c r="R3" s="195"/>
      <c r="S3" s="195"/>
      <c r="T3" s="195"/>
      <c r="U3" s="196"/>
    </row>
    <row r="4" spans="1:22" ht="15.75" customHeight="1" x14ac:dyDescent="0.2">
      <c r="A4" s="233" t="s">
        <v>255</v>
      </c>
      <c r="B4" s="195"/>
      <c r="C4" s="195"/>
      <c r="D4" s="195"/>
      <c r="E4" s="195"/>
      <c r="F4" s="195"/>
      <c r="G4" s="195"/>
      <c r="H4" s="195"/>
      <c r="I4" s="195"/>
      <c r="J4" s="195"/>
      <c r="K4" s="195"/>
      <c r="L4" s="195"/>
      <c r="M4" s="195"/>
      <c r="N4" s="195"/>
      <c r="O4" s="195"/>
      <c r="P4" s="195"/>
      <c r="Q4" s="195"/>
      <c r="R4" s="195"/>
      <c r="S4" s="195"/>
      <c r="T4" s="195"/>
      <c r="U4" s="196"/>
    </row>
    <row r="5" spans="1:22" ht="15.75" customHeight="1" x14ac:dyDescent="0.2">
      <c r="A5" s="225" t="s">
        <v>9</v>
      </c>
      <c r="B5" s="195"/>
      <c r="C5" s="195"/>
      <c r="D5" s="195"/>
      <c r="E5" s="195"/>
      <c r="F5" s="195"/>
      <c r="G5" s="195"/>
      <c r="H5" s="195"/>
      <c r="I5" s="195"/>
      <c r="J5" s="195"/>
      <c r="K5" s="195"/>
      <c r="L5" s="195"/>
      <c r="M5" s="195"/>
      <c r="N5" s="195"/>
      <c r="O5" s="195"/>
      <c r="P5" s="195"/>
      <c r="Q5" s="195"/>
      <c r="R5" s="195"/>
      <c r="S5" s="195"/>
      <c r="T5" s="195"/>
      <c r="U5" s="196"/>
    </row>
    <row r="6" spans="1:22" ht="15.75" customHeight="1" x14ac:dyDescent="0.25">
      <c r="A6" s="38"/>
      <c r="B6" s="217" t="s">
        <v>22</v>
      </c>
      <c r="C6" s="191" t="s">
        <v>23</v>
      </c>
      <c r="D6" s="206" t="s">
        <v>256</v>
      </c>
      <c r="E6" s="195"/>
      <c r="F6" s="195"/>
      <c r="G6" s="195"/>
      <c r="H6" s="195"/>
      <c r="I6" s="196"/>
      <c r="J6" s="236" t="s">
        <v>257</v>
      </c>
      <c r="K6" s="208"/>
      <c r="L6" s="208"/>
      <c r="M6" s="208"/>
      <c r="N6" s="208"/>
      <c r="O6" s="198"/>
      <c r="P6" s="234" t="s">
        <v>258</v>
      </c>
      <c r="Q6" s="208"/>
      <c r="R6" s="208"/>
      <c r="S6" s="208"/>
      <c r="T6" s="208"/>
      <c r="U6" s="198"/>
    </row>
    <row r="7" spans="1:22" ht="15.75" customHeight="1" x14ac:dyDescent="0.2">
      <c r="A7" s="191" t="s">
        <v>19</v>
      </c>
      <c r="B7" s="192"/>
      <c r="C7" s="192"/>
      <c r="D7" s="18" t="s">
        <v>259</v>
      </c>
      <c r="E7" s="222" t="s">
        <v>260</v>
      </c>
      <c r="F7" s="196"/>
      <c r="G7" s="222" t="s">
        <v>261</v>
      </c>
      <c r="H7" s="195"/>
      <c r="I7" s="196"/>
      <c r="J7" s="199"/>
      <c r="K7" s="209"/>
      <c r="L7" s="209"/>
      <c r="M7" s="209"/>
      <c r="N7" s="209"/>
      <c r="O7" s="200"/>
      <c r="P7" s="199"/>
      <c r="Q7" s="209"/>
      <c r="R7" s="209"/>
      <c r="S7" s="209"/>
      <c r="T7" s="209"/>
      <c r="U7" s="200"/>
    </row>
    <row r="8" spans="1:22" ht="15.75" customHeight="1" x14ac:dyDescent="0.25">
      <c r="A8" s="202"/>
      <c r="B8" s="202"/>
      <c r="C8" s="202"/>
      <c r="D8" s="18" t="s">
        <v>40</v>
      </c>
      <c r="E8" s="18" t="s">
        <v>41</v>
      </c>
      <c r="F8" s="19" t="s">
        <v>42</v>
      </c>
      <c r="G8" s="18" t="s">
        <v>36</v>
      </c>
      <c r="H8" s="18" t="s">
        <v>262</v>
      </c>
      <c r="I8" s="19" t="s">
        <v>44</v>
      </c>
      <c r="J8" s="38" t="s">
        <v>29</v>
      </c>
      <c r="K8" s="38" t="s">
        <v>41</v>
      </c>
      <c r="L8" s="38" t="s">
        <v>42</v>
      </c>
      <c r="M8" s="38" t="s">
        <v>36</v>
      </c>
      <c r="N8" s="38" t="s">
        <v>43</v>
      </c>
      <c r="O8" s="38" t="s">
        <v>44</v>
      </c>
      <c r="P8" s="81" t="s">
        <v>29</v>
      </c>
      <c r="Q8" s="81" t="s">
        <v>41</v>
      </c>
      <c r="R8" s="81" t="s">
        <v>42</v>
      </c>
      <c r="S8" s="82" t="s">
        <v>36</v>
      </c>
      <c r="T8" s="82" t="s">
        <v>43</v>
      </c>
      <c r="U8" s="82" t="s">
        <v>44</v>
      </c>
    </row>
    <row r="9" spans="1:22" ht="16.5" customHeight="1" x14ac:dyDescent="0.2">
      <c r="A9" s="230" t="s">
        <v>63</v>
      </c>
      <c r="B9" s="195"/>
      <c r="C9" s="196"/>
      <c r="D9" s="38">
        <v>5</v>
      </c>
      <c r="E9" s="38">
        <v>5</v>
      </c>
      <c r="F9" s="31">
        <v>5</v>
      </c>
      <c r="G9" s="38">
        <v>5</v>
      </c>
      <c r="H9" s="38">
        <v>5</v>
      </c>
      <c r="I9" s="38">
        <v>5</v>
      </c>
      <c r="J9" s="38" t="s">
        <v>50</v>
      </c>
      <c r="K9" s="38" t="s">
        <v>50</v>
      </c>
      <c r="L9" s="38" t="s">
        <v>50</v>
      </c>
      <c r="M9" s="38" t="s">
        <v>50</v>
      </c>
      <c r="N9" s="38" t="s">
        <v>50</v>
      </c>
      <c r="O9" s="38" t="s">
        <v>50</v>
      </c>
      <c r="P9" s="83" t="s">
        <v>64</v>
      </c>
      <c r="Q9" s="83" t="s">
        <v>64</v>
      </c>
      <c r="R9" s="83" t="s">
        <v>64</v>
      </c>
      <c r="S9" s="83" t="s">
        <v>64</v>
      </c>
      <c r="T9" s="83" t="s">
        <v>64</v>
      </c>
      <c r="U9" s="83" t="s">
        <v>64</v>
      </c>
      <c r="V9" s="14"/>
    </row>
    <row r="10" spans="1:22" ht="19.5" customHeight="1" x14ac:dyDescent="0.2">
      <c r="A10" s="84">
        <v>1</v>
      </c>
      <c r="B10" s="85" t="s">
        <v>48</v>
      </c>
      <c r="C10" s="86" t="s">
        <v>49</v>
      </c>
      <c r="D10" s="87">
        <v>5</v>
      </c>
      <c r="E10" s="87">
        <v>5</v>
      </c>
      <c r="F10" s="87">
        <v>5</v>
      </c>
      <c r="G10" s="87">
        <v>5</v>
      </c>
      <c r="H10" s="87">
        <v>5</v>
      </c>
      <c r="I10" s="87">
        <v>5</v>
      </c>
      <c r="J10" s="88">
        <f t="shared" ref="J10:O10" si="0">IF(D10="A",0,D10/5*100)</f>
        <v>100</v>
      </c>
      <c r="K10" s="88">
        <f t="shared" si="0"/>
        <v>100</v>
      </c>
      <c r="L10" s="88">
        <f t="shared" si="0"/>
        <v>100</v>
      </c>
      <c r="M10" s="88">
        <f t="shared" si="0"/>
        <v>100</v>
      </c>
      <c r="N10" s="88">
        <f t="shared" si="0"/>
        <v>100</v>
      </c>
      <c r="O10" s="88">
        <f t="shared" si="0"/>
        <v>100</v>
      </c>
      <c r="P10" s="89" t="str">
        <f t="shared" ref="P10:U10" si="1">IF(J10&lt;85,"N","Y")</f>
        <v>Y</v>
      </c>
      <c r="Q10" s="89" t="str">
        <f t="shared" si="1"/>
        <v>Y</v>
      </c>
      <c r="R10" s="89" t="str">
        <f t="shared" si="1"/>
        <v>Y</v>
      </c>
      <c r="S10" s="89" t="str">
        <f t="shared" si="1"/>
        <v>Y</v>
      </c>
      <c r="T10" s="89" t="str">
        <f t="shared" si="1"/>
        <v>Y</v>
      </c>
      <c r="U10" s="89" t="str">
        <f t="shared" si="1"/>
        <v>Y</v>
      </c>
    </row>
    <row r="11" spans="1:22" ht="30" customHeight="1" x14ac:dyDescent="0.2">
      <c r="A11" s="90">
        <v>2</v>
      </c>
      <c r="B11" s="90" t="s">
        <v>58</v>
      </c>
      <c r="C11" s="91" t="s">
        <v>60</v>
      </c>
      <c r="D11" s="87">
        <v>5</v>
      </c>
      <c r="E11" s="87">
        <v>5</v>
      </c>
      <c r="F11" s="87">
        <v>5</v>
      </c>
      <c r="G11" s="87">
        <v>5</v>
      </c>
      <c r="H11" s="87">
        <v>5</v>
      </c>
      <c r="I11" s="87">
        <v>5</v>
      </c>
      <c r="J11" s="88">
        <f t="shared" ref="J11:O11" si="2">IF(D11="A",0,D11/5*100)</f>
        <v>100</v>
      </c>
      <c r="K11" s="88">
        <f t="shared" si="2"/>
        <v>100</v>
      </c>
      <c r="L11" s="88">
        <f t="shared" si="2"/>
        <v>100</v>
      </c>
      <c r="M11" s="88">
        <f t="shared" si="2"/>
        <v>100</v>
      </c>
      <c r="N11" s="88">
        <f t="shared" si="2"/>
        <v>100</v>
      </c>
      <c r="O11" s="88">
        <f t="shared" si="2"/>
        <v>100</v>
      </c>
      <c r="P11" s="89" t="str">
        <f t="shared" ref="P11:U11" si="3">IF(J11&lt;85,"N","Y")</f>
        <v>Y</v>
      </c>
      <c r="Q11" s="89" t="str">
        <f t="shared" si="3"/>
        <v>Y</v>
      </c>
      <c r="R11" s="89" t="str">
        <f t="shared" si="3"/>
        <v>Y</v>
      </c>
      <c r="S11" s="89" t="str">
        <f t="shared" si="3"/>
        <v>Y</v>
      </c>
      <c r="T11" s="89" t="str">
        <f t="shared" si="3"/>
        <v>Y</v>
      </c>
      <c r="U11" s="89" t="str">
        <f t="shared" si="3"/>
        <v>Y</v>
      </c>
    </row>
    <row r="12" spans="1:22" ht="19.5" customHeight="1" x14ac:dyDescent="0.2">
      <c r="A12" s="84">
        <v>3</v>
      </c>
      <c r="B12" s="90" t="s">
        <v>61</v>
      </c>
      <c r="C12" s="91" t="s">
        <v>62</v>
      </c>
      <c r="D12" s="87">
        <v>5</v>
      </c>
      <c r="E12" s="87">
        <v>5</v>
      </c>
      <c r="F12" s="87">
        <v>5</v>
      </c>
      <c r="G12" s="87">
        <v>5</v>
      </c>
      <c r="H12" s="87">
        <v>5</v>
      </c>
      <c r="I12" s="87">
        <v>5</v>
      </c>
      <c r="J12" s="88">
        <f t="shared" ref="J12:O12" si="4">IF(D12="A",0,D12/5*100)</f>
        <v>100</v>
      </c>
      <c r="K12" s="88">
        <f t="shared" si="4"/>
        <v>100</v>
      </c>
      <c r="L12" s="88">
        <f t="shared" si="4"/>
        <v>100</v>
      </c>
      <c r="M12" s="88">
        <f t="shared" si="4"/>
        <v>100</v>
      </c>
      <c r="N12" s="88">
        <f t="shared" si="4"/>
        <v>100</v>
      </c>
      <c r="O12" s="88">
        <f t="shared" si="4"/>
        <v>100</v>
      </c>
      <c r="P12" s="89" t="str">
        <f t="shared" ref="P12:U12" si="5">IF(J12&lt;85,"N","Y")</f>
        <v>Y</v>
      </c>
      <c r="Q12" s="89" t="str">
        <f t="shared" si="5"/>
        <v>Y</v>
      </c>
      <c r="R12" s="89" t="str">
        <f t="shared" si="5"/>
        <v>Y</v>
      </c>
      <c r="S12" s="89" t="str">
        <f t="shared" si="5"/>
        <v>Y</v>
      </c>
      <c r="T12" s="89" t="str">
        <f t="shared" si="5"/>
        <v>Y</v>
      </c>
      <c r="U12" s="89" t="str">
        <f t="shared" si="5"/>
        <v>Y</v>
      </c>
    </row>
    <row r="13" spans="1:22" ht="19.5" customHeight="1" x14ac:dyDescent="0.2">
      <c r="A13" s="90">
        <v>4</v>
      </c>
      <c r="B13" s="90" t="s">
        <v>65</v>
      </c>
      <c r="C13" s="91" t="s">
        <v>66</v>
      </c>
      <c r="D13" s="87">
        <v>5</v>
      </c>
      <c r="E13" s="87">
        <v>5</v>
      </c>
      <c r="F13" s="87">
        <v>5</v>
      </c>
      <c r="G13" s="87">
        <v>5</v>
      </c>
      <c r="H13" s="87">
        <v>5</v>
      </c>
      <c r="I13" s="87">
        <v>5</v>
      </c>
      <c r="J13" s="88">
        <f t="shared" ref="J13:O13" si="6">IF(D13="A",0,D13/5*100)</f>
        <v>100</v>
      </c>
      <c r="K13" s="88">
        <f t="shared" si="6"/>
        <v>100</v>
      </c>
      <c r="L13" s="88">
        <f t="shared" si="6"/>
        <v>100</v>
      </c>
      <c r="M13" s="88">
        <f t="shared" si="6"/>
        <v>100</v>
      </c>
      <c r="N13" s="88">
        <f t="shared" si="6"/>
        <v>100</v>
      </c>
      <c r="O13" s="88">
        <f t="shared" si="6"/>
        <v>100</v>
      </c>
      <c r="P13" s="89" t="str">
        <f t="shared" ref="P13:U13" si="7">IF(J13&lt;85,"N","Y")</f>
        <v>Y</v>
      </c>
      <c r="Q13" s="89" t="str">
        <f t="shared" si="7"/>
        <v>Y</v>
      </c>
      <c r="R13" s="89" t="str">
        <f t="shared" si="7"/>
        <v>Y</v>
      </c>
      <c r="S13" s="89" t="str">
        <f t="shared" si="7"/>
        <v>Y</v>
      </c>
      <c r="T13" s="89" t="str">
        <f t="shared" si="7"/>
        <v>Y</v>
      </c>
      <c r="U13" s="89" t="str">
        <f t="shared" si="7"/>
        <v>Y</v>
      </c>
    </row>
    <row r="14" spans="1:22" ht="19.5" customHeight="1" x14ac:dyDescent="0.2">
      <c r="A14" s="84">
        <v>5</v>
      </c>
      <c r="B14" s="90" t="s">
        <v>67</v>
      </c>
      <c r="C14" s="91" t="s">
        <v>68</v>
      </c>
      <c r="D14" s="87">
        <v>5</v>
      </c>
      <c r="E14" s="87">
        <v>5</v>
      </c>
      <c r="F14" s="87">
        <v>5</v>
      </c>
      <c r="G14" s="87">
        <v>5</v>
      </c>
      <c r="H14" s="87">
        <v>5</v>
      </c>
      <c r="I14" s="87">
        <v>5</v>
      </c>
      <c r="J14" s="88">
        <f t="shared" ref="J14:O14" si="8">IF(D14="A",0,D14/5*100)</f>
        <v>100</v>
      </c>
      <c r="K14" s="88">
        <f t="shared" si="8"/>
        <v>100</v>
      </c>
      <c r="L14" s="88">
        <f t="shared" si="8"/>
        <v>100</v>
      </c>
      <c r="M14" s="88">
        <f t="shared" si="8"/>
        <v>100</v>
      </c>
      <c r="N14" s="88">
        <f t="shared" si="8"/>
        <v>100</v>
      </c>
      <c r="O14" s="88">
        <f t="shared" si="8"/>
        <v>100</v>
      </c>
      <c r="P14" s="89" t="str">
        <f t="shared" ref="P14:U14" si="9">IF(J14&lt;85,"N","Y")</f>
        <v>Y</v>
      </c>
      <c r="Q14" s="89" t="str">
        <f t="shared" si="9"/>
        <v>Y</v>
      </c>
      <c r="R14" s="89" t="str">
        <f t="shared" si="9"/>
        <v>Y</v>
      </c>
      <c r="S14" s="89" t="str">
        <f t="shared" si="9"/>
        <v>Y</v>
      </c>
      <c r="T14" s="89" t="str">
        <f t="shared" si="9"/>
        <v>Y</v>
      </c>
      <c r="U14" s="89" t="str">
        <f t="shared" si="9"/>
        <v>Y</v>
      </c>
    </row>
    <row r="15" spans="1:22" ht="19.5" customHeight="1" x14ac:dyDescent="0.2">
      <c r="A15" s="90">
        <v>6</v>
      </c>
      <c r="B15" s="90" t="s">
        <v>69</v>
      </c>
      <c r="C15" s="91" t="s">
        <v>70</v>
      </c>
      <c r="D15" s="87">
        <v>5</v>
      </c>
      <c r="E15" s="87">
        <v>5</v>
      </c>
      <c r="F15" s="87">
        <v>5</v>
      </c>
      <c r="G15" s="87">
        <v>5</v>
      </c>
      <c r="H15" s="87">
        <v>5</v>
      </c>
      <c r="I15" s="87">
        <v>5</v>
      </c>
      <c r="J15" s="88">
        <f t="shared" ref="J15:O15" si="10">IF(D15="A",0,D15/5*100)</f>
        <v>100</v>
      </c>
      <c r="K15" s="88">
        <f t="shared" si="10"/>
        <v>100</v>
      </c>
      <c r="L15" s="88">
        <f t="shared" si="10"/>
        <v>100</v>
      </c>
      <c r="M15" s="88">
        <f t="shared" si="10"/>
        <v>100</v>
      </c>
      <c r="N15" s="88">
        <f t="shared" si="10"/>
        <v>100</v>
      </c>
      <c r="O15" s="88">
        <f t="shared" si="10"/>
        <v>100</v>
      </c>
      <c r="P15" s="89" t="str">
        <f t="shared" ref="P15:U15" si="11">IF(J15&lt;85,"N","Y")</f>
        <v>Y</v>
      </c>
      <c r="Q15" s="89" t="str">
        <f t="shared" si="11"/>
        <v>Y</v>
      </c>
      <c r="R15" s="89" t="str">
        <f t="shared" si="11"/>
        <v>Y</v>
      </c>
      <c r="S15" s="89" t="str">
        <f t="shared" si="11"/>
        <v>Y</v>
      </c>
      <c r="T15" s="89" t="str">
        <f t="shared" si="11"/>
        <v>Y</v>
      </c>
      <c r="U15" s="89" t="str">
        <f t="shared" si="11"/>
        <v>Y</v>
      </c>
    </row>
    <row r="16" spans="1:22" ht="19.5" customHeight="1" x14ac:dyDescent="0.2">
      <c r="A16" s="84">
        <v>7</v>
      </c>
      <c r="B16" s="90" t="s">
        <v>71</v>
      </c>
      <c r="C16" s="91" t="s">
        <v>72</v>
      </c>
      <c r="D16" s="87">
        <v>5</v>
      </c>
      <c r="E16" s="87">
        <v>5</v>
      </c>
      <c r="F16" s="87">
        <v>5</v>
      </c>
      <c r="G16" s="87">
        <v>5</v>
      </c>
      <c r="H16" s="87">
        <v>5</v>
      </c>
      <c r="I16" s="87">
        <v>5</v>
      </c>
      <c r="J16" s="88">
        <f t="shared" ref="J16:O16" si="12">IF(D16="A",0,D16/5*100)</f>
        <v>100</v>
      </c>
      <c r="K16" s="88">
        <f t="shared" si="12"/>
        <v>100</v>
      </c>
      <c r="L16" s="88">
        <f t="shared" si="12"/>
        <v>100</v>
      </c>
      <c r="M16" s="88">
        <f t="shared" si="12"/>
        <v>100</v>
      </c>
      <c r="N16" s="88">
        <f t="shared" si="12"/>
        <v>100</v>
      </c>
      <c r="O16" s="88">
        <f t="shared" si="12"/>
        <v>100</v>
      </c>
      <c r="P16" s="89" t="str">
        <f t="shared" ref="P16:U16" si="13">IF(J16&lt;85,"N","Y")</f>
        <v>Y</v>
      </c>
      <c r="Q16" s="89" t="str">
        <f t="shared" si="13"/>
        <v>Y</v>
      </c>
      <c r="R16" s="89" t="str">
        <f t="shared" si="13"/>
        <v>Y</v>
      </c>
      <c r="S16" s="89" t="str">
        <f t="shared" si="13"/>
        <v>Y</v>
      </c>
      <c r="T16" s="89" t="str">
        <f t="shared" si="13"/>
        <v>Y</v>
      </c>
      <c r="U16" s="89" t="str">
        <f t="shared" si="13"/>
        <v>Y</v>
      </c>
    </row>
    <row r="17" spans="1:21" ht="38.25" customHeight="1" x14ac:dyDescent="0.2">
      <c r="A17" s="90">
        <v>8</v>
      </c>
      <c r="B17" s="90" t="s">
        <v>73</v>
      </c>
      <c r="C17" s="91" t="s">
        <v>74</v>
      </c>
      <c r="D17" s="87">
        <v>5</v>
      </c>
      <c r="E17" s="87">
        <v>5</v>
      </c>
      <c r="F17" s="87">
        <v>5</v>
      </c>
      <c r="G17" s="87">
        <v>5</v>
      </c>
      <c r="H17" s="87">
        <v>5</v>
      </c>
      <c r="I17" s="87">
        <v>5</v>
      </c>
      <c r="J17" s="88">
        <f t="shared" ref="J17:O17" si="14">IF(D17="A",0,D17/5*100)</f>
        <v>100</v>
      </c>
      <c r="K17" s="88">
        <f t="shared" si="14"/>
        <v>100</v>
      </c>
      <c r="L17" s="88">
        <f t="shared" si="14"/>
        <v>100</v>
      </c>
      <c r="M17" s="88">
        <f t="shared" si="14"/>
        <v>100</v>
      </c>
      <c r="N17" s="88">
        <f t="shared" si="14"/>
        <v>100</v>
      </c>
      <c r="O17" s="88">
        <f t="shared" si="14"/>
        <v>100</v>
      </c>
      <c r="P17" s="89" t="str">
        <f t="shared" ref="P17:U17" si="15">IF(J17&lt;85,"N","Y")</f>
        <v>Y</v>
      </c>
      <c r="Q17" s="89" t="str">
        <f t="shared" si="15"/>
        <v>Y</v>
      </c>
      <c r="R17" s="89" t="str">
        <f t="shared" si="15"/>
        <v>Y</v>
      </c>
      <c r="S17" s="89" t="str">
        <f t="shared" si="15"/>
        <v>Y</v>
      </c>
      <c r="T17" s="89" t="str">
        <f t="shared" si="15"/>
        <v>Y</v>
      </c>
      <c r="U17" s="89" t="str">
        <f t="shared" si="15"/>
        <v>Y</v>
      </c>
    </row>
    <row r="18" spans="1:21" ht="19.5" customHeight="1" x14ac:dyDescent="0.2">
      <c r="A18" s="84">
        <v>9</v>
      </c>
      <c r="B18" s="90" t="s">
        <v>75</v>
      </c>
      <c r="C18" s="91" t="s">
        <v>76</v>
      </c>
      <c r="D18" s="87">
        <v>5</v>
      </c>
      <c r="E18" s="87">
        <v>5</v>
      </c>
      <c r="F18" s="87">
        <v>5</v>
      </c>
      <c r="G18" s="87">
        <v>5</v>
      </c>
      <c r="H18" s="87">
        <v>5</v>
      </c>
      <c r="I18" s="87">
        <v>5</v>
      </c>
      <c r="J18" s="88">
        <f t="shared" ref="J18:O18" si="16">IF(D18="A",0,D18/5*100)</f>
        <v>100</v>
      </c>
      <c r="K18" s="88">
        <f t="shared" si="16"/>
        <v>100</v>
      </c>
      <c r="L18" s="88">
        <f t="shared" si="16"/>
        <v>100</v>
      </c>
      <c r="M18" s="88">
        <f t="shared" si="16"/>
        <v>100</v>
      </c>
      <c r="N18" s="88">
        <f t="shared" si="16"/>
        <v>100</v>
      </c>
      <c r="O18" s="88">
        <f t="shared" si="16"/>
        <v>100</v>
      </c>
      <c r="P18" s="89" t="str">
        <f t="shared" ref="P18:U18" si="17">IF(J18&lt;85,"N","Y")</f>
        <v>Y</v>
      </c>
      <c r="Q18" s="89" t="str">
        <f t="shared" si="17"/>
        <v>Y</v>
      </c>
      <c r="R18" s="89" t="str">
        <f t="shared" si="17"/>
        <v>Y</v>
      </c>
      <c r="S18" s="89" t="str">
        <f t="shared" si="17"/>
        <v>Y</v>
      </c>
      <c r="T18" s="89" t="str">
        <f t="shared" si="17"/>
        <v>Y</v>
      </c>
      <c r="U18" s="89" t="str">
        <f t="shared" si="17"/>
        <v>Y</v>
      </c>
    </row>
    <row r="19" spans="1:21" ht="19.5" customHeight="1" x14ac:dyDescent="0.2">
      <c r="A19" s="90">
        <v>10</v>
      </c>
      <c r="B19" s="90" t="s">
        <v>77</v>
      </c>
      <c r="C19" s="91" t="s">
        <v>78</v>
      </c>
      <c r="D19" s="87">
        <v>5</v>
      </c>
      <c r="E19" s="87">
        <v>5</v>
      </c>
      <c r="F19" s="87">
        <v>5</v>
      </c>
      <c r="G19" s="87">
        <v>5</v>
      </c>
      <c r="H19" s="87">
        <v>5</v>
      </c>
      <c r="I19" s="87">
        <v>5</v>
      </c>
      <c r="J19" s="88">
        <f t="shared" ref="J19:O19" si="18">IF(D19="A",0,D19/5*100)</f>
        <v>100</v>
      </c>
      <c r="K19" s="88">
        <f t="shared" si="18"/>
        <v>100</v>
      </c>
      <c r="L19" s="88">
        <f t="shared" si="18"/>
        <v>100</v>
      </c>
      <c r="M19" s="88">
        <f t="shared" si="18"/>
        <v>100</v>
      </c>
      <c r="N19" s="88">
        <f t="shared" si="18"/>
        <v>100</v>
      </c>
      <c r="O19" s="88">
        <f t="shared" si="18"/>
        <v>100</v>
      </c>
      <c r="P19" s="89" t="str">
        <f t="shared" ref="P19:U19" si="19">IF(J19&lt;85,"N","Y")</f>
        <v>Y</v>
      </c>
      <c r="Q19" s="89" t="str">
        <f t="shared" si="19"/>
        <v>Y</v>
      </c>
      <c r="R19" s="89" t="str">
        <f t="shared" si="19"/>
        <v>Y</v>
      </c>
      <c r="S19" s="89" t="str">
        <f t="shared" si="19"/>
        <v>Y</v>
      </c>
      <c r="T19" s="89" t="str">
        <f t="shared" si="19"/>
        <v>Y</v>
      </c>
      <c r="U19" s="89" t="str">
        <f t="shared" si="19"/>
        <v>Y</v>
      </c>
    </row>
    <row r="20" spans="1:21" ht="34.5" customHeight="1" x14ac:dyDescent="0.2">
      <c r="A20" s="84">
        <v>11</v>
      </c>
      <c r="B20" s="90" t="s">
        <v>79</v>
      </c>
      <c r="C20" s="91" t="s">
        <v>80</v>
      </c>
      <c r="D20" s="87">
        <v>5</v>
      </c>
      <c r="E20" s="87">
        <v>5</v>
      </c>
      <c r="F20" s="87">
        <v>5</v>
      </c>
      <c r="G20" s="87">
        <v>5</v>
      </c>
      <c r="H20" s="87">
        <v>5</v>
      </c>
      <c r="I20" s="87">
        <v>5</v>
      </c>
      <c r="J20" s="88">
        <f t="shared" ref="J20:O20" si="20">IF(D20="A",0,D20/5*100)</f>
        <v>100</v>
      </c>
      <c r="K20" s="88">
        <f t="shared" si="20"/>
        <v>100</v>
      </c>
      <c r="L20" s="88">
        <f t="shared" si="20"/>
        <v>100</v>
      </c>
      <c r="M20" s="88">
        <f t="shared" si="20"/>
        <v>100</v>
      </c>
      <c r="N20" s="88">
        <f t="shared" si="20"/>
        <v>100</v>
      </c>
      <c r="O20" s="88">
        <f t="shared" si="20"/>
        <v>100</v>
      </c>
      <c r="P20" s="89" t="str">
        <f t="shared" ref="P20:U20" si="21">IF(J20&lt;85,"N","Y")</f>
        <v>Y</v>
      </c>
      <c r="Q20" s="89" t="str">
        <f t="shared" si="21"/>
        <v>Y</v>
      </c>
      <c r="R20" s="89" t="str">
        <f t="shared" si="21"/>
        <v>Y</v>
      </c>
      <c r="S20" s="89" t="str">
        <f t="shared" si="21"/>
        <v>Y</v>
      </c>
      <c r="T20" s="89" t="str">
        <f t="shared" si="21"/>
        <v>Y</v>
      </c>
      <c r="U20" s="89" t="str">
        <f t="shared" si="21"/>
        <v>Y</v>
      </c>
    </row>
    <row r="21" spans="1:21" ht="19.5" customHeight="1" x14ac:dyDescent="0.2">
      <c r="A21" s="90">
        <v>12</v>
      </c>
      <c r="B21" s="90" t="s">
        <v>81</v>
      </c>
      <c r="C21" s="91" t="s">
        <v>82</v>
      </c>
      <c r="D21" s="87">
        <v>5</v>
      </c>
      <c r="E21" s="87">
        <v>5</v>
      </c>
      <c r="F21" s="87">
        <v>5</v>
      </c>
      <c r="G21" s="87">
        <v>5</v>
      </c>
      <c r="H21" s="87">
        <v>5</v>
      </c>
      <c r="I21" s="87">
        <v>5</v>
      </c>
      <c r="J21" s="88">
        <f t="shared" ref="J21:O21" si="22">IF(D21="A",0,D21/5*100)</f>
        <v>100</v>
      </c>
      <c r="K21" s="88">
        <f t="shared" si="22"/>
        <v>100</v>
      </c>
      <c r="L21" s="88">
        <f t="shared" si="22"/>
        <v>100</v>
      </c>
      <c r="M21" s="88">
        <f t="shared" si="22"/>
        <v>100</v>
      </c>
      <c r="N21" s="88">
        <f t="shared" si="22"/>
        <v>100</v>
      </c>
      <c r="O21" s="88">
        <f t="shared" si="22"/>
        <v>100</v>
      </c>
      <c r="P21" s="89" t="str">
        <f t="shared" ref="P21:U21" si="23">IF(J21&lt;85,"N","Y")</f>
        <v>Y</v>
      </c>
      <c r="Q21" s="89" t="str">
        <f t="shared" si="23"/>
        <v>Y</v>
      </c>
      <c r="R21" s="89" t="str">
        <f t="shared" si="23"/>
        <v>Y</v>
      </c>
      <c r="S21" s="89" t="str">
        <f t="shared" si="23"/>
        <v>Y</v>
      </c>
      <c r="T21" s="89" t="str">
        <f t="shared" si="23"/>
        <v>Y</v>
      </c>
      <c r="U21" s="89" t="str">
        <f t="shared" si="23"/>
        <v>Y</v>
      </c>
    </row>
    <row r="22" spans="1:21" ht="19.5" customHeight="1" x14ac:dyDescent="0.2">
      <c r="A22" s="84">
        <v>13</v>
      </c>
      <c r="B22" s="90" t="s">
        <v>83</v>
      </c>
      <c r="C22" s="91" t="s">
        <v>84</v>
      </c>
      <c r="D22" s="87">
        <v>5</v>
      </c>
      <c r="E22" s="87">
        <v>5</v>
      </c>
      <c r="F22" s="87">
        <v>5</v>
      </c>
      <c r="G22" s="87">
        <v>5</v>
      </c>
      <c r="H22" s="87">
        <v>5</v>
      </c>
      <c r="I22" s="87">
        <v>5</v>
      </c>
      <c r="J22" s="88">
        <f t="shared" ref="J22:O22" si="24">IF(D22="A",0,D22/5*100)</f>
        <v>100</v>
      </c>
      <c r="K22" s="88">
        <f t="shared" si="24"/>
        <v>100</v>
      </c>
      <c r="L22" s="88">
        <f t="shared" si="24"/>
        <v>100</v>
      </c>
      <c r="M22" s="88">
        <f t="shared" si="24"/>
        <v>100</v>
      </c>
      <c r="N22" s="88">
        <f t="shared" si="24"/>
        <v>100</v>
      </c>
      <c r="O22" s="88">
        <f t="shared" si="24"/>
        <v>100</v>
      </c>
      <c r="P22" s="89" t="str">
        <f t="shared" ref="P22:U22" si="25">IF(J22&lt;85,"N","Y")</f>
        <v>Y</v>
      </c>
      <c r="Q22" s="89" t="str">
        <f t="shared" si="25"/>
        <v>Y</v>
      </c>
      <c r="R22" s="89" t="str">
        <f t="shared" si="25"/>
        <v>Y</v>
      </c>
      <c r="S22" s="89" t="str">
        <f t="shared" si="25"/>
        <v>Y</v>
      </c>
      <c r="T22" s="89" t="str">
        <f t="shared" si="25"/>
        <v>Y</v>
      </c>
      <c r="U22" s="89" t="str">
        <f t="shared" si="25"/>
        <v>Y</v>
      </c>
    </row>
    <row r="23" spans="1:21" ht="19.5" customHeight="1" x14ac:dyDescent="0.2">
      <c r="A23" s="90">
        <v>14</v>
      </c>
      <c r="B23" s="90" t="s">
        <v>85</v>
      </c>
      <c r="C23" s="91" t="s">
        <v>86</v>
      </c>
      <c r="D23" s="87">
        <v>5</v>
      </c>
      <c r="E23" s="87">
        <v>5</v>
      </c>
      <c r="F23" s="87">
        <v>5</v>
      </c>
      <c r="G23" s="87">
        <v>5</v>
      </c>
      <c r="H23" s="87">
        <v>5</v>
      </c>
      <c r="I23" s="87">
        <v>5</v>
      </c>
      <c r="J23" s="88">
        <f t="shared" ref="J23:O23" si="26">IF(D23="A",0,D23/5*100)</f>
        <v>100</v>
      </c>
      <c r="K23" s="88">
        <f t="shared" si="26"/>
        <v>100</v>
      </c>
      <c r="L23" s="88">
        <f t="shared" si="26"/>
        <v>100</v>
      </c>
      <c r="M23" s="88">
        <f t="shared" si="26"/>
        <v>100</v>
      </c>
      <c r="N23" s="88">
        <f t="shared" si="26"/>
        <v>100</v>
      </c>
      <c r="O23" s="88">
        <f t="shared" si="26"/>
        <v>100</v>
      </c>
      <c r="P23" s="89" t="str">
        <f t="shared" ref="P23:U23" si="27">IF(J23&lt;85,"N","Y")</f>
        <v>Y</v>
      </c>
      <c r="Q23" s="89" t="str">
        <f t="shared" si="27"/>
        <v>Y</v>
      </c>
      <c r="R23" s="89" t="str">
        <f t="shared" si="27"/>
        <v>Y</v>
      </c>
      <c r="S23" s="89" t="str">
        <f t="shared" si="27"/>
        <v>Y</v>
      </c>
      <c r="T23" s="89" t="str">
        <f t="shared" si="27"/>
        <v>Y</v>
      </c>
      <c r="U23" s="89" t="str">
        <f t="shared" si="27"/>
        <v>Y</v>
      </c>
    </row>
    <row r="24" spans="1:21" ht="19.5" customHeight="1" x14ac:dyDescent="0.2">
      <c r="A24" s="84">
        <v>15</v>
      </c>
      <c r="B24" s="90" t="s">
        <v>87</v>
      </c>
      <c r="C24" s="91" t="s">
        <v>88</v>
      </c>
      <c r="D24" s="87">
        <v>5</v>
      </c>
      <c r="E24" s="87">
        <v>5</v>
      </c>
      <c r="F24" s="87">
        <v>5</v>
      </c>
      <c r="G24" s="87">
        <v>5</v>
      </c>
      <c r="H24" s="87">
        <v>5</v>
      </c>
      <c r="I24" s="87">
        <v>5</v>
      </c>
      <c r="J24" s="88">
        <f t="shared" ref="J24:O24" si="28">IF(D24="A",0,D24/5*100)</f>
        <v>100</v>
      </c>
      <c r="K24" s="88">
        <f t="shared" si="28"/>
        <v>100</v>
      </c>
      <c r="L24" s="88">
        <f t="shared" si="28"/>
        <v>100</v>
      </c>
      <c r="M24" s="88">
        <f t="shared" si="28"/>
        <v>100</v>
      </c>
      <c r="N24" s="88">
        <f t="shared" si="28"/>
        <v>100</v>
      </c>
      <c r="O24" s="88">
        <f t="shared" si="28"/>
        <v>100</v>
      </c>
      <c r="P24" s="89" t="str">
        <f t="shared" ref="P24:U24" si="29">IF(J24&lt;85,"N","Y")</f>
        <v>Y</v>
      </c>
      <c r="Q24" s="89" t="str">
        <f t="shared" si="29"/>
        <v>Y</v>
      </c>
      <c r="R24" s="89" t="str">
        <f t="shared" si="29"/>
        <v>Y</v>
      </c>
      <c r="S24" s="89" t="str">
        <f t="shared" si="29"/>
        <v>Y</v>
      </c>
      <c r="T24" s="89" t="str">
        <f t="shared" si="29"/>
        <v>Y</v>
      </c>
      <c r="U24" s="89" t="str">
        <f t="shared" si="29"/>
        <v>Y</v>
      </c>
    </row>
    <row r="25" spans="1:21" ht="19.5" customHeight="1" x14ac:dyDescent="0.2">
      <c r="A25" s="90">
        <v>16</v>
      </c>
      <c r="B25" s="90" t="s">
        <v>89</v>
      </c>
      <c r="C25" s="91" t="s">
        <v>90</v>
      </c>
      <c r="D25" s="87">
        <v>5</v>
      </c>
      <c r="E25" s="87">
        <v>5</v>
      </c>
      <c r="F25" s="87">
        <v>5</v>
      </c>
      <c r="G25" s="87">
        <v>5</v>
      </c>
      <c r="H25" s="87">
        <v>5</v>
      </c>
      <c r="I25" s="87">
        <v>5</v>
      </c>
      <c r="J25" s="88">
        <f t="shared" ref="J25:O25" si="30">IF(D25="A",0,D25/5*100)</f>
        <v>100</v>
      </c>
      <c r="K25" s="88">
        <f t="shared" si="30"/>
        <v>100</v>
      </c>
      <c r="L25" s="88">
        <f t="shared" si="30"/>
        <v>100</v>
      </c>
      <c r="M25" s="88">
        <f t="shared" si="30"/>
        <v>100</v>
      </c>
      <c r="N25" s="88">
        <f t="shared" si="30"/>
        <v>100</v>
      </c>
      <c r="O25" s="88">
        <f t="shared" si="30"/>
        <v>100</v>
      </c>
      <c r="P25" s="89" t="str">
        <f t="shared" ref="P25:U25" si="31">IF(J25&lt;85,"N","Y")</f>
        <v>Y</v>
      </c>
      <c r="Q25" s="89" t="str">
        <f t="shared" si="31"/>
        <v>Y</v>
      </c>
      <c r="R25" s="89" t="str">
        <f t="shared" si="31"/>
        <v>Y</v>
      </c>
      <c r="S25" s="89" t="str">
        <f t="shared" si="31"/>
        <v>Y</v>
      </c>
      <c r="T25" s="89" t="str">
        <f t="shared" si="31"/>
        <v>Y</v>
      </c>
      <c r="U25" s="89" t="str">
        <f t="shared" si="31"/>
        <v>Y</v>
      </c>
    </row>
    <row r="26" spans="1:21" ht="19.5" customHeight="1" x14ac:dyDescent="0.2">
      <c r="A26" s="84">
        <v>17</v>
      </c>
      <c r="B26" s="90" t="s">
        <v>91</v>
      </c>
      <c r="C26" s="91" t="s">
        <v>92</v>
      </c>
      <c r="D26" s="87">
        <v>5</v>
      </c>
      <c r="E26" s="87">
        <v>5</v>
      </c>
      <c r="F26" s="87">
        <v>5</v>
      </c>
      <c r="G26" s="87">
        <v>5</v>
      </c>
      <c r="H26" s="87">
        <v>5</v>
      </c>
      <c r="I26" s="87">
        <v>5</v>
      </c>
      <c r="J26" s="88">
        <f t="shared" ref="J26:O26" si="32">IF(D26="A",0,D26/5*100)</f>
        <v>100</v>
      </c>
      <c r="K26" s="88">
        <f t="shared" si="32"/>
        <v>100</v>
      </c>
      <c r="L26" s="88">
        <f t="shared" si="32"/>
        <v>100</v>
      </c>
      <c r="M26" s="88">
        <f t="shared" si="32"/>
        <v>100</v>
      </c>
      <c r="N26" s="88">
        <f t="shared" si="32"/>
        <v>100</v>
      </c>
      <c r="O26" s="88">
        <f t="shared" si="32"/>
        <v>100</v>
      </c>
      <c r="P26" s="89" t="str">
        <f t="shared" ref="P26:U26" si="33">IF(J26&lt;85,"N","Y")</f>
        <v>Y</v>
      </c>
      <c r="Q26" s="89" t="str">
        <f t="shared" si="33"/>
        <v>Y</v>
      </c>
      <c r="R26" s="89" t="str">
        <f t="shared" si="33"/>
        <v>Y</v>
      </c>
      <c r="S26" s="89" t="str">
        <f t="shared" si="33"/>
        <v>Y</v>
      </c>
      <c r="T26" s="89" t="str">
        <f t="shared" si="33"/>
        <v>Y</v>
      </c>
      <c r="U26" s="89" t="str">
        <f t="shared" si="33"/>
        <v>Y</v>
      </c>
    </row>
    <row r="27" spans="1:21" ht="19.5" customHeight="1" x14ac:dyDescent="0.2">
      <c r="A27" s="90">
        <v>18</v>
      </c>
      <c r="B27" s="90" t="s">
        <v>93</v>
      </c>
      <c r="C27" s="91" t="s">
        <v>94</v>
      </c>
      <c r="D27" s="87">
        <v>5</v>
      </c>
      <c r="E27" s="87">
        <v>5</v>
      </c>
      <c r="F27" s="87">
        <v>5</v>
      </c>
      <c r="G27" s="87">
        <v>5</v>
      </c>
      <c r="H27" s="87">
        <v>5</v>
      </c>
      <c r="I27" s="87">
        <v>5</v>
      </c>
      <c r="J27" s="88">
        <f t="shared" ref="J27:O27" si="34">IF(D27="A",0,D27/5*100)</f>
        <v>100</v>
      </c>
      <c r="K27" s="88">
        <f t="shared" si="34"/>
        <v>100</v>
      </c>
      <c r="L27" s="88">
        <f t="shared" si="34"/>
        <v>100</v>
      </c>
      <c r="M27" s="88">
        <f t="shared" si="34"/>
        <v>100</v>
      </c>
      <c r="N27" s="88">
        <f t="shared" si="34"/>
        <v>100</v>
      </c>
      <c r="O27" s="88">
        <f t="shared" si="34"/>
        <v>100</v>
      </c>
      <c r="P27" s="89" t="str">
        <f t="shared" ref="P27:U27" si="35">IF(J27&lt;85,"N","Y")</f>
        <v>Y</v>
      </c>
      <c r="Q27" s="89" t="str">
        <f t="shared" si="35"/>
        <v>Y</v>
      </c>
      <c r="R27" s="89" t="str">
        <f t="shared" si="35"/>
        <v>Y</v>
      </c>
      <c r="S27" s="89" t="str">
        <f t="shared" si="35"/>
        <v>Y</v>
      </c>
      <c r="T27" s="89" t="str">
        <f t="shared" si="35"/>
        <v>Y</v>
      </c>
      <c r="U27" s="89" t="str">
        <f t="shared" si="35"/>
        <v>Y</v>
      </c>
    </row>
    <row r="28" spans="1:21" ht="19.5" customHeight="1" x14ac:dyDescent="0.2">
      <c r="A28" s="84">
        <v>19</v>
      </c>
      <c r="B28" s="90" t="s">
        <v>95</v>
      </c>
      <c r="C28" s="91" t="s">
        <v>96</v>
      </c>
      <c r="D28" s="87">
        <v>5</v>
      </c>
      <c r="E28" s="87">
        <v>5</v>
      </c>
      <c r="F28" s="87">
        <v>5</v>
      </c>
      <c r="G28" s="87">
        <v>5</v>
      </c>
      <c r="H28" s="87">
        <v>5</v>
      </c>
      <c r="I28" s="87">
        <v>5</v>
      </c>
      <c r="J28" s="88">
        <f t="shared" ref="J28:O28" si="36">IF(D28="A",0,D28/5*100)</f>
        <v>100</v>
      </c>
      <c r="K28" s="88">
        <f t="shared" si="36"/>
        <v>100</v>
      </c>
      <c r="L28" s="88">
        <f t="shared" si="36"/>
        <v>100</v>
      </c>
      <c r="M28" s="88">
        <f t="shared" si="36"/>
        <v>100</v>
      </c>
      <c r="N28" s="88">
        <f t="shared" si="36"/>
        <v>100</v>
      </c>
      <c r="O28" s="88">
        <f t="shared" si="36"/>
        <v>100</v>
      </c>
      <c r="P28" s="89" t="str">
        <f t="shared" ref="P28:U28" si="37">IF(J28&lt;85,"N","Y")</f>
        <v>Y</v>
      </c>
      <c r="Q28" s="89" t="str">
        <f t="shared" si="37"/>
        <v>Y</v>
      </c>
      <c r="R28" s="89" t="str">
        <f t="shared" si="37"/>
        <v>Y</v>
      </c>
      <c r="S28" s="89" t="str">
        <f t="shared" si="37"/>
        <v>Y</v>
      </c>
      <c r="T28" s="89" t="str">
        <f t="shared" si="37"/>
        <v>Y</v>
      </c>
      <c r="U28" s="89" t="str">
        <f t="shared" si="37"/>
        <v>Y</v>
      </c>
    </row>
    <row r="29" spans="1:21" ht="19.5" customHeight="1" x14ac:dyDescent="0.2">
      <c r="A29" s="90">
        <v>20</v>
      </c>
      <c r="B29" s="90" t="s">
        <v>97</v>
      </c>
      <c r="C29" s="91" t="s">
        <v>98</v>
      </c>
      <c r="D29" s="87">
        <v>5</v>
      </c>
      <c r="E29" s="87">
        <v>5</v>
      </c>
      <c r="F29" s="87">
        <v>5</v>
      </c>
      <c r="G29" s="87">
        <v>5</v>
      </c>
      <c r="H29" s="87">
        <v>5</v>
      </c>
      <c r="I29" s="87">
        <v>5</v>
      </c>
      <c r="J29" s="88">
        <f t="shared" ref="J29:O29" si="38">IF(D29="A",0,D29/5*100)</f>
        <v>100</v>
      </c>
      <c r="K29" s="88">
        <f t="shared" si="38"/>
        <v>100</v>
      </c>
      <c r="L29" s="88">
        <f t="shared" si="38"/>
        <v>100</v>
      </c>
      <c r="M29" s="88">
        <f t="shared" si="38"/>
        <v>100</v>
      </c>
      <c r="N29" s="88">
        <f t="shared" si="38"/>
        <v>100</v>
      </c>
      <c r="O29" s="88">
        <f t="shared" si="38"/>
        <v>100</v>
      </c>
      <c r="P29" s="89" t="str">
        <f t="shared" ref="P29:U29" si="39">IF(J29&lt;85,"N","Y")</f>
        <v>Y</v>
      </c>
      <c r="Q29" s="89" t="str">
        <f t="shared" si="39"/>
        <v>Y</v>
      </c>
      <c r="R29" s="89" t="str">
        <f t="shared" si="39"/>
        <v>Y</v>
      </c>
      <c r="S29" s="89" t="str">
        <f t="shared" si="39"/>
        <v>Y</v>
      </c>
      <c r="T29" s="89" t="str">
        <f t="shared" si="39"/>
        <v>Y</v>
      </c>
      <c r="U29" s="89" t="str">
        <f t="shared" si="39"/>
        <v>Y</v>
      </c>
    </row>
    <row r="30" spans="1:21" ht="19.5" customHeight="1" x14ac:dyDescent="0.2">
      <c r="A30" s="84">
        <v>21</v>
      </c>
      <c r="B30" s="90" t="s">
        <v>99</v>
      </c>
      <c r="C30" s="91" t="s">
        <v>100</v>
      </c>
      <c r="D30" s="87">
        <v>5</v>
      </c>
      <c r="E30" s="87">
        <v>5</v>
      </c>
      <c r="F30" s="87">
        <v>5</v>
      </c>
      <c r="G30" s="87">
        <v>5</v>
      </c>
      <c r="H30" s="87">
        <v>5</v>
      </c>
      <c r="I30" s="87">
        <v>5</v>
      </c>
      <c r="J30" s="88">
        <f t="shared" ref="J30:O30" si="40">IF(D30="A",0,D30/5*100)</f>
        <v>100</v>
      </c>
      <c r="K30" s="88">
        <f t="shared" si="40"/>
        <v>100</v>
      </c>
      <c r="L30" s="88">
        <f t="shared" si="40"/>
        <v>100</v>
      </c>
      <c r="M30" s="88">
        <f t="shared" si="40"/>
        <v>100</v>
      </c>
      <c r="N30" s="88">
        <f t="shared" si="40"/>
        <v>100</v>
      </c>
      <c r="O30" s="88">
        <f t="shared" si="40"/>
        <v>100</v>
      </c>
      <c r="P30" s="89" t="str">
        <f t="shared" ref="P30:U30" si="41">IF(J30&lt;85,"N","Y")</f>
        <v>Y</v>
      </c>
      <c r="Q30" s="89" t="str">
        <f t="shared" si="41"/>
        <v>Y</v>
      </c>
      <c r="R30" s="89" t="str">
        <f t="shared" si="41"/>
        <v>Y</v>
      </c>
      <c r="S30" s="89" t="str">
        <f t="shared" si="41"/>
        <v>Y</v>
      </c>
      <c r="T30" s="89" t="str">
        <f t="shared" si="41"/>
        <v>Y</v>
      </c>
      <c r="U30" s="89" t="str">
        <f t="shared" si="41"/>
        <v>Y</v>
      </c>
    </row>
    <row r="31" spans="1:21" ht="19.5" customHeight="1" x14ac:dyDescent="0.2">
      <c r="A31" s="90">
        <v>22</v>
      </c>
      <c r="B31" s="90" t="s">
        <v>101</v>
      </c>
      <c r="C31" s="91" t="s">
        <v>102</v>
      </c>
      <c r="D31" s="87">
        <v>5</v>
      </c>
      <c r="E31" s="87">
        <v>5</v>
      </c>
      <c r="F31" s="87">
        <v>5</v>
      </c>
      <c r="G31" s="87">
        <v>5</v>
      </c>
      <c r="H31" s="87">
        <v>5</v>
      </c>
      <c r="I31" s="87">
        <v>5</v>
      </c>
      <c r="J31" s="88">
        <f t="shared" ref="J31:O31" si="42">IF(D31="A",0,D31/5*100)</f>
        <v>100</v>
      </c>
      <c r="K31" s="88">
        <f t="shared" si="42"/>
        <v>100</v>
      </c>
      <c r="L31" s="88">
        <f t="shared" si="42"/>
        <v>100</v>
      </c>
      <c r="M31" s="88">
        <f t="shared" si="42"/>
        <v>100</v>
      </c>
      <c r="N31" s="88">
        <f t="shared" si="42"/>
        <v>100</v>
      </c>
      <c r="O31" s="88">
        <f t="shared" si="42"/>
        <v>100</v>
      </c>
      <c r="P31" s="89" t="str">
        <f t="shared" ref="P31:U31" si="43">IF(J31&lt;85,"N","Y")</f>
        <v>Y</v>
      </c>
      <c r="Q31" s="89" t="str">
        <f t="shared" si="43"/>
        <v>Y</v>
      </c>
      <c r="R31" s="89" t="str">
        <f t="shared" si="43"/>
        <v>Y</v>
      </c>
      <c r="S31" s="89" t="str">
        <f t="shared" si="43"/>
        <v>Y</v>
      </c>
      <c r="T31" s="89" t="str">
        <f t="shared" si="43"/>
        <v>Y</v>
      </c>
      <c r="U31" s="89" t="str">
        <f t="shared" si="43"/>
        <v>Y</v>
      </c>
    </row>
    <row r="32" spans="1:21" ht="19.5" customHeight="1" x14ac:dyDescent="0.2">
      <c r="A32" s="84">
        <v>23</v>
      </c>
      <c r="B32" s="90" t="s">
        <v>103</v>
      </c>
      <c r="C32" s="91" t="s">
        <v>104</v>
      </c>
      <c r="D32" s="87">
        <v>5</v>
      </c>
      <c r="E32" s="87">
        <v>5</v>
      </c>
      <c r="F32" s="87">
        <v>5</v>
      </c>
      <c r="G32" s="87">
        <v>5</v>
      </c>
      <c r="H32" s="87">
        <v>5</v>
      </c>
      <c r="I32" s="87">
        <v>5</v>
      </c>
      <c r="J32" s="88">
        <f t="shared" ref="J32:O32" si="44">IF(D32="A",0,D32/5*100)</f>
        <v>100</v>
      </c>
      <c r="K32" s="88">
        <f t="shared" si="44"/>
        <v>100</v>
      </c>
      <c r="L32" s="88">
        <f t="shared" si="44"/>
        <v>100</v>
      </c>
      <c r="M32" s="88">
        <f t="shared" si="44"/>
        <v>100</v>
      </c>
      <c r="N32" s="88">
        <f t="shared" si="44"/>
        <v>100</v>
      </c>
      <c r="O32" s="88">
        <f t="shared" si="44"/>
        <v>100</v>
      </c>
      <c r="P32" s="89" t="str">
        <f t="shared" ref="P32:U32" si="45">IF(J32&lt;85,"N","Y")</f>
        <v>Y</v>
      </c>
      <c r="Q32" s="89" t="str">
        <f t="shared" si="45"/>
        <v>Y</v>
      </c>
      <c r="R32" s="89" t="str">
        <f t="shared" si="45"/>
        <v>Y</v>
      </c>
      <c r="S32" s="89" t="str">
        <f t="shared" si="45"/>
        <v>Y</v>
      </c>
      <c r="T32" s="89" t="str">
        <f t="shared" si="45"/>
        <v>Y</v>
      </c>
      <c r="U32" s="89" t="str">
        <f t="shared" si="45"/>
        <v>Y</v>
      </c>
    </row>
    <row r="33" spans="1:21" ht="19.5" customHeight="1" x14ac:dyDescent="0.2">
      <c r="A33" s="90">
        <v>24</v>
      </c>
      <c r="B33" s="90" t="s">
        <v>105</v>
      </c>
      <c r="C33" s="91" t="s">
        <v>106</v>
      </c>
      <c r="D33" s="87">
        <v>5</v>
      </c>
      <c r="E33" s="87">
        <v>5</v>
      </c>
      <c r="F33" s="87">
        <v>5</v>
      </c>
      <c r="G33" s="87">
        <v>5</v>
      </c>
      <c r="H33" s="87">
        <v>5</v>
      </c>
      <c r="I33" s="87">
        <v>5</v>
      </c>
      <c r="J33" s="88">
        <f t="shared" ref="J33:O33" si="46">IF(D33="A",0,D33/5*100)</f>
        <v>100</v>
      </c>
      <c r="K33" s="88">
        <f t="shared" si="46"/>
        <v>100</v>
      </c>
      <c r="L33" s="88">
        <f t="shared" si="46"/>
        <v>100</v>
      </c>
      <c r="M33" s="88">
        <f t="shared" si="46"/>
        <v>100</v>
      </c>
      <c r="N33" s="88">
        <f t="shared" si="46"/>
        <v>100</v>
      </c>
      <c r="O33" s="88">
        <f t="shared" si="46"/>
        <v>100</v>
      </c>
      <c r="P33" s="89" t="str">
        <f t="shared" ref="P33:U33" si="47">IF(J33&lt;85,"N","Y")</f>
        <v>Y</v>
      </c>
      <c r="Q33" s="89" t="str">
        <f t="shared" si="47"/>
        <v>Y</v>
      </c>
      <c r="R33" s="89" t="str">
        <f t="shared" si="47"/>
        <v>Y</v>
      </c>
      <c r="S33" s="89" t="str">
        <f t="shared" si="47"/>
        <v>Y</v>
      </c>
      <c r="T33" s="89" t="str">
        <f t="shared" si="47"/>
        <v>Y</v>
      </c>
      <c r="U33" s="89" t="str">
        <f t="shared" si="47"/>
        <v>Y</v>
      </c>
    </row>
    <row r="34" spans="1:21" ht="19.5" customHeight="1" x14ac:dyDescent="0.2">
      <c r="A34" s="84">
        <v>25</v>
      </c>
      <c r="B34" s="90" t="s">
        <v>107</v>
      </c>
      <c r="C34" s="91" t="s">
        <v>108</v>
      </c>
      <c r="D34" s="87">
        <v>5</v>
      </c>
      <c r="E34" s="87">
        <v>5</v>
      </c>
      <c r="F34" s="87">
        <v>5</v>
      </c>
      <c r="G34" s="87">
        <v>5</v>
      </c>
      <c r="H34" s="87">
        <v>5</v>
      </c>
      <c r="I34" s="87">
        <v>5</v>
      </c>
      <c r="J34" s="88">
        <f t="shared" ref="J34:O34" si="48">IF(D34="A",0,D34/5*100)</f>
        <v>100</v>
      </c>
      <c r="K34" s="88">
        <f t="shared" si="48"/>
        <v>100</v>
      </c>
      <c r="L34" s="88">
        <f t="shared" si="48"/>
        <v>100</v>
      </c>
      <c r="M34" s="88">
        <f t="shared" si="48"/>
        <v>100</v>
      </c>
      <c r="N34" s="88">
        <f t="shared" si="48"/>
        <v>100</v>
      </c>
      <c r="O34" s="88">
        <f t="shared" si="48"/>
        <v>100</v>
      </c>
      <c r="P34" s="89" t="str">
        <f t="shared" ref="P34:U34" si="49">IF(J34&lt;85,"N","Y")</f>
        <v>Y</v>
      </c>
      <c r="Q34" s="89" t="str">
        <f t="shared" si="49"/>
        <v>Y</v>
      </c>
      <c r="R34" s="89" t="str">
        <f t="shared" si="49"/>
        <v>Y</v>
      </c>
      <c r="S34" s="89" t="str">
        <f t="shared" si="49"/>
        <v>Y</v>
      </c>
      <c r="T34" s="89" t="str">
        <f t="shared" si="49"/>
        <v>Y</v>
      </c>
      <c r="U34" s="89" t="str">
        <f t="shared" si="49"/>
        <v>Y</v>
      </c>
    </row>
    <row r="35" spans="1:21" ht="19.5" customHeight="1" x14ac:dyDescent="0.2">
      <c r="A35" s="90">
        <v>26</v>
      </c>
      <c r="B35" s="90" t="s">
        <v>109</v>
      </c>
      <c r="C35" s="91" t="s">
        <v>110</v>
      </c>
      <c r="D35" s="87">
        <v>5</v>
      </c>
      <c r="E35" s="87">
        <v>5</v>
      </c>
      <c r="F35" s="87">
        <v>5</v>
      </c>
      <c r="G35" s="87">
        <v>5</v>
      </c>
      <c r="H35" s="87">
        <v>5</v>
      </c>
      <c r="I35" s="87">
        <v>5</v>
      </c>
      <c r="J35" s="88">
        <f t="shared" ref="J35:O35" si="50">IF(D35="A",0,D35/5*100)</f>
        <v>100</v>
      </c>
      <c r="K35" s="88">
        <f t="shared" si="50"/>
        <v>100</v>
      </c>
      <c r="L35" s="88">
        <f t="shared" si="50"/>
        <v>100</v>
      </c>
      <c r="M35" s="88">
        <f t="shared" si="50"/>
        <v>100</v>
      </c>
      <c r="N35" s="88">
        <f t="shared" si="50"/>
        <v>100</v>
      </c>
      <c r="O35" s="88">
        <f t="shared" si="50"/>
        <v>100</v>
      </c>
      <c r="P35" s="89" t="str">
        <f t="shared" ref="P35:U35" si="51">IF(J35&lt;85,"N","Y")</f>
        <v>Y</v>
      </c>
      <c r="Q35" s="89" t="str">
        <f t="shared" si="51"/>
        <v>Y</v>
      </c>
      <c r="R35" s="89" t="str">
        <f t="shared" si="51"/>
        <v>Y</v>
      </c>
      <c r="S35" s="89" t="str">
        <f t="shared" si="51"/>
        <v>Y</v>
      </c>
      <c r="T35" s="89" t="str">
        <f t="shared" si="51"/>
        <v>Y</v>
      </c>
      <c r="U35" s="89" t="str">
        <f t="shared" si="51"/>
        <v>Y</v>
      </c>
    </row>
    <row r="36" spans="1:21" ht="19.5" customHeight="1" x14ac:dyDescent="0.2">
      <c r="A36" s="84">
        <v>27</v>
      </c>
      <c r="B36" s="90" t="s">
        <v>111</v>
      </c>
      <c r="C36" s="91" t="s">
        <v>112</v>
      </c>
      <c r="D36" s="87">
        <v>5</v>
      </c>
      <c r="E36" s="87">
        <v>5</v>
      </c>
      <c r="F36" s="87">
        <v>5</v>
      </c>
      <c r="G36" s="87">
        <v>5</v>
      </c>
      <c r="H36" s="87">
        <v>5</v>
      </c>
      <c r="I36" s="87">
        <v>5</v>
      </c>
      <c r="J36" s="88">
        <f t="shared" ref="J36:O36" si="52">IF(D36="A",0,D36/5*100)</f>
        <v>100</v>
      </c>
      <c r="K36" s="88">
        <f t="shared" si="52"/>
        <v>100</v>
      </c>
      <c r="L36" s="88">
        <f t="shared" si="52"/>
        <v>100</v>
      </c>
      <c r="M36" s="88">
        <f t="shared" si="52"/>
        <v>100</v>
      </c>
      <c r="N36" s="88">
        <f t="shared" si="52"/>
        <v>100</v>
      </c>
      <c r="O36" s="88">
        <f t="shared" si="52"/>
        <v>100</v>
      </c>
      <c r="P36" s="89" t="str">
        <f t="shared" ref="P36:U36" si="53">IF(J36&lt;85,"N","Y")</f>
        <v>Y</v>
      </c>
      <c r="Q36" s="89" t="str">
        <f t="shared" si="53"/>
        <v>Y</v>
      </c>
      <c r="R36" s="89" t="str">
        <f t="shared" si="53"/>
        <v>Y</v>
      </c>
      <c r="S36" s="89" t="str">
        <f t="shared" si="53"/>
        <v>Y</v>
      </c>
      <c r="T36" s="89" t="str">
        <f t="shared" si="53"/>
        <v>Y</v>
      </c>
      <c r="U36" s="89" t="str">
        <f t="shared" si="53"/>
        <v>Y</v>
      </c>
    </row>
    <row r="37" spans="1:21" ht="19.5" customHeight="1" x14ac:dyDescent="0.2">
      <c r="A37" s="90">
        <v>28</v>
      </c>
      <c r="B37" s="90" t="s">
        <v>113</v>
      </c>
      <c r="C37" s="91" t="s">
        <v>114</v>
      </c>
      <c r="D37" s="87">
        <v>5</v>
      </c>
      <c r="E37" s="87">
        <v>5</v>
      </c>
      <c r="F37" s="87">
        <v>5</v>
      </c>
      <c r="G37" s="87">
        <v>5</v>
      </c>
      <c r="H37" s="87">
        <v>5</v>
      </c>
      <c r="I37" s="87">
        <v>5</v>
      </c>
      <c r="J37" s="88">
        <f t="shared" ref="J37:O37" si="54">IF(D37="A",0,D37/5*100)</f>
        <v>100</v>
      </c>
      <c r="K37" s="88">
        <f t="shared" si="54"/>
        <v>100</v>
      </c>
      <c r="L37" s="88">
        <f t="shared" si="54"/>
        <v>100</v>
      </c>
      <c r="M37" s="88">
        <f t="shared" si="54"/>
        <v>100</v>
      </c>
      <c r="N37" s="88">
        <f t="shared" si="54"/>
        <v>100</v>
      </c>
      <c r="O37" s="88">
        <f t="shared" si="54"/>
        <v>100</v>
      </c>
      <c r="P37" s="89" t="str">
        <f t="shared" ref="P37:U37" si="55">IF(J37&lt;85,"N","Y")</f>
        <v>Y</v>
      </c>
      <c r="Q37" s="89" t="str">
        <f t="shared" si="55"/>
        <v>Y</v>
      </c>
      <c r="R37" s="89" t="str">
        <f t="shared" si="55"/>
        <v>Y</v>
      </c>
      <c r="S37" s="89" t="str">
        <f t="shared" si="55"/>
        <v>Y</v>
      </c>
      <c r="T37" s="89" t="str">
        <f t="shared" si="55"/>
        <v>Y</v>
      </c>
      <c r="U37" s="89" t="str">
        <f t="shared" si="55"/>
        <v>Y</v>
      </c>
    </row>
    <row r="38" spans="1:21" ht="19.5" customHeight="1" x14ac:dyDescent="0.2">
      <c r="A38" s="84">
        <v>29</v>
      </c>
      <c r="B38" s="90" t="s">
        <v>115</v>
      </c>
      <c r="C38" s="91" t="s">
        <v>116</v>
      </c>
      <c r="D38" s="87">
        <v>5</v>
      </c>
      <c r="E38" s="87">
        <v>5</v>
      </c>
      <c r="F38" s="87">
        <v>5</v>
      </c>
      <c r="G38" s="87">
        <v>5</v>
      </c>
      <c r="H38" s="87">
        <v>5</v>
      </c>
      <c r="I38" s="87">
        <v>5</v>
      </c>
      <c r="J38" s="88">
        <f t="shared" ref="J38:O38" si="56">IF(D38="A",0,D38/5*100)</f>
        <v>100</v>
      </c>
      <c r="K38" s="88">
        <f t="shared" si="56"/>
        <v>100</v>
      </c>
      <c r="L38" s="88">
        <f t="shared" si="56"/>
        <v>100</v>
      </c>
      <c r="M38" s="88">
        <f t="shared" si="56"/>
        <v>100</v>
      </c>
      <c r="N38" s="88">
        <f t="shared" si="56"/>
        <v>100</v>
      </c>
      <c r="O38" s="88">
        <f t="shared" si="56"/>
        <v>100</v>
      </c>
      <c r="P38" s="89" t="str">
        <f t="shared" ref="P38:U38" si="57">IF(J38&lt;85,"N","Y")</f>
        <v>Y</v>
      </c>
      <c r="Q38" s="89" t="str">
        <f t="shared" si="57"/>
        <v>Y</v>
      </c>
      <c r="R38" s="89" t="str">
        <f t="shared" si="57"/>
        <v>Y</v>
      </c>
      <c r="S38" s="89" t="str">
        <f t="shared" si="57"/>
        <v>Y</v>
      </c>
      <c r="T38" s="89" t="str">
        <f t="shared" si="57"/>
        <v>Y</v>
      </c>
      <c r="U38" s="89" t="str">
        <f t="shared" si="57"/>
        <v>Y</v>
      </c>
    </row>
    <row r="39" spans="1:21" ht="19.5" customHeight="1" x14ac:dyDescent="0.2">
      <c r="A39" s="90">
        <v>30</v>
      </c>
      <c r="B39" s="90" t="s">
        <v>117</v>
      </c>
      <c r="C39" s="91" t="s">
        <v>118</v>
      </c>
      <c r="D39" s="87">
        <v>5</v>
      </c>
      <c r="E39" s="87">
        <v>5</v>
      </c>
      <c r="F39" s="87">
        <v>5</v>
      </c>
      <c r="G39" s="87">
        <v>5</v>
      </c>
      <c r="H39" s="87">
        <v>5</v>
      </c>
      <c r="I39" s="87">
        <v>5</v>
      </c>
      <c r="J39" s="88">
        <f t="shared" ref="J39:O39" si="58">IF(D39="A",0,D39/5*100)</f>
        <v>100</v>
      </c>
      <c r="K39" s="88">
        <f t="shared" si="58"/>
        <v>100</v>
      </c>
      <c r="L39" s="88">
        <f t="shared" si="58"/>
        <v>100</v>
      </c>
      <c r="M39" s="88">
        <f t="shared" si="58"/>
        <v>100</v>
      </c>
      <c r="N39" s="88">
        <f t="shared" si="58"/>
        <v>100</v>
      </c>
      <c r="O39" s="88">
        <f t="shared" si="58"/>
        <v>100</v>
      </c>
      <c r="P39" s="89" t="str">
        <f t="shared" ref="P39:U39" si="59">IF(J39&lt;85,"N","Y")</f>
        <v>Y</v>
      </c>
      <c r="Q39" s="89" t="str">
        <f t="shared" si="59"/>
        <v>Y</v>
      </c>
      <c r="R39" s="89" t="str">
        <f t="shared" si="59"/>
        <v>Y</v>
      </c>
      <c r="S39" s="89" t="str">
        <f t="shared" si="59"/>
        <v>Y</v>
      </c>
      <c r="T39" s="89" t="str">
        <f t="shared" si="59"/>
        <v>Y</v>
      </c>
      <c r="U39" s="89" t="str">
        <f t="shared" si="59"/>
        <v>Y</v>
      </c>
    </row>
    <row r="40" spans="1:21" ht="19.5" customHeight="1" x14ac:dyDescent="0.2">
      <c r="A40" s="84">
        <v>31</v>
      </c>
      <c r="B40" s="90" t="s">
        <v>119</v>
      </c>
      <c r="C40" s="91" t="s">
        <v>120</v>
      </c>
      <c r="D40" s="87">
        <v>5</v>
      </c>
      <c r="E40" s="87">
        <v>5</v>
      </c>
      <c r="F40" s="87">
        <v>5</v>
      </c>
      <c r="G40" s="87">
        <v>5</v>
      </c>
      <c r="H40" s="87">
        <v>5</v>
      </c>
      <c r="I40" s="87">
        <v>5</v>
      </c>
      <c r="J40" s="88">
        <f t="shared" ref="J40:O40" si="60">IF(D40="A",0,D40/5*100)</f>
        <v>100</v>
      </c>
      <c r="K40" s="88">
        <f t="shared" si="60"/>
        <v>100</v>
      </c>
      <c r="L40" s="88">
        <f t="shared" si="60"/>
        <v>100</v>
      </c>
      <c r="M40" s="88">
        <f t="shared" si="60"/>
        <v>100</v>
      </c>
      <c r="N40" s="88">
        <f t="shared" si="60"/>
        <v>100</v>
      </c>
      <c r="O40" s="88">
        <f t="shared" si="60"/>
        <v>100</v>
      </c>
      <c r="P40" s="89" t="str">
        <f t="shared" ref="P40:U40" si="61">IF(J40&lt;85,"N","Y")</f>
        <v>Y</v>
      </c>
      <c r="Q40" s="89" t="str">
        <f t="shared" si="61"/>
        <v>Y</v>
      </c>
      <c r="R40" s="89" t="str">
        <f t="shared" si="61"/>
        <v>Y</v>
      </c>
      <c r="S40" s="89" t="str">
        <f t="shared" si="61"/>
        <v>Y</v>
      </c>
      <c r="T40" s="89" t="str">
        <f t="shared" si="61"/>
        <v>Y</v>
      </c>
      <c r="U40" s="89" t="str">
        <f t="shared" si="61"/>
        <v>Y</v>
      </c>
    </row>
    <row r="41" spans="1:21" ht="19.5" customHeight="1" x14ac:dyDescent="0.2">
      <c r="A41" s="90">
        <v>32</v>
      </c>
      <c r="B41" s="90" t="s">
        <v>121</v>
      </c>
      <c r="C41" s="91" t="s">
        <v>122</v>
      </c>
      <c r="D41" s="87">
        <v>5</v>
      </c>
      <c r="E41" s="87">
        <v>5</v>
      </c>
      <c r="F41" s="87">
        <v>5</v>
      </c>
      <c r="G41" s="87">
        <v>5</v>
      </c>
      <c r="H41" s="87">
        <v>5</v>
      </c>
      <c r="I41" s="87">
        <v>5</v>
      </c>
      <c r="J41" s="88">
        <f t="shared" ref="J41:O41" si="62">IF(D41="A",0,D41/5*100)</f>
        <v>100</v>
      </c>
      <c r="K41" s="88">
        <f t="shared" si="62"/>
        <v>100</v>
      </c>
      <c r="L41" s="88">
        <f t="shared" si="62"/>
        <v>100</v>
      </c>
      <c r="M41" s="88">
        <f t="shared" si="62"/>
        <v>100</v>
      </c>
      <c r="N41" s="88">
        <f t="shared" si="62"/>
        <v>100</v>
      </c>
      <c r="O41" s="88">
        <f t="shared" si="62"/>
        <v>100</v>
      </c>
      <c r="P41" s="89" t="str">
        <f t="shared" ref="P41:U41" si="63">IF(J41&lt;85,"N","Y")</f>
        <v>Y</v>
      </c>
      <c r="Q41" s="89" t="str">
        <f t="shared" si="63"/>
        <v>Y</v>
      </c>
      <c r="R41" s="89" t="str">
        <f t="shared" si="63"/>
        <v>Y</v>
      </c>
      <c r="S41" s="89" t="str">
        <f t="shared" si="63"/>
        <v>Y</v>
      </c>
      <c r="T41" s="89" t="str">
        <f t="shared" si="63"/>
        <v>Y</v>
      </c>
      <c r="U41" s="89" t="str">
        <f t="shared" si="63"/>
        <v>Y</v>
      </c>
    </row>
    <row r="42" spans="1:21" ht="19.5" customHeight="1" x14ac:dyDescent="0.2">
      <c r="A42" s="84">
        <v>33</v>
      </c>
      <c r="B42" s="90" t="s">
        <v>123</v>
      </c>
      <c r="C42" s="91" t="s">
        <v>124</v>
      </c>
      <c r="D42" s="87">
        <v>5</v>
      </c>
      <c r="E42" s="87">
        <v>5</v>
      </c>
      <c r="F42" s="87">
        <v>5</v>
      </c>
      <c r="G42" s="87">
        <v>5</v>
      </c>
      <c r="H42" s="87">
        <v>5</v>
      </c>
      <c r="I42" s="87">
        <v>5</v>
      </c>
      <c r="J42" s="88">
        <f t="shared" ref="J42:O42" si="64">IF(D42="A",0,D42/5*100)</f>
        <v>100</v>
      </c>
      <c r="K42" s="88">
        <f t="shared" si="64"/>
        <v>100</v>
      </c>
      <c r="L42" s="88">
        <f t="shared" si="64"/>
        <v>100</v>
      </c>
      <c r="M42" s="88">
        <f t="shared" si="64"/>
        <v>100</v>
      </c>
      <c r="N42" s="88">
        <f t="shared" si="64"/>
        <v>100</v>
      </c>
      <c r="O42" s="88">
        <f t="shared" si="64"/>
        <v>100</v>
      </c>
      <c r="P42" s="89" t="str">
        <f t="shared" ref="P42:U42" si="65">IF(J42&lt;85,"N","Y")</f>
        <v>Y</v>
      </c>
      <c r="Q42" s="89" t="str">
        <f t="shared" si="65"/>
        <v>Y</v>
      </c>
      <c r="R42" s="89" t="str">
        <f t="shared" si="65"/>
        <v>Y</v>
      </c>
      <c r="S42" s="89" t="str">
        <f t="shared" si="65"/>
        <v>Y</v>
      </c>
      <c r="T42" s="89" t="str">
        <f t="shared" si="65"/>
        <v>Y</v>
      </c>
      <c r="U42" s="89" t="str">
        <f t="shared" si="65"/>
        <v>Y</v>
      </c>
    </row>
    <row r="43" spans="1:21" ht="19.5" customHeight="1" x14ac:dyDescent="0.2">
      <c r="A43" s="90">
        <v>34</v>
      </c>
      <c r="B43" s="90" t="s">
        <v>125</v>
      </c>
      <c r="C43" s="91" t="s">
        <v>126</v>
      </c>
      <c r="D43" s="87">
        <v>5</v>
      </c>
      <c r="E43" s="87">
        <v>5</v>
      </c>
      <c r="F43" s="87">
        <v>5</v>
      </c>
      <c r="G43" s="87">
        <v>5</v>
      </c>
      <c r="H43" s="87">
        <v>5</v>
      </c>
      <c r="I43" s="87">
        <v>5</v>
      </c>
      <c r="J43" s="88">
        <f t="shared" ref="J43:O43" si="66">IF(D43="A",0,D43/5*100)</f>
        <v>100</v>
      </c>
      <c r="K43" s="88">
        <f t="shared" si="66"/>
        <v>100</v>
      </c>
      <c r="L43" s="88">
        <f t="shared" si="66"/>
        <v>100</v>
      </c>
      <c r="M43" s="88">
        <f t="shared" si="66"/>
        <v>100</v>
      </c>
      <c r="N43" s="88">
        <f t="shared" si="66"/>
        <v>100</v>
      </c>
      <c r="O43" s="88">
        <f t="shared" si="66"/>
        <v>100</v>
      </c>
      <c r="P43" s="89" t="str">
        <f t="shared" ref="P43:U43" si="67">IF(J43&lt;85,"N","Y")</f>
        <v>Y</v>
      </c>
      <c r="Q43" s="89" t="str">
        <f t="shared" si="67"/>
        <v>Y</v>
      </c>
      <c r="R43" s="89" t="str">
        <f t="shared" si="67"/>
        <v>Y</v>
      </c>
      <c r="S43" s="89" t="str">
        <f t="shared" si="67"/>
        <v>Y</v>
      </c>
      <c r="T43" s="89" t="str">
        <f t="shared" si="67"/>
        <v>Y</v>
      </c>
      <c r="U43" s="89" t="str">
        <f t="shared" si="67"/>
        <v>Y</v>
      </c>
    </row>
    <row r="44" spans="1:21" ht="19.5" customHeight="1" x14ac:dyDescent="0.2">
      <c r="A44" s="84">
        <v>35</v>
      </c>
      <c r="B44" s="90" t="s">
        <v>127</v>
      </c>
      <c r="C44" s="91" t="s">
        <v>128</v>
      </c>
      <c r="D44" s="87">
        <v>5</v>
      </c>
      <c r="E44" s="87">
        <v>5</v>
      </c>
      <c r="F44" s="87">
        <v>5</v>
      </c>
      <c r="G44" s="87">
        <v>5</v>
      </c>
      <c r="H44" s="87">
        <v>5</v>
      </c>
      <c r="I44" s="87">
        <v>5</v>
      </c>
      <c r="J44" s="88">
        <f t="shared" ref="J44:O44" si="68">IF(D44="A",0,D44/5*100)</f>
        <v>100</v>
      </c>
      <c r="K44" s="88">
        <f t="shared" si="68"/>
        <v>100</v>
      </c>
      <c r="L44" s="88">
        <f t="shared" si="68"/>
        <v>100</v>
      </c>
      <c r="M44" s="88">
        <f t="shared" si="68"/>
        <v>100</v>
      </c>
      <c r="N44" s="88">
        <f t="shared" si="68"/>
        <v>100</v>
      </c>
      <c r="O44" s="88">
        <f t="shared" si="68"/>
        <v>100</v>
      </c>
      <c r="P44" s="89" t="str">
        <f t="shared" ref="P44:U44" si="69">IF(J44&lt;85,"N","Y")</f>
        <v>Y</v>
      </c>
      <c r="Q44" s="89" t="str">
        <f t="shared" si="69"/>
        <v>Y</v>
      </c>
      <c r="R44" s="89" t="str">
        <f t="shared" si="69"/>
        <v>Y</v>
      </c>
      <c r="S44" s="89" t="str">
        <f t="shared" si="69"/>
        <v>Y</v>
      </c>
      <c r="T44" s="89" t="str">
        <f t="shared" si="69"/>
        <v>Y</v>
      </c>
      <c r="U44" s="89" t="str">
        <f t="shared" si="69"/>
        <v>Y</v>
      </c>
    </row>
    <row r="45" spans="1:21" ht="19.5" customHeight="1" x14ac:dyDescent="0.2">
      <c r="A45" s="90">
        <v>36</v>
      </c>
      <c r="B45" s="90" t="s">
        <v>129</v>
      </c>
      <c r="C45" s="91" t="s">
        <v>130</v>
      </c>
      <c r="D45" s="87">
        <v>5</v>
      </c>
      <c r="E45" s="87">
        <v>5</v>
      </c>
      <c r="F45" s="87">
        <v>5</v>
      </c>
      <c r="G45" s="87">
        <v>5</v>
      </c>
      <c r="H45" s="87">
        <v>5</v>
      </c>
      <c r="I45" s="87">
        <v>5</v>
      </c>
      <c r="J45" s="88">
        <f t="shared" ref="J45:O45" si="70">IF(D45="A",0,D45/5*100)</f>
        <v>100</v>
      </c>
      <c r="K45" s="88">
        <f t="shared" si="70"/>
        <v>100</v>
      </c>
      <c r="L45" s="88">
        <f t="shared" si="70"/>
        <v>100</v>
      </c>
      <c r="M45" s="88">
        <f t="shared" si="70"/>
        <v>100</v>
      </c>
      <c r="N45" s="88">
        <f t="shared" si="70"/>
        <v>100</v>
      </c>
      <c r="O45" s="88">
        <f t="shared" si="70"/>
        <v>100</v>
      </c>
      <c r="P45" s="89" t="str">
        <f t="shared" ref="P45:U45" si="71">IF(J45&lt;85,"N","Y")</f>
        <v>Y</v>
      </c>
      <c r="Q45" s="89" t="str">
        <f t="shared" si="71"/>
        <v>Y</v>
      </c>
      <c r="R45" s="89" t="str">
        <f t="shared" si="71"/>
        <v>Y</v>
      </c>
      <c r="S45" s="89" t="str">
        <f t="shared" si="71"/>
        <v>Y</v>
      </c>
      <c r="T45" s="89" t="str">
        <f t="shared" si="71"/>
        <v>Y</v>
      </c>
      <c r="U45" s="89" t="str">
        <f t="shared" si="71"/>
        <v>Y</v>
      </c>
    </row>
    <row r="46" spans="1:21" ht="19.5" customHeight="1" x14ac:dyDescent="0.2">
      <c r="A46" s="84">
        <v>37</v>
      </c>
      <c r="B46" s="90" t="s">
        <v>131</v>
      </c>
      <c r="C46" s="91" t="s">
        <v>132</v>
      </c>
      <c r="D46" s="87">
        <v>5</v>
      </c>
      <c r="E46" s="87">
        <v>5</v>
      </c>
      <c r="F46" s="87">
        <v>5</v>
      </c>
      <c r="G46" s="87">
        <v>5</v>
      </c>
      <c r="H46" s="87">
        <v>5</v>
      </c>
      <c r="I46" s="87">
        <v>5</v>
      </c>
      <c r="J46" s="88">
        <f t="shared" ref="J46:O46" si="72">IF(D46="A",0,D46/5*100)</f>
        <v>100</v>
      </c>
      <c r="K46" s="88">
        <f t="shared" si="72"/>
        <v>100</v>
      </c>
      <c r="L46" s="88">
        <f t="shared" si="72"/>
        <v>100</v>
      </c>
      <c r="M46" s="88">
        <f t="shared" si="72"/>
        <v>100</v>
      </c>
      <c r="N46" s="88">
        <f t="shared" si="72"/>
        <v>100</v>
      </c>
      <c r="O46" s="88">
        <f t="shared" si="72"/>
        <v>100</v>
      </c>
      <c r="P46" s="89" t="str">
        <f t="shared" ref="P46:U46" si="73">IF(J46&lt;85,"N","Y")</f>
        <v>Y</v>
      </c>
      <c r="Q46" s="89" t="str">
        <f t="shared" si="73"/>
        <v>Y</v>
      </c>
      <c r="R46" s="89" t="str">
        <f t="shared" si="73"/>
        <v>Y</v>
      </c>
      <c r="S46" s="89" t="str">
        <f t="shared" si="73"/>
        <v>Y</v>
      </c>
      <c r="T46" s="89" t="str">
        <f t="shared" si="73"/>
        <v>Y</v>
      </c>
      <c r="U46" s="89" t="str">
        <f t="shared" si="73"/>
        <v>Y</v>
      </c>
    </row>
    <row r="47" spans="1:21" ht="19.5" customHeight="1" x14ac:dyDescent="0.2">
      <c r="A47" s="90">
        <v>38</v>
      </c>
      <c r="B47" s="90" t="s">
        <v>133</v>
      </c>
      <c r="C47" s="91" t="s">
        <v>134</v>
      </c>
      <c r="D47" s="87">
        <v>5</v>
      </c>
      <c r="E47" s="87">
        <v>5</v>
      </c>
      <c r="F47" s="87">
        <v>5</v>
      </c>
      <c r="G47" s="87">
        <v>5</v>
      </c>
      <c r="H47" s="87">
        <v>5</v>
      </c>
      <c r="I47" s="87">
        <v>5</v>
      </c>
      <c r="J47" s="88">
        <f t="shared" ref="J47:O47" si="74">IF(D47="A",0,D47/5*100)</f>
        <v>100</v>
      </c>
      <c r="K47" s="88">
        <f t="shared" si="74"/>
        <v>100</v>
      </c>
      <c r="L47" s="88">
        <f t="shared" si="74"/>
        <v>100</v>
      </c>
      <c r="M47" s="88">
        <f t="shared" si="74"/>
        <v>100</v>
      </c>
      <c r="N47" s="88">
        <f t="shared" si="74"/>
        <v>100</v>
      </c>
      <c r="O47" s="88">
        <f t="shared" si="74"/>
        <v>100</v>
      </c>
      <c r="P47" s="89" t="str">
        <f t="shared" ref="P47:U47" si="75">IF(J47&lt;85,"N","Y")</f>
        <v>Y</v>
      </c>
      <c r="Q47" s="89" t="str">
        <f t="shared" si="75"/>
        <v>Y</v>
      </c>
      <c r="R47" s="89" t="str">
        <f t="shared" si="75"/>
        <v>Y</v>
      </c>
      <c r="S47" s="89" t="str">
        <f t="shared" si="75"/>
        <v>Y</v>
      </c>
      <c r="T47" s="89" t="str">
        <f t="shared" si="75"/>
        <v>Y</v>
      </c>
      <c r="U47" s="89" t="str">
        <f t="shared" si="75"/>
        <v>Y</v>
      </c>
    </row>
    <row r="48" spans="1:21" ht="19.5" customHeight="1" x14ac:dyDescent="0.2">
      <c r="A48" s="84">
        <v>39</v>
      </c>
      <c r="B48" s="90" t="s">
        <v>135</v>
      </c>
      <c r="C48" s="91" t="s">
        <v>136</v>
      </c>
      <c r="D48" s="87">
        <v>5</v>
      </c>
      <c r="E48" s="87">
        <v>5</v>
      </c>
      <c r="F48" s="87">
        <v>5</v>
      </c>
      <c r="G48" s="87">
        <v>5</v>
      </c>
      <c r="H48" s="87">
        <v>5</v>
      </c>
      <c r="I48" s="87">
        <v>5</v>
      </c>
      <c r="J48" s="88">
        <f t="shared" ref="J48:O48" si="76">IF(D48="A",0,D48/5*100)</f>
        <v>100</v>
      </c>
      <c r="K48" s="88">
        <f t="shared" si="76"/>
        <v>100</v>
      </c>
      <c r="L48" s="88">
        <f t="shared" si="76"/>
        <v>100</v>
      </c>
      <c r="M48" s="88">
        <f t="shared" si="76"/>
        <v>100</v>
      </c>
      <c r="N48" s="88">
        <f t="shared" si="76"/>
        <v>100</v>
      </c>
      <c r="O48" s="88">
        <f t="shared" si="76"/>
        <v>100</v>
      </c>
      <c r="P48" s="89" t="str">
        <f t="shared" ref="P48:U48" si="77">IF(J48&lt;85,"N","Y")</f>
        <v>Y</v>
      </c>
      <c r="Q48" s="89" t="str">
        <f t="shared" si="77"/>
        <v>Y</v>
      </c>
      <c r="R48" s="89" t="str">
        <f t="shared" si="77"/>
        <v>Y</v>
      </c>
      <c r="S48" s="89" t="str">
        <f t="shared" si="77"/>
        <v>Y</v>
      </c>
      <c r="T48" s="89" t="str">
        <f t="shared" si="77"/>
        <v>Y</v>
      </c>
      <c r="U48" s="89" t="str">
        <f t="shared" si="77"/>
        <v>Y</v>
      </c>
    </row>
    <row r="49" spans="1:21" ht="19.5" customHeight="1" x14ac:dyDescent="0.2">
      <c r="A49" s="90">
        <v>40</v>
      </c>
      <c r="B49" s="90" t="s">
        <v>137</v>
      </c>
      <c r="C49" s="91" t="s">
        <v>138</v>
      </c>
      <c r="D49" s="87">
        <v>5</v>
      </c>
      <c r="E49" s="87">
        <v>5</v>
      </c>
      <c r="F49" s="87">
        <v>5</v>
      </c>
      <c r="G49" s="87">
        <v>5</v>
      </c>
      <c r="H49" s="87">
        <v>5</v>
      </c>
      <c r="I49" s="87">
        <v>5</v>
      </c>
      <c r="J49" s="88">
        <f t="shared" ref="J49:O49" si="78">IF(D49="A",0,D49/5*100)</f>
        <v>100</v>
      </c>
      <c r="K49" s="88">
        <f t="shared" si="78"/>
        <v>100</v>
      </c>
      <c r="L49" s="88">
        <f t="shared" si="78"/>
        <v>100</v>
      </c>
      <c r="M49" s="88">
        <f t="shared" si="78"/>
        <v>100</v>
      </c>
      <c r="N49" s="88">
        <f t="shared" si="78"/>
        <v>100</v>
      </c>
      <c r="O49" s="88">
        <f t="shared" si="78"/>
        <v>100</v>
      </c>
      <c r="P49" s="89" t="str">
        <f t="shared" ref="P49:U49" si="79">IF(J49&lt;85,"N","Y")</f>
        <v>Y</v>
      </c>
      <c r="Q49" s="89" t="str">
        <f t="shared" si="79"/>
        <v>Y</v>
      </c>
      <c r="R49" s="89" t="str">
        <f t="shared" si="79"/>
        <v>Y</v>
      </c>
      <c r="S49" s="89" t="str">
        <f t="shared" si="79"/>
        <v>Y</v>
      </c>
      <c r="T49" s="89" t="str">
        <f t="shared" si="79"/>
        <v>Y</v>
      </c>
      <c r="U49" s="89" t="str">
        <f t="shared" si="79"/>
        <v>Y</v>
      </c>
    </row>
    <row r="50" spans="1:21" ht="19.5" customHeight="1" x14ac:dyDescent="0.2">
      <c r="A50" s="84">
        <v>41</v>
      </c>
      <c r="B50" s="90" t="s">
        <v>139</v>
      </c>
      <c r="C50" s="91" t="s">
        <v>140</v>
      </c>
      <c r="D50" s="87">
        <v>5</v>
      </c>
      <c r="E50" s="87">
        <v>5</v>
      </c>
      <c r="F50" s="87">
        <v>5</v>
      </c>
      <c r="G50" s="87">
        <v>5</v>
      </c>
      <c r="H50" s="87">
        <v>5</v>
      </c>
      <c r="I50" s="87">
        <v>5</v>
      </c>
      <c r="J50" s="88">
        <f t="shared" ref="J50:O50" si="80">IF(D50="A",0,D50/5*100)</f>
        <v>100</v>
      </c>
      <c r="K50" s="88">
        <f t="shared" si="80"/>
        <v>100</v>
      </c>
      <c r="L50" s="88">
        <f t="shared" si="80"/>
        <v>100</v>
      </c>
      <c r="M50" s="88">
        <f t="shared" si="80"/>
        <v>100</v>
      </c>
      <c r="N50" s="88">
        <f t="shared" si="80"/>
        <v>100</v>
      </c>
      <c r="O50" s="88">
        <f t="shared" si="80"/>
        <v>100</v>
      </c>
      <c r="P50" s="89" t="str">
        <f t="shared" ref="P50:U50" si="81">IF(J50&lt;85,"N","Y")</f>
        <v>Y</v>
      </c>
      <c r="Q50" s="89" t="str">
        <f t="shared" si="81"/>
        <v>Y</v>
      </c>
      <c r="R50" s="89" t="str">
        <f t="shared" si="81"/>
        <v>Y</v>
      </c>
      <c r="S50" s="89" t="str">
        <f t="shared" si="81"/>
        <v>Y</v>
      </c>
      <c r="T50" s="89" t="str">
        <f t="shared" si="81"/>
        <v>Y</v>
      </c>
      <c r="U50" s="89" t="str">
        <f t="shared" si="81"/>
        <v>Y</v>
      </c>
    </row>
    <row r="51" spans="1:21" ht="19.5" customHeight="1" x14ac:dyDescent="0.2">
      <c r="A51" s="90">
        <v>42</v>
      </c>
      <c r="B51" s="90" t="s">
        <v>141</v>
      </c>
      <c r="C51" s="91" t="s">
        <v>142</v>
      </c>
      <c r="D51" s="87">
        <v>4</v>
      </c>
      <c r="E51" s="87">
        <v>4</v>
      </c>
      <c r="F51" s="87">
        <v>4</v>
      </c>
      <c r="G51" s="87">
        <v>4</v>
      </c>
      <c r="H51" s="87">
        <v>4</v>
      </c>
      <c r="I51" s="87">
        <v>4</v>
      </c>
      <c r="J51" s="88">
        <f t="shared" ref="J51:O51" si="82">IF(D51="A",0,D51/5*100)</f>
        <v>80</v>
      </c>
      <c r="K51" s="88">
        <f t="shared" si="82"/>
        <v>80</v>
      </c>
      <c r="L51" s="88">
        <f t="shared" si="82"/>
        <v>80</v>
      </c>
      <c r="M51" s="88">
        <f t="shared" si="82"/>
        <v>80</v>
      </c>
      <c r="N51" s="88">
        <f t="shared" si="82"/>
        <v>80</v>
      </c>
      <c r="O51" s="88">
        <f t="shared" si="82"/>
        <v>80</v>
      </c>
      <c r="P51" s="89" t="str">
        <f t="shared" ref="P51:U51" si="83">IF(J51&lt;85,"N","Y")</f>
        <v>N</v>
      </c>
      <c r="Q51" s="89" t="str">
        <f t="shared" si="83"/>
        <v>N</v>
      </c>
      <c r="R51" s="89" t="str">
        <f t="shared" si="83"/>
        <v>N</v>
      </c>
      <c r="S51" s="89" t="str">
        <f t="shared" si="83"/>
        <v>N</v>
      </c>
      <c r="T51" s="89" t="str">
        <f t="shared" si="83"/>
        <v>N</v>
      </c>
      <c r="U51" s="89" t="str">
        <f t="shared" si="83"/>
        <v>N</v>
      </c>
    </row>
    <row r="52" spans="1:21" ht="19.5" customHeight="1" x14ac:dyDescent="0.2">
      <c r="A52" s="84">
        <v>43</v>
      </c>
      <c r="B52" s="90" t="s">
        <v>143</v>
      </c>
      <c r="C52" s="91" t="s">
        <v>144</v>
      </c>
      <c r="D52" s="87">
        <v>5</v>
      </c>
      <c r="E52" s="87">
        <v>5</v>
      </c>
      <c r="F52" s="87">
        <v>5</v>
      </c>
      <c r="G52" s="87">
        <v>5</v>
      </c>
      <c r="H52" s="87">
        <v>5</v>
      </c>
      <c r="I52" s="87">
        <v>5</v>
      </c>
      <c r="J52" s="88">
        <f t="shared" ref="J52:O52" si="84">IF(D52="A",0,D52/5*100)</f>
        <v>100</v>
      </c>
      <c r="K52" s="88">
        <f t="shared" si="84"/>
        <v>100</v>
      </c>
      <c r="L52" s="88">
        <f t="shared" si="84"/>
        <v>100</v>
      </c>
      <c r="M52" s="88">
        <f t="shared" si="84"/>
        <v>100</v>
      </c>
      <c r="N52" s="88">
        <f t="shared" si="84"/>
        <v>100</v>
      </c>
      <c r="O52" s="88">
        <f t="shared" si="84"/>
        <v>100</v>
      </c>
      <c r="P52" s="89" t="str">
        <f t="shared" ref="P52:U52" si="85">IF(J52&lt;85,"N","Y")</f>
        <v>Y</v>
      </c>
      <c r="Q52" s="89" t="str">
        <f t="shared" si="85"/>
        <v>Y</v>
      </c>
      <c r="R52" s="89" t="str">
        <f t="shared" si="85"/>
        <v>Y</v>
      </c>
      <c r="S52" s="89" t="str">
        <f t="shared" si="85"/>
        <v>Y</v>
      </c>
      <c r="T52" s="89" t="str">
        <f t="shared" si="85"/>
        <v>Y</v>
      </c>
      <c r="U52" s="89" t="str">
        <f t="shared" si="85"/>
        <v>Y</v>
      </c>
    </row>
    <row r="53" spans="1:21" ht="19.5" customHeight="1" x14ac:dyDescent="0.2">
      <c r="A53" s="90">
        <v>44</v>
      </c>
      <c r="B53" s="90" t="s">
        <v>145</v>
      </c>
      <c r="C53" s="91" t="s">
        <v>146</v>
      </c>
      <c r="D53" s="87">
        <v>5</v>
      </c>
      <c r="E53" s="87">
        <v>5</v>
      </c>
      <c r="F53" s="87">
        <v>5</v>
      </c>
      <c r="G53" s="87">
        <v>5</v>
      </c>
      <c r="H53" s="87">
        <v>5</v>
      </c>
      <c r="I53" s="87">
        <v>5</v>
      </c>
      <c r="J53" s="88">
        <f t="shared" ref="J53:O53" si="86">IF(D53="A",0,D53/5*100)</f>
        <v>100</v>
      </c>
      <c r="K53" s="88">
        <f t="shared" si="86"/>
        <v>100</v>
      </c>
      <c r="L53" s="88">
        <f t="shared" si="86"/>
        <v>100</v>
      </c>
      <c r="M53" s="88">
        <f t="shared" si="86"/>
        <v>100</v>
      </c>
      <c r="N53" s="88">
        <f t="shared" si="86"/>
        <v>100</v>
      </c>
      <c r="O53" s="88">
        <f t="shared" si="86"/>
        <v>100</v>
      </c>
      <c r="P53" s="89" t="str">
        <f t="shared" ref="P53:U53" si="87">IF(J53&lt;85,"N","Y")</f>
        <v>Y</v>
      </c>
      <c r="Q53" s="89" t="str">
        <f t="shared" si="87"/>
        <v>Y</v>
      </c>
      <c r="R53" s="89" t="str">
        <f t="shared" si="87"/>
        <v>Y</v>
      </c>
      <c r="S53" s="89" t="str">
        <f t="shared" si="87"/>
        <v>Y</v>
      </c>
      <c r="T53" s="89" t="str">
        <f t="shared" si="87"/>
        <v>Y</v>
      </c>
      <c r="U53" s="89" t="str">
        <f t="shared" si="87"/>
        <v>Y</v>
      </c>
    </row>
    <row r="54" spans="1:21" ht="19.5" customHeight="1" x14ac:dyDescent="0.2">
      <c r="A54" s="84">
        <v>45</v>
      </c>
      <c r="B54" s="90" t="s">
        <v>147</v>
      </c>
      <c r="C54" s="91" t="s">
        <v>148</v>
      </c>
      <c r="D54" s="87">
        <v>5</v>
      </c>
      <c r="E54" s="87">
        <v>5</v>
      </c>
      <c r="F54" s="87">
        <v>5</v>
      </c>
      <c r="G54" s="87">
        <v>5</v>
      </c>
      <c r="H54" s="87">
        <v>5</v>
      </c>
      <c r="I54" s="87">
        <v>5</v>
      </c>
      <c r="J54" s="88">
        <f t="shared" ref="J54:O54" si="88">IF(D54="A",0,D54/5*100)</f>
        <v>100</v>
      </c>
      <c r="K54" s="88">
        <f t="shared" si="88"/>
        <v>100</v>
      </c>
      <c r="L54" s="88">
        <f t="shared" si="88"/>
        <v>100</v>
      </c>
      <c r="M54" s="88">
        <f t="shared" si="88"/>
        <v>100</v>
      </c>
      <c r="N54" s="88">
        <f t="shared" si="88"/>
        <v>100</v>
      </c>
      <c r="O54" s="88">
        <f t="shared" si="88"/>
        <v>100</v>
      </c>
      <c r="P54" s="89" t="str">
        <f t="shared" ref="P54:U54" si="89">IF(J54&lt;85,"N","Y")</f>
        <v>Y</v>
      </c>
      <c r="Q54" s="89" t="str">
        <f t="shared" si="89"/>
        <v>Y</v>
      </c>
      <c r="R54" s="89" t="str">
        <f t="shared" si="89"/>
        <v>Y</v>
      </c>
      <c r="S54" s="89" t="str">
        <f t="shared" si="89"/>
        <v>Y</v>
      </c>
      <c r="T54" s="89" t="str">
        <f t="shared" si="89"/>
        <v>Y</v>
      </c>
      <c r="U54" s="89" t="str">
        <f t="shared" si="89"/>
        <v>Y</v>
      </c>
    </row>
    <row r="55" spans="1:21" ht="19.5" customHeight="1" x14ac:dyDescent="0.2">
      <c r="A55" s="90">
        <v>46</v>
      </c>
      <c r="B55" s="90" t="s">
        <v>149</v>
      </c>
      <c r="C55" s="91" t="s">
        <v>150</v>
      </c>
      <c r="D55" s="87">
        <v>4</v>
      </c>
      <c r="E55" s="87">
        <v>4</v>
      </c>
      <c r="F55" s="87">
        <v>4</v>
      </c>
      <c r="G55" s="87">
        <v>4</v>
      </c>
      <c r="H55" s="87">
        <v>4</v>
      </c>
      <c r="I55" s="87">
        <v>4</v>
      </c>
      <c r="J55" s="88">
        <f t="shared" ref="J55:O55" si="90">IF(D55="A",0,D55/5*100)</f>
        <v>80</v>
      </c>
      <c r="K55" s="88">
        <f t="shared" si="90"/>
        <v>80</v>
      </c>
      <c r="L55" s="88">
        <f t="shared" si="90"/>
        <v>80</v>
      </c>
      <c r="M55" s="88">
        <f t="shared" si="90"/>
        <v>80</v>
      </c>
      <c r="N55" s="88">
        <f t="shared" si="90"/>
        <v>80</v>
      </c>
      <c r="O55" s="88">
        <f t="shared" si="90"/>
        <v>80</v>
      </c>
      <c r="P55" s="89" t="str">
        <f t="shared" ref="P55:U55" si="91">IF(J55&lt;85,"N","Y")</f>
        <v>N</v>
      </c>
      <c r="Q55" s="89" t="str">
        <f t="shared" si="91"/>
        <v>N</v>
      </c>
      <c r="R55" s="89" t="str">
        <f t="shared" si="91"/>
        <v>N</v>
      </c>
      <c r="S55" s="89" t="str">
        <f t="shared" si="91"/>
        <v>N</v>
      </c>
      <c r="T55" s="89" t="str">
        <f t="shared" si="91"/>
        <v>N</v>
      </c>
      <c r="U55" s="89" t="str">
        <f t="shared" si="91"/>
        <v>N</v>
      </c>
    </row>
    <row r="56" spans="1:21" ht="19.5" customHeight="1" x14ac:dyDescent="0.2">
      <c r="A56" s="84">
        <v>47</v>
      </c>
      <c r="B56" s="90" t="s">
        <v>151</v>
      </c>
      <c r="C56" s="91" t="s">
        <v>152</v>
      </c>
      <c r="D56" s="87">
        <v>5</v>
      </c>
      <c r="E56" s="87">
        <v>5</v>
      </c>
      <c r="F56" s="87">
        <v>5</v>
      </c>
      <c r="G56" s="87">
        <v>5</v>
      </c>
      <c r="H56" s="87">
        <v>5</v>
      </c>
      <c r="I56" s="87">
        <v>5</v>
      </c>
      <c r="J56" s="88">
        <f t="shared" ref="J56:O56" si="92">IF(D56="A",0,D56/5*100)</f>
        <v>100</v>
      </c>
      <c r="K56" s="88">
        <f t="shared" si="92"/>
        <v>100</v>
      </c>
      <c r="L56" s="88">
        <f t="shared" si="92"/>
        <v>100</v>
      </c>
      <c r="M56" s="88">
        <f t="shared" si="92"/>
        <v>100</v>
      </c>
      <c r="N56" s="88">
        <f t="shared" si="92"/>
        <v>100</v>
      </c>
      <c r="O56" s="88">
        <f t="shared" si="92"/>
        <v>100</v>
      </c>
      <c r="P56" s="89" t="str">
        <f t="shared" ref="P56:U56" si="93">IF(J56&lt;85,"N","Y")</f>
        <v>Y</v>
      </c>
      <c r="Q56" s="89" t="str">
        <f t="shared" si="93"/>
        <v>Y</v>
      </c>
      <c r="R56" s="89" t="str">
        <f t="shared" si="93"/>
        <v>Y</v>
      </c>
      <c r="S56" s="89" t="str">
        <f t="shared" si="93"/>
        <v>Y</v>
      </c>
      <c r="T56" s="89" t="str">
        <f t="shared" si="93"/>
        <v>Y</v>
      </c>
      <c r="U56" s="89" t="str">
        <f t="shared" si="93"/>
        <v>Y</v>
      </c>
    </row>
    <row r="57" spans="1:21" ht="19.5" customHeight="1" x14ac:dyDescent="0.2">
      <c r="A57" s="90">
        <v>48</v>
      </c>
      <c r="B57" s="90" t="s">
        <v>153</v>
      </c>
      <c r="C57" s="91" t="s">
        <v>154</v>
      </c>
      <c r="D57" s="87">
        <v>5</v>
      </c>
      <c r="E57" s="87">
        <v>5</v>
      </c>
      <c r="F57" s="87">
        <v>5</v>
      </c>
      <c r="G57" s="87">
        <v>5</v>
      </c>
      <c r="H57" s="87">
        <v>5</v>
      </c>
      <c r="I57" s="87">
        <v>5</v>
      </c>
      <c r="J57" s="88">
        <f t="shared" ref="J57:O57" si="94">IF(D57="A",0,D57/5*100)</f>
        <v>100</v>
      </c>
      <c r="K57" s="88">
        <f t="shared" si="94"/>
        <v>100</v>
      </c>
      <c r="L57" s="88">
        <f t="shared" si="94"/>
        <v>100</v>
      </c>
      <c r="M57" s="88">
        <f t="shared" si="94"/>
        <v>100</v>
      </c>
      <c r="N57" s="88">
        <f t="shared" si="94"/>
        <v>100</v>
      </c>
      <c r="O57" s="88">
        <f t="shared" si="94"/>
        <v>100</v>
      </c>
      <c r="P57" s="89" t="str">
        <f t="shared" ref="P57:U57" si="95">IF(J57&lt;85,"N","Y")</f>
        <v>Y</v>
      </c>
      <c r="Q57" s="89" t="str">
        <f t="shared" si="95"/>
        <v>Y</v>
      </c>
      <c r="R57" s="89" t="str">
        <f t="shared" si="95"/>
        <v>Y</v>
      </c>
      <c r="S57" s="89" t="str">
        <f t="shared" si="95"/>
        <v>Y</v>
      </c>
      <c r="T57" s="89" t="str">
        <f t="shared" si="95"/>
        <v>Y</v>
      </c>
      <c r="U57" s="89" t="str">
        <f t="shared" si="95"/>
        <v>Y</v>
      </c>
    </row>
    <row r="58" spans="1:21" ht="19.5" customHeight="1" x14ac:dyDescent="0.2">
      <c r="A58" s="84">
        <v>49</v>
      </c>
      <c r="B58" s="90" t="s">
        <v>155</v>
      </c>
      <c r="C58" s="91" t="s">
        <v>156</v>
      </c>
      <c r="D58" s="87">
        <v>5</v>
      </c>
      <c r="E58" s="87">
        <v>5</v>
      </c>
      <c r="F58" s="87">
        <v>5</v>
      </c>
      <c r="G58" s="87">
        <v>5</v>
      </c>
      <c r="H58" s="87">
        <v>5</v>
      </c>
      <c r="I58" s="87">
        <v>5</v>
      </c>
      <c r="J58" s="88">
        <f t="shared" ref="J58:O58" si="96">IF(D58="A",0,D58/5*100)</f>
        <v>100</v>
      </c>
      <c r="K58" s="88">
        <f t="shared" si="96"/>
        <v>100</v>
      </c>
      <c r="L58" s="88">
        <f t="shared" si="96"/>
        <v>100</v>
      </c>
      <c r="M58" s="88">
        <f t="shared" si="96"/>
        <v>100</v>
      </c>
      <c r="N58" s="88">
        <f t="shared" si="96"/>
        <v>100</v>
      </c>
      <c r="O58" s="88">
        <f t="shared" si="96"/>
        <v>100</v>
      </c>
      <c r="P58" s="89" t="str">
        <f t="shared" ref="P58:U58" si="97">IF(J58&lt;85,"N","Y")</f>
        <v>Y</v>
      </c>
      <c r="Q58" s="89" t="str">
        <f t="shared" si="97"/>
        <v>Y</v>
      </c>
      <c r="R58" s="89" t="str">
        <f t="shared" si="97"/>
        <v>Y</v>
      </c>
      <c r="S58" s="89" t="str">
        <f t="shared" si="97"/>
        <v>Y</v>
      </c>
      <c r="T58" s="89" t="str">
        <f t="shared" si="97"/>
        <v>Y</v>
      </c>
      <c r="U58" s="89" t="str">
        <f t="shared" si="97"/>
        <v>Y</v>
      </c>
    </row>
    <row r="59" spans="1:21" ht="19.5" customHeight="1" x14ac:dyDescent="0.2">
      <c r="A59" s="90">
        <v>50</v>
      </c>
      <c r="B59" s="90" t="s">
        <v>157</v>
      </c>
      <c r="C59" s="91" t="s">
        <v>158</v>
      </c>
      <c r="D59" s="87">
        <v>5</v>
      </c>
      <c r="E59" s="87">
        <v>5</v>
      </c>
      <c r="F59" s="87">
        <v>5</v>
      </c>
      <c r="G59" s="87">
        <v>5</v>
      </c>
      <c r="H59" s="87">
        <v>5</v>
      </c>
      <c r="I59" s="87">
        <v>5</v>
      </c>
      <c r="J59" s="88">
        <f t="shared" ref="J59:O59" si="98">IF(D59="A",0,D59/5*100)</f>
        <v>100</v>
      </c>
      <c r="K59" s="88">
        <f t="shared" si="98"/>
        <v>100</v>
      </c>
      <c r="L59" s="88">
        <f t="shared" si="98"/>
        <v>100</v>
      </c>
      <c r="M59" s="88">
        <f t="shared" si="98"/>
        <v>100</v>
      </c>
      <c r="N59" s="88">
        <f t="shared" si="98"/>
        <v>100</v>
      </c>
      <c r="O59" s="88">
        <f t="shared" si="98"/>
        <v>100</v>
      </c>
      <c r="P59" s="89" t="str">
        <f t="shared" ref="P59:U59" si="99">IF(J59&lt;85,"N","Y")</f>
        <v>Y</v>
      </c>
      <c r="Q59" s="89" t="str">
        <f t="shared" si="99"/>
        <v>Y</v>
      </c>
      <c r="R59" s="89" t="str">
        <f t="shared" si="99"/>
        <v>Y</v>
      </c>
      <c r="S59" s="89" t="str">
        <f t="shared" si="99"/>
        <v>Y</v>
      </c>
      <c r="T59" s="89" t="str">
        <f t="shared" si="99"/>
        <v>Y</v>
      </c>
      <c r="U59" s="89" t="str">
        <f t="shared" si="99"/>
        <v>Y</v>
      </c>
    </row>
    <row r="60" spans="1:21" ht="19.5" customHeight="1" x14ac:dyDescent="0.2">
      <c r="A60" s="84">
        <v>51</v>
      </c>
      <c r="B60" s="90" t="s">
        <v>159</v>
      </c>
      <c r="C60" s="91" t="s">
        <v>160</v>
      </c>
      <c r="D60" s="87">
        <v>5</v>
      </c>
      <c r="E60" s="87">
        <v>5</v>
      </c>
      <c r="F60" s="87">
        <v>5</v>
      </c>
      <c r="G60" s="87">
        <v>5</v>
      </c>
      <c r="H60" s="87">
        <v>5</v>
      </c>
      <c r="I60" s="87">
        <v>5</v>
      </c>
      <c r="J60" s="88">
        <f t="shared" ref="J60:O60" si="100">IF(D60="A",0,D60/5*100)</f>
        <v>100</v>
      </c>
      <c r="K60" s="88">
        <f t="shared" si="100"/>
        <v>100</v>
      </c>
      <c r="L60" s="88">
        <f t="shared" si="100"/>
        <v>100</v>
      </c>
      <c r="M60" s="88">
        <f t="shared" si="100"/>
        <v>100</v>
      </c>
      <c r="N60" s="88">
        <f t="shared" si="100"/>
        <v>100</v>
      </c>
      <c r="O60" s="88">
        <f t="shared" si="100"/>
        <v>100</v>
      </c>
      <c r="P60" s="89" t="str">
        <f t="shared" ref="P60:U60" si="101">IF(J60&lt;85,"N","Y")</f>
        <v>Y</v>
      </c>
      <c r="Q60" s="89" t="str">
        <f t="shared" si="101"/>
        <v>Y</v>
      </c>
      <c r="R60" s="89" t="str">
        <f t="shared" si="101"/>
        <v>Y</v>
      </c>
      <c r="S60" s="89" t="str">
        <f t="shared" si="101"/>
        <v>Y</v>
      </c>
      <c r="T60" s="89" t="str">
        <f t="shared" si="101"/>
        <v>Y</v>
      </c>
      <c r="U60" s="89" t="str">
        <f t="shared" si="101"/>
        <v>Y</v>
      </c>
    </row>
    <row r="61" spans="1:21" ht="19.5" customHeight="1" x14ac:dyDescent="0.2">
      <c r="A61" s="90">
        <v>52</v>
      </c>
      <c r="B61" s="85" t="s">
        <v>161</v>
      </c>
      <c r="C61" s="86" t="s">
        <v>162</v>
      </c>
      <c r="D61" s="87">
        <v>5</v>
      </c>
      <c r="E61" s="87">
        <v>5</v>
      </c>
      <c r="F61" s="87">
        <v>5</v>
      </c>
      <c r="G61" s="87">
        <v>5</v>
      </c>
      <c r="H61" s="87">
        <v>5</v>
      </c>
      <c r="I61" s="87">
        <v>5</v>
      </c>
      <c r="J61" s="88">
        <f t="shared" ref="J61:O61" si="102">IF(D61="A",0,D61/5*100)</f>
        <v>100</v>
      </c>
      <c r="K61" s="88">
        <f t="shared" si="102"/>
        <v>100</v>
      </c>
      <c r="L61" s="88">
        <f t="shared" si="102"/>
        <v>100</v>
      </c>
      <c r="M61" s="88">
        <f t="shared" si="102"/>
        <v>100</v>
      </c>
      <c r="N61" s="88">
        <f t="shared" si="102"/>
        <v>100</v>
      </c>
      <c r="O61" s="88">
        <f t="shared" si="102"/>
        <v>100</v>
      </c>
      <c r="P61" s="89" t="str">
        <f t="shared" ref="P61:U61" si="103">IF(J61&lt;85,"N","Y")</f>
        <v>Y</v>
      </c>
      <c r="Q61" s="89" t="str">
        <f t="shared" si="103"/>
        <v>Y</v>
      </c>
      <c r="R61" s="89" t="str">
        <f t="shared" si="103"/>
        <v>Y</v>
      </c>
      <c r="S61" s="89" t="str">
        <f t="shared" si="103"/>
        <v>Y</v>
      </c>
      <c r="T61" s="89" t="str">
        <f t="shared" si="103"/>
        <v>Y</v>
      </c>
      <c r="U61" s="89" t="str">
        <f t="shared" si="103"/>
        <v>Y</v>
      </c>
    </row>
    <row r="62" spans="1:21" ht="19.5" customHeight="1" x14ac:dyDescent="0.2">
      <c r="A62" s="84">
        <v>53</v>
      </c>
      <c r="B62" s="90" t="s">
        <v>163</v>
      </c>
      <c r="C62" s="91" t="s">
        <v>164</v>
      </c>
      <c r="D62" s="87">
        <v>5</v>
      </c>
      <c r="E62" s="87">
        <v>5</v>
      </c>
      <c r="F62" s="87">
        <v>5</v>
      </c>
      <c r="G62" s="87">
        <v>5</v>
      </c>
      <c r="H62" s="87">
        <v>5</v>
      </c>
      <c r="I62" s="87">
        <v>5</v>
      </c>
      <c r="J62" s="88">
        <f t="shared" ref="J62:O62" si="104">IF(D62="A",0,D62/5*100)</f>
        <v>100</v>
      </c>
      <c r="K62" s="88">
        <f t="shared" si="104"/>
        <v>100</v>
      </c>
      <c r="L62" s="88">
        <f t="shared" si="104"/>
        <v>100</v>
      </c>
      <c r="M62" s="88">
        <f t="shared" si="104"/>
        <v>100</v>
      </c>
      <c r="N62" s="88">
        <f t="shared" si="104"/>
        <v>100</v>
      </c>
      <c r="O62" s="88">
        <f t="shared" si="104"/>
        <v>100</v>
      </c>
      <c r="P62" s="89" t="str">
        <f t="shared" ref="P62:U62" si="105">IF(J62&lt;85,"N","Y")</f>
        <v>Y</v>
      </c>
      <c r="Q62" s="89" t="str">
        <f t="shared" si="105"/>
        <v>Y</v>
      </c>
      <c r="R62" s="89" t="str">
        <f t="shared" si="105"/>
        <v>Y</v>
      </c>
      <c r="S62" s="89" t="str">
        <f t="shared" si="105"/>
        <v>Y</v>
      </c>
      <c r="T62" s="89" t="str">
        <f t="shared" si="105"/>
        <v>Y</v>
      </c>
      <c r="U62" s="89" t="str">
        <f t="shared" si="105"/>
        <v>Y</v>
      </c>
    </row>
    <row r="63" spans="1:21" ht="19.5" customHeight="1" x14ac:dyDescent="0.2">
      <c r="A63" s="90">
        <v>54</v>
      </c>
      <c r="B63" s="90" t="s">
        <v>165</v>
      </c>
      <c r="C63" s="91" t="s">
        <v>166</v>
      </c>
      <c r="D63" s="87">
        <v>5</v>
      </c>
      <c r="E63" s="87">
        <v>5</v>
      </c>
      <c r="F63" s="87">
        <v>5</v>
      </c>
      <c r="G63" s="87">
        <v>5</v>
      </c>
      <c r="H63" s="87">
        <v>5</v>
      </c>
      <c r="I63" s="87">
        <v>5</v>
      </c>
      <c r="J63" s="88">
        <f t="shared" ref="J63:O63" si="106">IF(D63="A",0,D63/5*100)</f>
        <v>100</v>
      </c>
      <c r="K63" s="88">
        <f t="shared" si="106"/>
        <v>100</v>
      </c>
      <c r="L63" s="88">
        <f t="shared" si="106"/>
        <v>100</v>
      </c>
      <c r="M63" s="88">
        <f t="shared" si="106"/>
        <v>100</v>
      </c>
      <c r="N63" s="88">
        <f t="shared" si="106"/>
        <v>100</v>
      </c>
      <c r="O63" s="88">
        <f t="shared" si="106"/>
        <v>100</v>
      </c>
      <c r="P63" s="89" t="str">
        <f t="shared" ref="P63:U63" si="107">IF(J63&lt;85,"N","Y")</f>
        <v>Y</v>
      </c>
      <c r="Q63" s="89" t="str">
        <f t="shared" si="107"/>
        <v>Y</v>
      </c>
      <c r="R63" s="89" t="str">
        <f t="shared" si="107"/>
        <v>Y</v>
      </c>
      <c r="S63" s="89" t="str">
        <f t="shared" si="107"/>
        <v>Y</v>
      </c>
      <c r="T63" s="89" t="str">
        <f t="shared" si="107"/>
        <v>Y</v>
      </c>
      <c r="U63" s="89" t="str">
        <f t="shared" si="107"/>
        <v>Y</v>
      </c>
    </row>
    <row r="64" spans="1:21" ht="19.5" customHeight="1" x14ac:dyDescent="0.2">
      <c r="A64" s="84">
        <v>55</v>
      </c>
      <c r="B64" s="90" t="s">
        <v>167</v>
      </c>
      <c r="C64" s="91" t="s">
        <v>168</v>
      </c>
      <c r="D64" s="87">
        <v>5</v>
      </c>
      <c r="E64" s="87">
        <v>5</v>
      </c>
      <c r="F64" s="87">
        <v>5</v>
      </c>
      <c r="G64" s="87">
        <v>5</v>
      </c>
      <c r="H64" s="87">
        <v>5</v>
      </c>
      <c r="I64" s="87">
        <v>5</v>
      </c>
      <c r="J64" s="88">
        <f t="shared" ref="J64:O64" si="108">IF(D64="A",0,D64/5*100)</f>
        <v>100</v>
      </c>
      <c r="K64" s="88">
        <f t="shared" si="108"/>
        <v>100</v>
      </c>
      <c r="L64" s="88">
        <f t="shared" si="108"/>
        <v>100</v>
      </c>
      <c r="M64" s="88">
        <f t="shared" si="108"/>
        <v>100</v>
      </c>
      <c r="N64" s="88">
        <f t="shared" si="108"/>
        <v>100</v>
      </c>
      <c r="O64" s="88">
        <f t="shared" si="108"/>
        <v>100</v>
      </c>
      <c r="P64" s="89" t="str">
        <f t="shared" ref="P64:U64" si="109">IF(J64&lt;85,"N","Y")</f>
        <v>Y</v>
      </c>
      <c r="Q64" s="89" t="str">
        <f t="shared" si="109"/>
        <v>Y</v>
      </c>
      <c r="R64" s="89" t="str">
        <f t="shared" si="109"/>
        <v>Y</v>
      </c>
      <c r="S64" s="89" t="str">
        <f t="shared" si="109"/>
        <v>Y</v>
      </c>
      <c r="T64" s="89" t="str">
        <f t="shared" si="109"/>
        <v>Y</v>
      </c>
      <c r="U64" s="89" t="str">
        <f t="shared" si="109"/>
        <v>Y</v>
      </c>
    </row>
    <row r="65" spans="1:21" ht="19.5" customHeight="1" x14ac:dyDescent="0.2">
      <c r="A65" s="90">
        <v>56</v>
      </c>
      <c r="B65" s="90" t="s">
        <v>169</v>
      </c>
      <c r="C65" s="91" t="s">
        <v>170</v>
      </c>
      <c r="D65" s="87">
        <v>5</v>
      </c>
      <c r="E65" s="87">
        <v>5</v>
      </c>
      <c r="F65" s="87">
        <v>5</v>
      </c>
      <c r="G65" s="87">
        <v>5</v>
      </c>
      <c r="H65" s="87">
        <v>5</v>
      </c>
      <c r="I65" s="87">
        <v>5</v>
      </c>
      <c r="J65" s="88">
        <f t="shared" ref="J65:O65" si="110">IF(D65="A",0,D65/5*100)</f>
        <v>100</v>
      </c>
      <c r="K65" s="88">
        <f t="shared" si="110"/>
        <v>100</v>
      </c>
      <c r="L65" s="88">
        <f t="shared" si="110"/>
        <v>100</v>
      </c>
      <c r="M65" s="88">
        <f t="shared" si="110"/>
        <v>100</v>
      </c>
      <c r="N65" s="88">
        <f t="shared" si="110"/>
        <v>100</v>
      </c>
      <c r="O65" s="88">
        <f t="shared" si="110"/>
        <v>100</v>
      </c>
      <c r="P65" s="89" t="str">
        <f t="shared" ref="P65:U65" si="111">IF(J65&lt;85,"N","Y")</f>
        <v>Y</v>
      </c>
      <c r="Q65" s="89" t="str">
        <f t="shared" si="111"/>
        <v>Y</v>
      </c>
      <c r="R65" s="89" t="str">
        <f t="shared" si="111"/>
        <v>Y</v>
      </c>
      <c r="S65" s="89" t="str">
        <f t="shared" si="111"/>
        <v>Y</v>
      </c>
      <c r="T65" s="89" t="str">
        <f t="shared" si="111"/>
        <v>Y</v>
      </c>
      <c r="U65" s="89" t="str">
        <f t="shared" si="111"/>
        <v>Y</v>
      </c>
    </row>
    <row r="66" spans="1:21" ht="19.5" customHeight="1" x14ac:dyDescent="0.2">
      <c r="A66" s="84">
        <v>57</v>
      </c>
      <c r="B66" s="90" t="s">
        <v>171</v>
      </c>
      <c r="C66" s="91" t="s">
        <v>172</v>
      </c>
      <c r="D66" s="87">
        <v>4</v>
      </c>
      <c r="E66" s="87">
        <v>4</v>
      </c>
      <c r="F66" s="87">
        <v>4</v>
      </c>
      <c r="G66" s="87">
        <v>4</v>
      </c>
      <c r="H66" s="87">
        <v>4</v>
      </c>
      <c r="I66" s="87">
        <v>4</v>
      </c>
      <c r="J66" s="88">
        <f t="shared" ref="J66:O66" si="112">IF(D66="A",0,D66/5*100)</f>
        <v>80</v>
      </c>
      <c r="K66" s="88">
        <f t="shared" si="112"/>
        <v>80</v>
      </c>
      <c r="L66" s="88">
        <f t="shared" si="112"/>
        <v>80</v>
      </c>
      <c r="M66" s="88">
        <f t="shared" si="112"/>
        <v>80</v>
      </c>
      <c r="N66" s="88">
        <f t="shared" si="112"/>
        <v>80</v>
      </c>
      <c r="O66" s="88">
        <f t="shared" si="112"/>
        <v>80</v>
      </c>
      <c r="P66" s="89" t="str">
        <f t="shared" ref="P66:U66" si="113">IF(J66&lt;85,"N","Y")</f>
        <v>N</v>
      </c>
      <c r="Q66" s="89" t="str">
        <f t="shared" si="113"/>
        <v>N</v>
      </c>
      <c r="R66" s="89" t="str">
        <f t="shared" si="113"/>
        <v>N</v>
      </c>
      <c r="S66" s="89" t="str">
        <f t="shared" si="113"/>
        <v>N</v>
      </c>
      <c r="T66" s="89" t="str">
        <f t="shared" si="113"/>
        <v>N</v>
      </c>
      <c r="U66" s="89" t="str">
        <f t="shared" si="113"/>
        <v>N</v>
      </c>
    </row>
    <row r="67" spans="1:21" ht="19.5" customHeight="1" x14ac:dyDescent="0.2">
      <c r="A67" s="90">
        <v>58</v>
      </c>
      <c r="B67" s="90" t="s">
        <v>173</v>
      </c>
      <c r="C67" s="91" t="s">
        <v>174</v>
      </c>
      <c r="D67" s="87">
        <v>5</v>
      </c>
      <c r="E67" s="87">
        <v>5</v>
      </c>
      <c r="F67" s="87">
        <v>5</v>
      </c>
      <c r="G67" s="87">
        <v>5</v>
      </c>
      <c r="H67" s="87">
        <v>5</v>
      </c>
      <c r="I67" s="87">
        <v>5</v>
      </c>
      <c r="J67" s="88">
        <f t="shared" ref="J67:O67" si="114">IF(D67="A",0,D67/5*100)</f>
        <v>100</v>
      </c>
      <c r="K67" s="88">
        <f t="shared" si="114"/>
        <v>100</v>
      </c>
      <c r="L67" s="88">
        <f t="shared" si="114"/>
        <v>100</v>
      </c>
      <c r="M67" s="88">
        <f t="shared" si="114"/>
        <v>100</v>
      </c>
      <c r="N67" s="88">
        <f t="shared" si="114"/>
        <v>100</v>
      </c>
      <c r="O67" s="88">
        <f t="shared" si="114"/>
        <v>100</v>
      </c>
      <c r="P67" s="89" t="str">
        <f t="shared" ref="P67:U67" si="115">IF(J67&lt;85,"N","Y")</f>
        <v>Y</v>
      </c>
      <c r="Q67" s="89" t="str">
        <f t="shared" si="115"/>
        <v>Y</v>
      </c>
      <c r="R67" s="89" t="str">
        <f t="shared" si="115"/>
        <v>Y</v>
      </c>
      <c r="S67" s="89" t="str">
        <f t="shared" si="115"/>
        <v>Y</v>
      </c>
      <c r="T67" s="89" t="str">
        <f t="shared" si="115"/>
        <v>Y</v>
      </c>
      <c r="U67" s="89" t="str">
        <f t="shared" si="115"/>
        <v>Y</v>
      </c>
    </row>
    <row r="68" spans="1:21" ht="19.5" customHeight="1" x14ac:dyDescent="0.2">
      <c r="A68" s="84">
        <v>59</v>
      </c>
      <c r="B68" s="90" t="s">
        <v>175</v>
      </c>
      <c r="C68" s="91" t="s">
        <v>176</v>
      </c>
      <c r="D68" s="87">
        <v>5</v>
      </c>
      <c r="E68" s="87">
        <v>5</v>
      </c>
      <c r="F68" s="87">
        <v>5</v>
      </c>
      <c r="G68" s="87">
        <v>5</v>
      </c>
      <c r="H68" s="87">
        <v>5</v>
      </c>
      <c r="I68" s="87">
        <v>5</v>
      </c>
      <c r="J68" s="88">
        <f t="shared" ref="J68:O68" si="116">IF(D68="A",0,D68/5*100)</f>
        <v>100</v>
      </c>
      <c r="K68" s="88">
        <f t="shared" si="116"/>
        <v>100</v>
      </c>
      <c r="L68" s="88">
        <f t="shared" si="116"/>
        <v>100</v>
      </c>
      <c r="M68" s="88">
        <f t="shared" si="116"/>
        <v>100</v>
      </c>
      <c r="N68" s="88">
        <f t="shared" si="116"/>
        <v>100</v>
      </c>
      <c r="O68" s="88">
        <f t="shared" si="116"/>
        <v>100</v>
      </c>
      <c r="P68" s="89" t="str">
        <f t="shared" ref="P68:U68" si="117">IF(J68&lt;85,"N","Y")</f>
        <v>Y</v>
      </c>
      <c r="Q68" s="89" t="str">
        <f t="shared" si="117"/>
        <v>Y</v>
      </c>
      <c r="R68" s="89" t="str">
        <f t="shared" si="117"/>
        <v>Y</v>
      </c>
      <c r="S68" s="89" t="str">
        <f t="shared" si="117"/>
        <v>Y</v>
      </c>
      <c r="T68" s="89" t="str">
        <f t="shared" si="117"/>
        <v>Y</v>
      </c>
      <c r="U68" s="89" t="str">
        <f t="shared" si="117"/>
        <v>Y</v>
      </c>
    </row>
    <row r="69" spans="1:21" ht="19.5" customHeight="1" x14ac:dyDescent="0.2">
      <c r="A69" s="90">
        <v>60</v>
      </c>
      <c r="B69" s="90" t="s">
        <v>177</v>
      </c>
      <c r="C69" s="91" t="s">
        <v>178</v>
      </c>
      <c r="D69" s="87">
        <v>5</v>
      </c>
      <c r="E69" s="87">
        <v>5</v>
      </c>
      <c r="F69" s="87">
        <v>5</v>
      </c>
      <c r="G69" s="87">
        <v>5</v>
      </c>
      <c r="H69" s="87">
        <v>5</v>
      </c>
      <c r="I69" s="87">
        <v>5</v>
      </c>
      <c r="J69" s="88">
        <f t="shared" ref="J69:O69" si="118">IF(D69="A",0,D69/5*100)</f>
        <v>100</v>
      </c>
      <c r="K69" s="88">
        <f t="shared" si="118"/>
        <v>100</v>
      </c>
      <c r="L69" s="88">
        <f t="shared" si="118"/>
        <v>100</v>
      </c>
      <c r="M69" s="88">
        <f t="shared" si="118"/>
        <v>100</v>
      </c>
      <c r="N69" s="88">
        <f t="shared" si="118"/>
        <v>100</v>
      </c>
      <c r="O69" s="88">
        <f t="shared" si="118"/>
        <v>100</v>
      </c>
      <c r="P69" s="89" t="str">
        <f t="shared" ref="P69:U69" si="119">IF(J69&lt;85,"N","Y")</f>
        <v>Y</v>
      </c>
      <c r="Q69" s="89" t="str">
        <f t="shared" si="119"/>
        <v>Y</v>
      </c>
      <c r="R69" s="89" t="str">
        <f t="shared" si="119"/>
        <v>Y</v>
      </c>
      <c r="S69" s="89" t="str">
        <f t="shared" si="119"/>
        <v>Y</v>
      </c>
      <c r="T69" s="89" t="str">
        <f t="shared" si="119"/>
        <v>Y</v>
      </c>
      <c r="U69" s="89" t="str">
        <f t="shared" si="119"/>
        <v>Y</v>
      </c>
    </row>
    <row r="70" spans="1:21" ht="19.5" customHeight="1" x14ac:dyDescent="0.2">
      <c r="A70" s="84">
        <v>61</v>
      </c>
      <c r="B70" s="90" t="s">
        <v>179</v>
      </c>
      <c r="C70" s="91" t="s">
        <v>180</v>
      </c>
      <c r="D70" s="87">
        <v>5</v>
      </c>
      <c r="E70" s="87">
        <v>5</v>
      </c>
      <c r="F70" s="87">
        <v>5</v>
      </c>
      <c r="G70" s="87">
        <v>5</v>
      </c>
      <c r="H70" s="87">
        <v>5</v>
      </c>
      <c r="I70" s="87">
        <v>5</v>
      </c>
      <c r="J70" s="88">
        <f t="shared" ref="J70:O70" si="120">IF(D70="A",0,D70/5*100)</f>
        <v>100</v>
      </c>
      <c r="K70" s="88">
        <f t="shared" si="120"/>
        <v>100</v>
      </c>
      <c r="L70" s="88">
        <f t="shared" si="120"/>
        <v>100</v>
      </c>
      <c r="M70" s="88">
        <f t="shared" si="120"/>
        <v>100</v>
      </c>
      <c r="N70" s="88">
        <f t="shared" si="120"/>
        <v>100</v>
      </c>
      <c r="O70" s="88">
        <f t="shared" si="120"/>
        <v>100</v>
      </c>
      <c r="P70" s="89" t="str">
        <f t="shared" ref="P70:U70" si="121">IF(J70&lt;85,"N","Y")</f>
        <v>Y</v>
      </c>
      <c r="Q70" s="89" t="str">
        <f t="shared" si="121"/>
        <v>Y</v>
      </c>
      <c r="R70" s="89" t="str">
        <f t="shared" si="121"/>
        <v>Y</v>
      </c>
      <c r="S70" s="89" t="str">
        <f t="shared" si="121"/>
        <v>Y</v>
      </c>
      <c r="T70" s="89" t="str">
        <f t="shared" si="121"/>
        <v>Y</v>
      </c>
      <c r="U70" s="89" t="str">
        <f t="shared" si="121"/>
        <v>Y</v>
      </c>
    </row>
    <row r="71" spans="1:21" ht="19.5" customHeight="1" x14ac:dyDescent="0.2">
      <c r="A71" s="90">
        <v>62</v>
      </c>
      <c r="B71" s="90" t="s">
        <v>181</v>
      </c>
      <c r="C71" s="91" t="s">
        <v>182</v>
      </c>
      <c r="D71" s="87">
        <v>5</v>
      </c>
      <c r="E71" s="87">
        <v>5</v>
      </c>
      <c r="F71" s="87">
        <v>5</v>
      </c>
      <c r="G71" s="87">
        <v>5</v>
      </c>
      <c r="H71" s="87">
        <v>5</v>
      </c>
      <c r="I71" s="87">
        <v>5</v>
      </c>
      <c r="J71" s="88">
        <f t="shared" ref="J71:O71" si="122">IF(D71="A",0,D71/5*100)</f>
        <v>100</v>
      </c>
      <c r="K71" s="88">
        <f t="shared" si="122"/>
        <v>100</v>
      </c>
      <c r="L71" s="88">
        <f t="shared" si="122"/>
        <v>100</v>
      </c>
      <c r="M71" s="88">
        <f t="shared" si="122"/>
        <v>100</v>
      </c>
      <c r="N71" s="88">
        <f t="shared" si="122"/>
        <v>100</v>
      </c>
      <c r="O71" s="88">
        <f t="shared" si="122"/>
        <v>100</v>
      </c>
      <c r="P71" s="89" t="str">
        <f t="shared" ref="P71:U71" si="123">IF(J71&lt;85,"N","Y")</f>
        <v>Y</v>
      </c>
      <c r="Q71" s="89" t="str">
        <f t="shared" si="123"/>
        <v>Y</v>
      </c>
      <c r="R71" s="89" t="str">
        <f t="shared" si="123"/>
        <v>Y</v>
      </c>
      <c r="S71" s="89" t="str">
        <f t="shared" si="123"/>
        <v>Y</v>
      </c>
      <c r="T71" s="89" t="str">
        <f t="shared" si="123"/>
        <v>Y</v>
      </c>
      <c r="U71" s="89" t="str">
        <f t="shared" si="123"/>
        <v>Y</v>
      </c>
    </row>
    <row r="72" spans="1:21" ht="19.5" customHeight="1" x14ac:dyDescent="0.2">
      <c r="A72" s="84">
        <v>63</v>
      </c>
      <c r="B72" s="90" t="s">
        <v>183</v>
      </c>
      <c r="C72" s="91" t="s">
        <v>184</v>
      </c>
      <c r="D72" s="87">
        <v>5</v>
      </c>
      <c r="E72" s="87">
        <v>5</v>
      </c>
      <c r="F72" s="87">
        <v>5</v>
      </c>
      <c r="G72" s="87">
        <v>5</v>
      </c>
      <c r="H72" s="87">
        <v>5</v>
      </c>
      <c r="I72" s="87">
        <v>5</v>
      </c>
      <c r="J72" s="88">
        <f t="shared" ref="J72:O72" si="124">IF(D72="A",0,D72/5*100)</f>
        <v>100</v>
      </c>
      <c r="K72" s="88">
        <f t="shared" si="124"/>
        <v>100</v>
      </c>
      <c r="L72" s="88">
        <f t="shared" si="124"/>
        <v>100</v>
      </c>
      <c r="M72" s="88">
        <f t="shared" si="124"/>
        <v>100</v>
      </c>
      <c r="N72" s="88">
        <f t="shared" si="124"/>
        <v>100</v>
      </c>
      <c r="O72" s="88">
        <f t="shared" si="124"/>
        <v>100</v>
      </c>
      <c r="P72" s="89" t="str">
        <f t="shared" ref="P72:U72" si="125">IF(J72&lt;85,"N","Y")</f>
        <v>Y</v>
      </c>
      <c r="Q72" s="89" t="str">
        <f t="shared" si="125"/>
        <v>Y</v>
      </c>
      <c r="R72" s="89" t="str">
        <f t="shared" si="125"/>
        <v>Y</v>
      </c>
      <c r="S72" s="89" t="str">
        <f t="shared" si="125"/>
        <v>Y</v>
      </c>
      <c r="T72" s="89" t="str">
        <f t="shared" si="125"/>
        <v>Y</v>
      </c>
      <c r="U72" s="89" t="str">
        <f t="shared" si="125"/>
        <v>Y</v>
      </c>
    </row>
    <row r="73" spans="1:21" ht="19.5" customHeight="1" x14ac:dyDescent="0.2">
      <c r="A73" s="90">
        <v>64</v>
      </c>
      <c r="B73" s="90" t="s">
        <v>185</v>
      </c>
      <c r="C73" s="91" t="s">
        <v>186</v>
      </c>
      <c r="D73" s="87">
        <v>5</v>
      </c>
      <c r="E73" s="87">
        <v>5</v>
      </c>
      <c r="F73" s="87">
        <v>5</v>
      </c>
      <c r="G73" s="87">
        <v>5</v>
      </c>
      <c r="H73" s="87">
        <v>5</v>
      </c>
      <c r="I73" s="87">
        <v>5</v>
      </c>
      <c r="J73" s="88">
        <f t="shared" ref="J73:O73" si="126">IF(D73="A",0,D73/5*100)</f>
        <v>100</v>
      </c>
      <c r="K73" s="88">
        <f t="shared" si="126"/>
        <v>100</v>
      </c>
      <c r="L73" s="88">
        <f t="shared" si="126"/>
        <v>100</v>
      </c>
      <c r="M73" s="88">
        <f t="shared" si="126"/>
        <v>100</v>
      </c>
      <c r="N73" s="88">
        <f t="shared" si="126"/>
        <v>100</v>
      </c>
      <c r="O73" s="88">
        <f t="shared" si="126"/>
        <v>100</v>
      </c>
      <c r="P73" s="89" t="str">
        <f t="shared" ref="P73:U73" si="127">IF(J73&lt;85,"N","Y")</f>
        <v>Y</v>
      </c>
      <c r="Q73" s="89" t="str">
        <f t="shared" si="127"/>
        <v>Y</v>
      </c>
      <c r="R73" s="89" t="str">
        <f t="shared" si="127"/>
        <v>Y</v>
      </c>
      <c r="S73" s="89" t="str">
        <f t="shared" si="127"/>
        <v>Y</v>
      </c>
      <c r="T73" s="89" t="str">
        <f t="shared" si="127"/>
        <v>Y</v>
      </c>
      <c r="U73" s="89" t="str">
        <f t="shared" si="127"/>
        <v>Y</v>
      </c>
    </row>
    <row r="74" spans="1:21" ht="19.5" customHeight="1" x14ac:dyDescent="0.2">
      <c r="A74" s="84">
        <v>65</v>
      </c>
      <c r="B74" s="90" t="s">
        <v>187</v>
      </c>
      <c r="C74" s="91" t="s">
        <v>188</v>
      </c>
      <c r="D74" s="87">
        <v>5</v>
      </c>
      <c r="E74" s="87">
        <v>5</v>
      </c>
      <c r="F74" s="87">
        <v>5</v>
      </c>
      <c r="G74" s="87">
        <v>5</v>
      </c>
      <c r="H74" s="87">
        <v>5</v>
      </c>
      <c r="I74" s="87">
        <v>5</v>
      </c>
      <c r="J74" s="88">
        <f t="shared" ref="J74:O74" si="128">IF(D74="A",0,D74/5*100)</f>
        <v>100</v>
      </c>
      <c r="K74" s="88">
        <f t="shared" si="128"/>
        <v>100</v>
      </c>
      <c r="L74" s="88">
        <f t="shared" si="128"/>
        <v>100</v>
      </c>
      <c r="M74" s="88">
        <f t="shared" si="128"/>
        <v>100</v>
      </c>
      <c r="N74" s="88">
        <f t="shared" si="128"/>
        <v>100</v>
      </c>
      <c r="O74" s="88">
        <f t="shared" si="128"/>
        <v>100</v>
      </c>
      <c r="P74" s="89" t="str">
        <f t="shared" ref="P74:U74" si="129">IF(J74&lt;85,"N","Y")</f>
        <v>Y</v>
      </c>
      <c r="Q74" s="89" t="str">
        <f t="shared" si="129"/>
        <v>Y</v>
      </c>
      <c r="R74" s="89" t="str">
        <f t="shared" si="129"/>
        <v>Y</v>
      </c>
      <c r="S74" s="89" t="str">
        <f t="shared" si="129"/>
        <v>Y</v>
      </c>
      <c r="T74" s="89" t="str">
        <f t="shared" si="129"/>
        <v>Y</v>
      </c>
      <c r="U74" s="89" t="str">
        <f t="shared" si="129"/>
        <v>Y</v>
      </c>
    </row>
    <row r="75" spans="1:21" ht="19.5" customHeight="1" x14ac:dyDescent="0.2">
      <c r="A75" s="90">
        <v>66</v>
      </c>
      <c r="B75" s="90" t="s">
        <v>189</v>
      </c>
      <c r="C75" s="91" t="s">
        <v>190</v>
      </c>
      <c r="D75" s="87">
        <v>5</v>
      </c>
      <c r="E75" s="87">
        <v>5</v>
      </c>
      <c r="F75" s="87">
        <v>5</v>
      </c>
      <c r="G75" s="87">
        <v>5</v>
      </c>
      <c r="H75" s="87">
        <v>5</v>
      </c>
      <c r="I75" s="87">
        <v>5</v>
      </c>
      <c r="J75" s="88">
        <f t="shared" ref="J75:O75" si="130">IF(D75="A",0,D75/5*100)</f>
        <v>100</v>
      </c>
      <c r="K75" s="88">
        <f t="shared" si="130"/>
        <v>100</v>
      </c>
      <c r="L75" s="88">
        <f t="shared" si="130"/>
        <v>100</v>
      </c>
      <c r="M75" s="88">
        <f t="shared" si="130"/>
        <v>100</v>
      </c>
      <c r="N75" s="88">
        <f t="shared" si="130"/>
        <v>100</v>
      </c>
      <c r="O75" s="88">
        <f t="shared" si="130"/>
        <v>100</v>
      </c>
      <c r="P75" s="89" t="str">
        <f t="shared" ref="P75:U75" si="131">IF(J75&lt;85,"N","Y")</f>
        <v>Y</v>
      </c>
      <c r="Q75" s="89" t="str">
        <f t="shared" si="131"/>
        <v>Y</v>
      </c>
      <c r="R75" s="89" t="str">
        <f t="shared" si="131"/>
        <v>Y</v>
      </c>
      <c r="S75" s="89" t="str">
        <f t="shared" si="131"/>
        <v>Y</v>
      </c>
      <c r="T75" s="89" t="str">
        <f t="shared" si="131"/>
        <v>Y</v>
      </c>
      <c r="U75" s="89" t="str">
        <f t="shared" si="131"/>
        <v>Y</v>
      </c>
    </row>
    <row r="76" spans="1:21" ht="19.5" customHeight="1" x14ac:dyDescent="0.2">
      <c r="A76" s="84">
        <v>67</v>
      </c>
      <c r="B76" s="90" t="s">
        <v>191</v>
      </c>
      <c r="C76" s="91" t="s">
        <v>192</v>
      </c>
      <c r="D76" s="87">
        <v>4</v>
      </c>
      <c r="E76" s="87">
        <v>4</v>
      </c>
      <c r="F76" s="87">
        <v>4</v>
      </c>
      <c r="G76" s="87">
        <v>4</v>
      </c>
      <c r="H76" s="87">
        <v>4</v>
      </c>
      <c r="I76" s="87">
        <v>4</v>
      </c>
      <c r="J76" s="88">
        <f t="shared" ref="J76:O76" si="132">IF(D76="A",0,D76/5*100)</f>
        <v>80</v>
      </c>
      <c r="K76" s="88">
        <f t="shared" si="132"/>
        <v>80</v>
      </c>
      <c r="L76" s="88">
        <f t="shared" si="132"/>
        <v>80</v>
      </c>
      <c r="M76" s="88">
        <f t="shared" si="132"/>
        <v>80</v>
      </c>
      <c r="N76" s="88">
        <f t="shared" si="132"/>
        <v>80</v>
      </c>
      <c r="O76" s="88">
        <f t="shared" si="132"/>
        <v>80</v>
      </c>
      <c r="P76" s="89" t="str">
        <f t="shared" ref="P76:U76" si="133">IF(J76&lt;85,"N","Y")</f>
        <v>N</v>
      </c>
      <c r="Q76" s="89" t="str">
        <f t="shared" si="133"/>
        <v>N</v>
      </c>
      <c r="R76" s="89" t="str">
        <f t="shared" si="133"/>
        <v>N</v>
      </c>
      <c r="S76" s="89" t="str">
        <f t="shared" si="133"/>
        <v>N</v>
      </c>
      <c r="T76" s="89" t="str">
        <f t="shared" si="133"/>
        <v>N</v>
      </c>
      <c r="U76" s="89" t="str">
        <f t="shared" si="133"/>
        <v>N</v>
      </c>
    </row>
    <row r="77" spans="1:21" ht="19.5" customHeight="1" x14ac:dyDescent="0.2">
      <c r="A77" s="90">
        <v>68</v>
      </c>
      <c r="B77" s="90" t="s">
        <v>193</v>
      </c>
      <c r="C77" s="91" t="s">
        <v>194</v>
      </c>
      <c r="D77" s="87">
        <v>5</v>
      </c>
      <c r="E77" s="87">
        <v>5</v>
      </c>
      <c r="F77" s="87">
        <v>5</v>
      </c>
      <c r="G77" s="87">
        <v>5</v>
      </c>
      <c r="H77" s="87">
        <v>5</v>
      </c>
      <c r="I77" s="87">
        <v>5</v>
      </c>
      <c r="J77" s="88">
        <f t="shared" ref="J77:O77" si="134">IF(D77="A",0,D77/5*100)</f>
        <v>100</v>
      </c>
      <c r="K77" s="88">
        <f t="shared" si="134"/>
        <v>100</v>
      </c>
      <c r="L77" s="88">
        <f t="shared" si="134"/>
        <v>100</v>
      </c>
      <c r="M77" s="88">
        <f t="shared" si="134"/>
        <v>100</v>
      </c>
      <c r="N77" s="88">
        <f t="shared" si="134"/>
        <v>100</v>
      </c>
      <c r="O77" s="88">
        <f t="shared" si="134"/>
        <v>100</v>
      </c>
      <c r="P77" s="89" t="str">
        <f t="shared" ref="P77:U77" si="135">IF(J77&lt;85,"N","Y")</f>
        <v>Y</v>
      </c>
      <c r="Q77" s="89" t="str">
        <f t="shared" si="135"/>
        <v>Y</v>
      </c>
      <c r="R77" s="89" t="str">
        <f t="shared" si="135"/>
        <v>Y</v>
      </c>
      <c r="S77" s="89" t="str">
        <f t="shared" si="135"/>
        <v>Y</v>
      </c>
      <c r="T77" s="89" t="str">
        <f t="shared" si="135"/>
        <v>Y</v>
      </c>
      <c r="U77" s="89" t="str">
        <f t="shared" si="135"/>
        <v>Y</v>
      </c>
    </row>
    <row r="78" spans="1:21" ht="19.5" customHeight="1" x14ac:dyDescent="0.2">
      <c r="A78" s="84">
        <v>69</v>
      </c>
      <c r="B78" s="90" t="s">
        <v>195</v>
      </c>
      <c r="C78" s="91" t="s">
        <v>196</v>
      </c>
      <c r="D78" s="87">
        <v>5</v>
      </c>
      <c r="E78" s="87">
        <v>5</v>
      </c>
      <c r="F78" s="87">
        <v>5</v>
      </c>
      <c r="G78" s="87">
        <v>5</v>
      </c>
      <c r="H78" s="87">
        <v>5</v>
      </c>
      <c r="I78" s="87">
        <v>5</v>
      </c>
      <c r="J78" s="88">
        <f t="shared" ref="J78:O78" si="136">IF(D78="A",0,D78/5*100)</f>
        <v>100</v>
      </c>
      <c r="K78" s="88">
        <f t="shared" si="136"/>
        <v>100</v>
      </c>
      <c r="L78" s="88">
        <f t="shared" si="136"/>
        <v>100</v>
      </c>
      <c r="M78" s="88">
        <f t="shared" si="136"/>
        <v>100</v>
      </c>
      <c r="N78" s="88">
        <f t="shared" si="136"/>
        <v>100</v>
      </c>
      <c r="O78" s="88">
        <f t="shared" si="136"/>
        <v>100</v>
      </c>
      <c r="P78" s="89" t="str">
        <f t="shared" ref="P78:U78" si="137">IF(J78&lt;85,"N","Y")</f>
        <v>Y</v>
      </c>
      <c r="Q78" s="89" t="str">
        <f t="shared" si="137"/>
        <v>Y</v>
      </c>
      <c r="R78" s="89" t="str">
        <f t="shared" si="137"/>
        <v>Y</v>
      </c>
      <c r="S78" s="89" t="str">
        <f t="shared" si="137"/>
        <v>Y</v>
      </c>
      <c r="T78" s="89" t="str">
        <f t="shared" si="137"/>
        <v>Y</v>
      </c>
      <c r="U78" s="89" t="str">
        <f t="shared" si="137"/>
        <v>Y</v>
      </c>
    </row>
    <row r="79" spans="1:21" ht="19.5" customHeight="1" x14ac:dyDescent="0.2">
      <c r="A79" s="90">
        <v>70</v>
      </c>
      <c r="B79" s="90" t="s">
        <v>197</v>
      </c>
      <c r="C79" s="91" t="s">
        <v>198</v>
      </c>
      <c r="D79" s="87">
        <v>5</v>
      </c>
      <c r="E79" s="87">
        <v>5</v>
      </c>
      <c r="F79" s="87">
        <v>5</v>
      </c>
      <c r="G79" s="87">
        <v>5</v>
      </c>
      <c r="H79" s="87">
        <v>5</v>
      </c>
      <c r="I79" s="87">
        <v>5</v>
      </c>
      <c r="J79" s="88">
        <f t="shared" ref="J79:O79" si="138">IF(D79="A",0,D79/5*100)</f>
        <v>100</v>
      </c>
      <c r="K79" s="88">
        <f t="shared" si="138"/>
        <v>100</v>
      </c>
      <c r="L79" s="88">
        <f t="shared" si="138"/>
        <v>100</v>
      </c>
      <c r="M79" s="88">
        <f t="shared" si="138"/>
        <v>100</v>
      </c>
      <c r="N79" s="88">
        <f t="shared" si="138"/>
        <v>100</v>
      </c>
      <c r="O79" s="88">
        <f t="shared" si="138"/>
        <v>100</v>
      </c>
      <c r="P79" s="89" t="str">
        <f t="shared" ref="P79:U79" si="139">IF(J79&lt;85,"N","Y")</f>
        <v>Y</v>
      </c>
      <c r="Q79" s="89" t="str">
        <f t="shared" si="139"/>
        <v>Y</v>
      </c>
      <c r="R79" s="89" t="str">
        <f t="shared" si="139"/>
        <v>Y</v>
      </c>
      <c r="S79" s="89" t="str">
        <f t="shared" si="139"/>
        <v>Y</v>
      </c>
      <c r="T79" s="89" t="str">
        <f t="shared" si="139"/>
        <v>Y</v>
      </c>
      <c r="U79" s="89" t="str">
        <f t="shared" si="139"/>
        <v>Y</v>
      </c>
    </row>
    <row r="80" spans="1:21" ht="19.5" customHeight="1" x14ac:dyDescent="0.2">
      <c r="A80" s="84">
        <v>71</v>
      </c>
      <c r="B80" s="90" t="s">
        <v>199</v>
      </c>
      <c r="C80" s="91" t="s">
        <v>200</v>
      </c>
      <c r="D80" s="87">
        <v>5</v>
      </c>
      <c r="E80" s="87">
        <v>5</v>
      </c>
      <c r="F80" s="87">
        <v>5</v>
      </c>
      <c r="G80" s="87">
        <v>5</v>
      </c>
      <c r="H80" s="87">
        <v>5</v>
      </c>
      <c r="I80" s="87">
        <v>5</v>
      </c>
      <c r="J80" s="88">
        <f t="shared" ref="J80:O80" si="140">IF(D80="A",0,D80/5*100)</f>
        <v>100</v>
      </c>
      <c r="K80" s="88">
        <f t="shared" si="140"/>
        <v>100</v>
      </c>
      <c r="L80" s="88">
        <f t="shared" si="140"/>
        <v>100</v>
      </c>
      <c r="M80" s="88">
        <f t="shared" si="140"/>
        <v>100</v>
      </c>
      <c r="N80" s="88">
        <f t="shared" si="140"/>
        <v>100</v>
      </c>
      <c r="O80" s="88">
        <f t="shared" si="140"/>
        <v>100</v>
      </c>
      <c r="P80" s="89" t="str">
        <f t="shared" ref="P80:U80" si="141">IF(J80&lt;85,"N","Y")</f>
        <v>Y</v>
      </c>
      <c r="Q80" s="89" t="str">
        <f t="shared" si="141"/>
        <v>Y</v>
      </c>
      <c r="R80" s="89" t="str">
        <f t="shared" si="141"/>
        <v>Y</v>
      </c>
      <c r="S80" s="89" t="str">
        <f t="shared" si="141"/>
        <v>Y</v>
      </c>
      <c r="T80" s="89" t="str">
        <f t="shared" si="141"/>
        <v>Y</v>
      </c>
      <c r="U80" s="89" t="str">
        <f t="shared" si="141"/>
        <v>Y</v>
      </c>
    </row>
    <row r="81" spans="1:21" ht="19.5" customHeight="1" x14ac:dyDescent="0.2">
      <c r="A81" s="90">
        <v>72</v>
      </c>
      <c r="B81" s="90" t="s">
        <v>201</v>
      </c>
      <c r="C81" s="91" t="s">
        <v>202</v>
      </c>
      <c r="D81" s="87">
        <v>5</v>
      </c>
      <c r="E81" s="87">
        <v>5</v>
      </c>
      <c r="F81" s="87">
        <v>5</v>
      </c>
      <c r="G81" s="87">
        <v>5</v>
      </c>
      <c r="H81" s="87">
        <v>5</v>
      </c>
      <c r="I81" s="87">
        <v>5</v>
      </c>
      <c r="J81" s="88">
        <f t="shared" ref="J81:O81" si="142">IF(D81="A",0,D81/5*100)</f>
        <v>100</v>
      </c>
      <c r="K81" s="88">
        <f t="shared" si="142"/>
        <v>100</v>
      </c>
      <c r="L81" s="88">
        <f t="shared" si="142"/>
        <v>100</v>
      </c>
      <c r="M81" s="88">
        <f t="shared" si="142"/>
        <v>100</v>
      </c>
      <c r="N81" s="88">
        <f t="shared" si="142"/>
        <v>100</v>
      </c>
      <c r="O81" s="88">
        <f t="shared" si="142"/>
        <v>100</v>
      </c>
      <c r="P81" s="89" t="str">
        <f t="shared" ref="P81:U81" si="143">IF(J81&lt;85,"N","Y")</f>
        <v>Y</v>
      </c>
      <c r="Q81" s="89" t="str">
        <f t="shared" si="143"/>
        <v>Y</v>
      </c>
      <c r="R81" s="89" t="str">
        <f t="shared" si="143"/>
        <v>Y</v>
      </c>
      <c r="S81" s="89" t="str">
        <f t="shared" si="143"/>
        <v>Y</v>
      </c>
      <c r="T81" s="89" t="str">
        <f t="shared" si="143"/>
        <v>Y</v>
      </c>
      <c r="U81" s="89" t="str">
        <f t="shared" si="143"/>
        <v>Y</v>
      </c>
    </row>
    <row r="82" spans="1:21" ht="19.5" customHeight="1" x14ac:dyDescent="0.2">
      <c r="A82" s="84">
        <v>73</v>
      </c>
      <c r="B82" s="90" t="s">
        <v>203</v>
      </c>
      <c r="C82" s="91" t="s">
        <v>204</v>
      </c>
      <c r="D82" s="87">
        <v>5</v>
      </c>
      <c r="E82" s="87">
        <v>5</v>
      </c>
      <c r="F82" s="87">
        <v>5</v>
      </c>
      <c r="G82" s="87">
        <v>5</v>
      </c>
      <c r="H82" s="87">
        <v>5</v>
      </c>
      <c r="I82" s="87">
        <v>5</v>
      </c>
      <c r="J82" s="88">
        <f t="shared" ref="J82:O82" si="144">IF(D82="A",0,D82/5*100)</f>
        <v>100</v>
      </c>
      <c r="K82" s="88">
        <f t="shared" si="144"/>
        <v>100</v>
      </c>
      <c r="L82" s="88">
        <f t="shared" si="144"/>
        <v>100</v>
      </c>
      <c r="M82" s="88">
        <f t="shared" si="144"/>
        <v>100</v>
      </c>
      <c r="N82" s="88">
        <f t="shared" si="144"/>
        <v>100</v>
      </c>
      <c r="O82" s="88">
        <f t="shared" si="144"/>
        <v>100</v>
      </c>
      <c r="P82" s="89" t="str">
        <f t="shared" ref="P82:U82" si="145">IF(J82&lt;85,"N","Y")</f>
        <v>Y</v>
      </c>
      <c r="Q82" s="89" t="str">
        <f t="shared" si="145"/>
        <v>Y</v>
      </c>
      <c r="R82" s="89" t="str">
        <f t="shared" si="145"/>
        <v>Y</v>
      </c>
      <c r="S82" s="89" t="str">
        <f t="shared" si="145"/>
        <v>Y</v>
      </c>
      <c r="T82" s="89" t="str">
        <f t="shared" si="145"/>
        <v>Y</v>
      </c>
      <c r="U82" s="89" t="str">
        <f t="shared" si="145"/>
        <v>Y</v>
      </c>
    </row>
    <row r="83" spans="1:21" ht="19.5" customHeight="1" x14ac:dyDescent="0.2">
      <c r="A83" s="90">
        <v>74</v>
      </c>
      <c r="B83" s="90" t="s">
        <v>205</v>
      </c>
      <c r="C83" s="91" t="s">
        <v>206</v>
      </c>
      <c r="D83" s="87">
        <v>5</v>
      </c>
      <c r="E83" s="87">
        <v>5</v>
      </c>
      <c r="F83" s="87">
        <v>5</v>
      </c>
      <c r="G83" s="87">
        <v>5</v>
      </c>
      <c r="H83" s="87">
        <v>5</v>
      </c>
      <c r="I83" s="87">
        <v>5</v>
      </c>
      <c r="J83" s="88">
        <f t="shared" ref="J83:O83" si="146">IF(D83="A",0,D83/5*100)</f>
        <v>100</v>
      </c>
      <c r="K83" s="88">
        <f t="shared" si="146"/>
        <v>100</v>
      </c>
      <c r="L83" s="88">
        <f t="shared" si="146"/>
        <v>100</v>
      </c>
      <c r="M83" s="88">
        <f t="shared" si="146"/>
        <v>100</v>
      </c>
      <c r="N83" s="88">
        <f t="shared" si="146"/>
        <v>100</v>
      </c>
      <c r="O83" s="88">
        <f t="shared" si="146"/>
        <v>100</v>
      </c>
      <c r="P83" s="89" t="str">
        <f t="shared" ref="P83:U83" si="147">IF(J83&lt;85,"N","Y")</f>
        <v>Y</v>
      </c>
      <c r="Q83" s="89" t="str">
        <f t="shared" si="147"/>
        <v>Y</v>
      </c>
      <c r="R83" s="89" t="str">
        <f t="shared" si="147"/>
        <v>Y</v>
      </c>
      <c r="S83" s="89" t="str">
        <f t="shared" si="147"/>
        <v>Y</v>
      </c>
      <c r="T83" s="89" t="str">
        <f t="shared" si="147"/>
        <v>Y</v>
      </c>
      <c r="U83" s="89" t="str">
        <f t="shared" si="147"/>
        <v>Y</v>
      </c>
    </row>
    <row r="84" spans="1:21" ht="19.5" customHeight="1" x14ac:dyDescent="0.2">
      <c r="A84" s="84">
        <v>75</v>
      </c>
      <c r="B84" s="90" t="s">
        <v>207</v>
      </c>
      <c r="C84" s="91" t="s">
        <v>208</v>
      </c>
      <c r="D84" s="87">
        <v>5</v>
      </c>
      <c r="E84" s="87">
        <v>5</v>
      </c>
      <c r="F84" s="87">
        <v>5</v>
      </c>
      <c r="G84" s="87">
        <v>5</v>
      </c>
      <c r="H84" s="87">
        <v>5</v>
      </c>
      <c r="I84" s="87">
        <v>5</v>
      </c>
      <c r="J84" s="88">
        <f t="shared" ref="J84:O84" si="148">IF(D84="A",0,D84/5*100)</f>
        <v>100</v>
      </c>
      <c r="K84" s="88">
        <f t="shared" si="148"/>
        <v>100</v>
      </c>
      <c r="L84" s="88">
        <f t="shared" si="148"/>
        <v>100</v>
      </c>
      <c r="M84" s="88">
        <f t="shared" si="148"/>
        <v>100</v>
      </c>
      <c r="N84" s="88">
        <f t="shared" si="148"/>
        <v>100</v>
      </c>
      <c r="O84" s="88">
        <f t="shared" si="148"/>
        <v>100</v>
      </c>
      <c r="P84" s="89" t="str">
        <f t="shared" ref="P84:U84" si="149">IF(J84&lt;85,"N","Y")</f>
        <v>Y</v>
      </c>
      <c r="Q84" s="89" t="str">
        <f t="shared" si="149"/>
        <v>Y</v>
      </c>
      <c r="R84" s="89" t="str">
        <f t="shared" si="149"/>
        <v>Y</v>
      </c>
      <c r="S84" s="89" t="str">
        <f t="shared" si="149"/>
        <v>Y</v>
      </c>
      <c r="T84" s="89" t="str">
        <f t="shared" si="149"/>
        <v>Y</v>
      </c>
      <c r="U84" s="89" t="str">
        <f t="shared" si="149"/>
        <v>Y</v>
      </c>
    </row>
    <row r="85" spans="1:21" ht="19.5" customHeight="1" x14ac:dyDescent="0.2">
      <c r="A85" s="90">
        <v>76</v>
      </c>
      <c r="B85" s="90" t="s">
        <v>209</v>
      </c>
      <c r="C85" s="91" t="s">
        <v>210</v>
      </c>
      <c r="D85" s="87">
        <v>5</v>
      </c>
      <c r="E85" s="87">
        <v>5</v>
      </c>
      <c r="F85" s="87">
        <v>5</v>
      </c>
      <c r="G85" s="87">
        <v>5</v>
      </c>
      <c r="H85" s="87">
        <v>5</v>
      </c>
      <c r="I85" s="87">
        <v>5</v>
      </c>
      <c r="J85" s="88">
        <f t="shared" ref="J85:O85" si="150">IF(D85="A",0,D85/5*100)</f>
        <v>100</v>
      </c>
      <c r="K85" s="88">
        <f t="shared" si="150"/>
        <v>100</v>
      </c>
      <c r="L85" s="88">
        <f t="shared" si="150"/>
        <v>100</v>
      </c>
      <c r="M85" s="88">
        <f t="shared" si="150"/>
        <v>100</v>
      </c>
      <c r="N85" s="88">
        <f t="shared" si="150"/>
        <v>100</v>
      </c>
      <c r="O85" s="88">
        <f t="shared" si="150"/>
        <v>100</v>
      </c>
      <c r="P85" s="89" t="str">
        <f t="shared" ref="P85:U85" si="151">IF(J85&lt;85,"N","Y")</f>
        <v>Y</v>
      </c>
      <c r="Q85" s="89" t="str">
        <f t="shared" si="151"/>
        <v>Y</v>
      </c>
      <c r="R85" s="89" t="str">
        <f t="shared" si="151"/>
        <v>Y</v>
      </c>
      <c r="S85" s="89" t="str">
        <f t="shared" si="151"/>
        <v>Y</v>
      </c>
      <c r="T85" s="89" t="str">
        <f t="shared" si="151"/>
        <v>Y</v>
      </c>
      <c r="U85" s="89" t="str">
        <f t="shared" si="151"/>
        <v>Y</v>
      </c>
    </row>
    <row r="86" spans="1:21" ht="19.5" customHeight="1" x14ac:dyDescent="0.2">
      <c r="A86" s="84">
        <v>77</v>
      </c>
      <c r="B86" s="90" t="s">
        <v>211</v>
      </c>
      <c r="C86" s="91" t="s">
        <v>212</v>
      </c>
      <c r="D86" s="87">
        <v>3</v>
      </c>
      <c r="E86" s="87">
        <v>3</v>
      </c>
      <c r="F86" s="87">
        <v>3</v>
      </c>
      <c r="G86" s="87">
        <v>3</v>
      </c>
      <c r="H86" s="87">
        <v>3</v>
      </c>
      <c r="I86" s="87">
        <v>3</v>
      </c>
      <c r="J86" s="88">
        <f t="shared" ref="J86:O86" si="152">IF(D86="A",0,D86/5*100)</f>
        <v>60</v>
      </c>
      <c r="K86" s="88">
        <f t="shared" si="152"/>
        <v>60</v>
      </c>
      <c r="L86" s="88">
        <f t="shared" si="152"/>
        <v>60</v>
      </c>
      <c r="M86" s="88">
        <f t="shared" si="152"/>
        <v>60</v>
      </c>
      <c r="N86" s="88">
        <f t="shared" si="152"/>
        <v>60</v>
      </c>
      <c r="O86" s="88">
        <f t="shared" si="152"/>
        <v>60</v>
      </c>
      <c r="P86" s="89" t="str">
        <f t="shared" ref="P86:U86" si="153">IF(J86&lt;85,"N","Y")</f>
        <v>N</v>
      </c>
      <c r="Q86" s="89" t="str">
        <f t="shared" si="153"/>
        <v>N</v>
      </c>
      <c r="R86" s="89" t="str">
        <f t="shared" si="153"/>
        <v>N</v>
      </c>
      <c r="S86" s="89" t="str">
        <f t="shared" si="153"/>
        <v>N</v>
      </c>
      <c r="T86" s="89" t="str">
        <f t="shared" si="153"/>
        <v>N</v>
      </c>
      <c r="U86" s="89" t="str">
        <f t="shared" si="153"/>
        <v>N</v>
      </c>
    </row>
    <row r="87" spans="1:21" ht="19.5" customHeight="1" x14ac:dyDescent="0.2">
      <c r="A87" s="90">
        <v>78</v>
      </c>
      <c r="B87" s="90" t="s">
        <v>213</v>
      </c>
      <c r="C87" s="91" t="s">
        <v>214</v>
      </c>
      <c r="D87" s="87">
        <v>5</v>
      </c>
      <c r="E87" s="87">
        <v>5</v>
      </c>
      <c r="F87" s="87">
        <v>5</v>
      </c>
      <c r="G87" s="87">
        <v>5</v>
      </c>
      <c r="H87" s="87">
        <v>5</v>
      </c>
      <c r="I87" s="87">
        <v>5</v>
      </c>
      <c r="J87" s="88">
        <f t="shared" ref="J87:O87" si="154">IF(D87="A",0,D87/5*100)</f>
        <v>100</v>
      </c>
      <c r="K87" s="88">
        <f t="shared" si="154"/>
        <v>100</v>
      </c>
      <c r="L87" s="88">
        <f t="shared" si="154"/>
        <v>100</v>
      </c>
      <c r="M87" s="88">
        <f t="shared" si="154"/>
        <v>100</v>
      </c>
      <c r="N87" s="88">
        <f t="shared" si="154"/>
        <v>100</v>
      </c>
      <c r="O87" s="88">
        <f t="shared" si="154"/>
        <v>100</v>
      </c>
      <c r="P87" s="89" t="str">
        <f t="shared" ref="P87:U87" si="155">IF(J87&lt;85,"N","Y")</f>
        <v>Y</v>
      </c>
      <c r="Q87" s="89" t="str">
        <f t="shared" si="155"/>
        <v>Y</v>
      </c>
      <c r="R87" s="89" t="str">
        <f t="shared" si="155"/>
        <v>Y</v>
      </c>
      <c r="S87" s="89" t="str">
        <f t="shared" si="155"/>
        <v>Y</v>
      </c>
      <c r="T87" s="89" t="str">
        <f t="shared" si="155"/>
        <v>Y</v>
      </c>
      <c r="U87" s="89" t="str">
        <f t="shared" si="155"/>
        <v>Y</v>
      </c>
    </row>
    <row r="88" spans="1:21" ht="19.5" customHeight="1" x14ac:dyDescent="0.2">
      <c r="A88" s="84">
        <v>79</v>
      </c>
      <c r="B88" s="90" t="s">
        <v>215</v>
      </c>
      <c r="C88" s="91" t="s">
        <v>216</v>
      </c>
      <c r="D88" s="87">
        <v>5</v>
      </c>
      <c r="E88" s="87">
        <v>5</v>
      </c>
      <c r="F88" s="87">
        <v>5</v>
      </c>
      <c r="G88" s="87">
        <v>5</v>
      </c>
      <c r="H88" s="87">
        <v>5</v>
      </c>
      <c r="I88" s="87">
        <v>5</v>
      </c>
      <c r="J88" s="88">
        <f t="shared" ref="J88:O88" si="156">IF(D88="A",0,D88/5*100)</f>
        <v>100</v>
      </c>
      <c r="K88" s="88">
        <f t="shared" si="156"/>
        <v>100</v>
      </c>
      <c r="L88" s="88">
        <f t="shared" si="156"/>
        <v>100</v>
      </c>
      <c r="M88" s="88">
        <f t="shared" si="156"/>
        <v>100</v>
      </c>
      <c r="N88" s="88">
        <f t="shared" si="156"/>
        <v>100</v>
      </c>
      <c r="O88" s="88">
        <f t="shared" si="156"/>
        <v>100</v>
      </c>
      <c r="P88" s="89" t="str">
        <f t="shared" ref="P88:U88" si="157">IF(J88&lt;85,"N","Y")</f>
        <v>Y</v>
      </c>
      <c r="Q88" s="89" t="str">
        <f t="shared" si="157"/>
        <v>Y</v>
      </c>
      <c r="R88" s="89" t="str">
        <f t="shared" si="157"/>
        <v>Y</v>
      </c>
      <c r="S88" s="89" t="str">
        <f t="shared" si="157"/>
        <v>Y</v>
      </c>
      <c r="T88" s="89" t="str">
        <f t="shared" si="157"/>
        <v>Y</v>
      </c>
      <c r="U88" s="89" t="str">
        <f t="shared" si="157"/>
        <v>Y</v>
      </c>
    </row>
    <row r="89" spans="1:21" ht="19.5" customHeight="1" x14ac:dyDescent="0.2">
      <c r="A89" s="90">
        <v>80</v>
      </c>
      <c r="B89" s="90" t="s">
        <v>217</v>
      </c>
      <c r="C89" s="91" t="s">
        <v>218</v>
      </c>
      <c r="D89" s="87">
        <v>3</v>
      </c>
      <c r="E89" s="87">
        <v>3</v>
      </c>
      <c r="F89" s="87">
        <v>3</v>
      </c>
      <c r="G89" s="87">
        <v>3</v>
      </c>
      <c r="H89" s="87">
        <v>3</v>
      </c>
      <c r="I89" s="87">
        <v>3</v>
      </c>
      <c r="J89" s="88">
        <f t="shared" ref="J89:O89" si="158">IF(D89="A",0,D89/5*100)</f>
        <v>60</v>
      </c>
      <c r="K89" s="88">
        <f t="shared" si="158"/>
        <v>60</v>
      </c>
      <c r="L89" s="88">
        <f t="shared" si="158"/>
        <v>60</v>
      </c>
      <c r="M89" s="88">
        <f t="shared" si="158"/>
        <v>60</v>
      </c>
      <c r="N89" s="88">
        <f t="shared" si="158"/>
        <v>60</v>
      </c>
      <c r="O89" s="88">
        <f t="shared" si="158"/>
        <v>60</v>
      </c>
      <c r="P89" s="89" t="str">
        <f t="shared" ref="P89:U89" si="159">IF(J89&lt;85,"N","Y")</f>
        <v>N</v>
      </c>
      <c r="Q89" s="89" t="str">
        <f t="shared" si="159"/>
        <v>N</v>
      </c>
      <c r="R89" s="89" t="str">
        <f t="shared" si="159"/>
        <v>N</v>
      </c>
      <c r="S89" s="89" t="str">
        <f t="shared" si="159"/>
        <v>N</v>
      </c>
      <c r="T89" s="89" t="str">
        <f t="shared" si="159"/>
        <v>N</v>
      </c>
      <c r="U89" s="89" t="str">
        <f t="shared" si="159"/>
        <v>N</v>
      </c>
    </row>
    <row r="90" spans="1:21" ht="19.5" customHeight="1" x14ac:dyDescent="0.2">
      <c r="A90" s="84">
        <v>81</v>
      </c>
      <c r="B90" s="90" t="s">
        <v>219</v>
      </c>
      <c r="C90" s="91" t="s">
        <v>220</v>
      </c>
      <c r="D90" s="87">
        <v>5</v>
      </c>
      <c r="E90" s="87">
        <v>5</v>
      </c>
      <c r="F90" s="87">
        <v>5</v>
      </c>
      <c r="G90" s="87">
        <v>5</v>
      </c>
      <c r="H90" s="87">
        <v>5</v>
      </c>
      <c r="I90" s="87">
        <v>5</v>
      </c>
      <c r="J90" s="88">
        <f t="shared" ref="J90:O90" si="160">IF(D90="A",0,D90/5*100)</f>
        <v>100</v>
      </c>
      <c r="K90" s="88">
        <f t="shared" si="160"/>
        <v>100</v>
      </c>
      <c r="L90" s="88">
        <f t="shared" si="160"/>
        <v>100</v>
      </c>
      <c r="M90" s="88">
        <f t="shared" si="160"/>
        <v>100</v>
      </c>
      <c r="N90" s="88">
        <f t="shared" si="160"/>
        <v>100</v>
      </c>
      <c r="O90" s="88">
        <f t="shared" si="160"/>
        <v>100</v>
      </c>
      <c r="P90" s="89" t="str">
        <f t="shared" ref="P90:U90" si="161">IF(J90&lt;85,"N","Y")</f>
        <v>Y</v>
      </c>
      <c r="Q90" s="89" t="str">
        <f t="shared" si="161"/>
        <v>Y</v>
      </c>
      <c r="R90" s="89" t="str">
        <f t="shared" si="161"/>
        <v>Y</v>
      </c>
      <c r="S90" s="89" t="str">
        <f t="shared" si="161"/>
        <v>Y</v>
      </c>
      <c r="T90" s="89" t="str">
        <f t="shared" si="161"/>
        <v>Y</v>
      </c>
      <c r="U90" s="89" t="str">
        <f t="shared" si="161"/>
        <v>Y</v>
      </c>
    </row>
    <row r="91" spans="1:21" ht="19.5" customHeight="1" x14ac:dyDescent="0.2">
      <c r="A91" s="90">
        <v>82</v>
      </c>
      <c r="B91" s="90" t="s">
        <v>221</v>
      </c>
      <c r="C91" s="91" t="s">
        <v>222</v>
      </c>
      <c r="D91" s="87">
        <v>5</v>
      </c>
      <c r="E91" s="87">
        <v>5</v>
      </c>
      <c r="F91" s="87">
        <v>5</v>
      </c>
      <c r="G91" s="87">
        <v>5</v>
      </c>
      <c r="H91" s="87">
        <v>5</v>
      </c>
      <c r="I91" s="87">
        <v>5</v>
      </c>
      <c r="J91" s="88">
        <f t="shared" ref="J91:O91" si="162">IF(D91="A",0,D91/5*100)</f>
        <v>100</v>
      </c>
      <c r="K91" s="88">
        <f t="shared" si="162"/>
        <v>100</v>
      </c>
      <c r="L91" s="88">
        <f t="shared" si="162"/>
        <v>100</v>
      </c>
      <c r="M91" s="88">
        <f t="shared" si="162"/>
        <v>100</v>
      </c>
      <c r="N91" s="88">
        <f t="shared" si="162"/>
        <v>100</v>
      </c>
      <c r="O91" s="88">
        <f t="shared" si="162"/>
        <v>100</v>
      </c>
      <c r="P91" s="89" t="str">
        <f t="shared" ref="P91:U91" si="163">IF(J91&lt;85,"N","Y")</f>
        <v>Y</v>
      </c>
      <c r="Q91" s="89" t="str">
        <f t="shared" si="163"/>
        <v>Y</v>
      </c>
      <c r="R91" s="89" t="str">
        <f t="shared" si="163"/>
        <v>Y</v>
      </c>
      <c r="S91" s="89" t="str">
        <f t="shared" si="163"/>
        <v>Y</v>
      </c>
      <c r="T91" s="89" t="str">
        <f t="shared" si="163"/>
        <v>Y</v>
      </c>
      <c r="U91" s="89" t="str">
        <f t="shared" si="163"/>
        <v>Y</v>
      </c>
    </row>
    <row r="92" spans="1:21" ht="19.5" customHeight="1" x14ac:dyDescent="0.2">
      <c r="A92" s="84">
        <v>83</v>
      </c>
      <c r="B92" s="90" t="s">
        <v>223</v>
      </c>
      <c r="C92" s="91" t="s">
        <v>224</v>
      </c>
      <c r="D92" s="87">
        <v>5</v>
      </c>
      <c r="E92" s="87">
        <v>5</v>
      </c>
      <c r="F92" s="87">
        <v>5</v>
      </c>
      <c r="G92" s="87">
        <v>5</v>
      </c>
      <c r="H92" s="87">
        <v>5</v>
      </c>
      <c r="I92" s="87">
        <v>5</v>
      </c>
      <c r="J92" s="88">
        <f t="shared" ref="J92:O92" si="164">IF(D92="A",0,D92/5*100)</f>
        <v>100</v>
      </c>
      <c r="K92" s="88">
        <f t="shared" si="164"/>
        <v>100</v>
      </c>
      <c r="L92" s="88">
        <f t="shared" si="164"/>
        <v>100</v>
      </c>
      <c r="M92" s="88">
        <f t="shared" si="164"/>
        <v>100</v>
      </c>
      <c r="N92" s="88">
        <f t="shared" si="164"/>
        <v>100</v>
      </c>
      <c r="O92" s="88">
        <f t="shared" si="164"/>
        <v>100</v>
      </c>
      <c r="P92" s="89" t="str">
        <f t="shared" ref="P92:U92" si="165">IF(J92&lt;85,"N","Y")</f>
        <v>Y</v>
      </c>
      <c r="Q92" s="89" t="str">
        <f t="shared" si="165"/>
        <v>Y</v>
      </c>
      <c r="R92" s="89" t="str">
        <f t="shared" si="165"/>
        <v>Y</v>
      </c>
      <c r="S92" s="89" t="str">
        <f t="shared" si="165"/>
        <v>Y</v>
      </c>
      <c r="T92" s="89" t="str">
        <f t="shared" si="165"/>
        <v>Y</v>
      </c>
      <c r="U92" s="89" t="str">
        <f t="shared" si="165"/>
        <v>Y</v>
      </c>
    </row>
    <row r="93" spans="1:21" ht="19.5" customHeight="1" x14ac:dyDescent="0.2">
      <c r="A93" s="90">
        <v>84</v>
      </c>
      <c r="B93" s="90" t="s">
        <v>225</v>
      </c>
      <c r="C93" s="91" t="s">
        <v>226</v>
      </c>
      <c r="D93" s="87">
        <v>5</v>
      </c>
      <c r="E93" s="87">
        <v>5</v>
      </c>
      <c r="F93" s="87">
        <v>5</v>
      </c>
      <c r="G93" s="87">
        <v>5</v>
      </c>
      <c r="H93" s="87">
        <v>5</v>
      </c>
      <c r="I93" s="87">
        <v>5</v>
      </c>
      <c r="J93" s="88">
        <f t="shared" ref="J93:O93" si="166">IF(D93="A",0,D93/5*100)</f>
        <v>100</v>
      </c>
      <c r="K93" s="88">
        <f t="shared" si="166"/>
        <v>100</v>
      </c>
      <c r="L93" s="88">
        <f t="shared" si="166"/>
        <v>100</v>
      </c>
      <c r="M93" s="88">
        <f t="shared" si="166"/>
        <v>100</v>
      </c>
      <c r="N93" s="88">
        <f t="shared" si="166"/>
        <v>100</v>
      </c>
      <c r="O93" s="88">
        <f t="shared" si="166"/>
        <v>100</v>
      </c>
      <c r="P93" s="89" t="str">
        <f t="shared" ref="P93:U93" si="167">IF(J93&lt;85,"N","Y")</f>
        <v>Y</v>
      </c>
      <c r="Q93" s="89" t="str">
        <f t="shared" si="167"/>
        <v>Y</v>
      </c>
      <c r="R93" s="89" t="str">
        <f t="shared" si="167"/>
        <v>Y</v>
      </c>
      <c r="S93" s="89" t="str">
        <f t="shared" si="167"/>
        <v>Y</v>
      </c>
      <c r="T93" s="89" t="str">
        <f t="shared" si="167"/>
        <v>Y</v>
      </c>
      <c r="U93" s="89" t="str">
        <f t="shared" si="167"/>
        <v>Y</v>
      </c>
    </row>
    <row r="94" spans="1:21" ht="19.5" customHeight="1" x14ac:dyDescent="0.2">
      <c r="A94" s="84">
        <v>85</v>
      </c>
      <c r="B94" s="90" t="s">
        <v>227</v>
      </c>
      <c r="C94" s="91" t="s">
        <v>228</v>
      </c>
      <c r="D94" s="87">
        <v>5</v>
      </c>
      <c r="E94" s="87">
        <v>5</v>
      </c>
      <c r="F94" s="87">
        <v>5</v>
      </c>
      <c r="G94" s="87">
        <v>5</v>
      </c>
      <c r="H94" s="87">
        <v>5</v>
      </c>
      <c r="I94" s="87">
        <v>5</v>
      </c>
      <c r="J94" s="88">
        <f t="shared" ref="J94:O94" si="168">IF(D94="A",0,D94/5*100)</f>
        <v>100</v>
      </c>
      <c r="K94" s="88">
        <f t="shared" si="168"/>
        <v>100</v>
      </c>
      <c r="L94" s="88">
        <f t="shared" si="168"/>
        <v>100</v>
      </c>
      <c r="M94" s="88">
        <f t="shared" si="168"/>
        <v>100</v>
      </c>
      <c r="N94" s="88">
        <f t="shared" si="168"/>
        <v>100</v>
      </c>
      <c r="O94" s="88">
        <f t="shared" si="168"/>
        <v>100</v>
      </c>
      <c r="P94" s="89" t="str">
        <f t="shared" ref="P94:U94" si="169">IF(J94&lt;85,"N","Y")</f>
        <v>Y</v>
      </c>
      <c r="Q94" s="89" t="str">
        <f t="shared" si="169"/>
        <v>Y</v>
      </c>
      <c r="R94" s="89" t="str">
        <f t="shared" si="169"/>
        <v>Y</v>
      </c>
      <c r="S94" s="89" t="str">
        <f t="shared" si="169"/>
        <v>Y</v>
      </c>
      <c r="T94" s="89" t="str">
        <f t="shared" si="169"/>
        <v>Y</v>
      </c>
      <c r="U94" s="89" t="str">
        <f t="shared" si="169"/>
        <v>Y</v>
      </c>
    </row>
    <row r="95" spans="1:21" ht="19.5" customHeight="1" x14ac:dyDescent="0.2">
      <c r="A95" s="90">
        <v>86</v>
      </c>
      <c r="B95" s="90" t="s">
        <v>229</v>
      </c>
      <c r="C95" s="91" t="s">
        <v>230</v>
      </c>
      <c r="D95" s="87">
        <v>5</v>
      </c>
      <c r="E95" s="87">
        <v>5</v>
      </c>
      <c r="F95" s="87">
        <v>5</v>
      </c>
      <c r="G95" s="87">
        <v>5</v>
      </c>
      <c r="H95" s="87">
        <v>5</v>
      </c>
      <c r="I95" s="87">
        <v>5</v>
      </c>
      <c r="J95" s="88">
        <f t="shared" ref="J95:O95" si="170">IF(D95="A",0,D95/5*100)</f>
        <v>100</v>
      </c>
      <c r="K95" s="88">
        <f t="shared" si="170"/>
        <v>100</v>
      </c>
      <c r="L95" s="88">
        <f t="shared" si="170"/>
        <v>100</v>
      </c>
      <c r="M95" s="88">
        <f t="shared" si="170"/>
        <v>100</v>
      </c>
      <c r="N95" s="88">
        <f t="shared" si="170"/>
        <v>100</v>
      </c>
      <c r="O95" s="88">
        <f t="shared" si="170"/>
        <v>100</v>
      </c>
      <c r="P95" s="89" t="str">
        <f t="shared" ref="P95:U95" si="171">IF(J95&lt;85,"N","Y")</f>
        <v>Y</v>
      </c>
      <c r="Q95" s="89" t="str">
        <f t="shared" si="171"/>
        <v>Y</v>
      </c>
      <c r="R95" s="89" t="str">
        <f t="shared" si="171"/>
        <v>Y</v>
      </c>
      <c r="S95" s="89" t="str">
        <f t="shared" si="171"/>
        <v>Y</v>
      </c>
      <c r="T95" s="89" t="str">
        <f t="shared" si="171"/>
        <v>Y</v>
      </c>
      <c r="U95" s="89" t="str">
        <f t="shared" si="171"/>
        <v>Y</v>
      </c>
    </row>
    <row r="96" spans="1:21" ht="19.5" customHeight="1" x14ac:dyDescent="0.2">
      <c r="A96" s="84">
        <v>87</v>
      </c>
      <c r="B96" s="90" t="s">
        <v>231</v>
      </c>
      <c r="C96" s="91" t="s">
        <v>232</v>
      </c>
      <c r="D96" s="87">
        <v>5</v>
      </c>
      <c r="E96" s="87">
        <v>5</v>
      </c>
      <c r="F96" s="87">
        <v>5</v>
      </c>
      <c r="G96" s="87">
        <v>5</v>
      </c>
      <c r="H96" s="87">
        <v>5</v>
      </c>
      <c r="I96" s="87">
        <v>5</v>
      </c>
      <c r="J96" s="88">
        <f t="shared" ref="J96:O96" si="172">IF(D96="A",0,D96/5*100)</f>
        <v>100</v>
      </c>
      <c r="K96" s="88">
        <f t="shared" si="172"/>
        <v>100</v>
      </c>
      <c r="L96" s="88">
        <f t="shared" si="172"/>
        <v>100</v>
      </c>
      <c r="M96" s="88">
        <f t="shared" si="172"/>
        <v>100</v>
      </c>
      <c r="N96" s="88">
        <f t="shared" si="172"/>
        <v>100</v>
      </c>
      <c r="O96" s="88">
        <f t="shared" si="172"/>
        <v>100</v>
      </c>
      <c r="P96" s="89" t="str">
        <f t="shared" ref="P96:U96" si="173">IF(J96&lt;85,"N","Y")</f>
        <v>Y</v>
      </c>
      <c r="Q96" s="89" t="str">
        <f t="shared" si="173"/>
        <v>Y</v>
      </c>
      <c r="R96" s="89" t="str">
        <f t="shared" si="173"/>
        <v>Y</v>
      </c>
      <c r="S96" s="89" t="str">
        <f t="shared" si="173"/>
        <v>Y</v>
      </c>
      <c r="T96" s="89" t="str">
        <f t="shared" si="173"/>
        <v>Y</v>
      </c>
      <c r="U96" s="89" t="str">
        <f t="shared" si="173"/>
        <v>Y</v>
      </c>
    </row>
    <row r="97" spans="1:26" ht="19.5" customHeight="1" x14ac:dyDescent="0.2">
      <c r="A97" s="90">
        <v>88</v>
      </c>
      <c r="B97" s="90" t="s">
        <v>233</v>
      </c>
      <c r="C97" s="91" t="s">
        <v>234</v>
      </c>
      <c r="D97" s="87">
        <v>5</v>
      </c>
      <c r="E97" s="87">
        <v>5</v>
      </c>
      <c r="F97" s="87">
        <v>5</v>
      </c>
      <c r="G97" s="87">
        <v>5</v>
      </c>
      <c r="H97" s="87">
        <v>5</v>
      </c>
      <c r="I97" s="87">
        <v>5</v>
      </c>
      <c r="J97" s="88">
        <f t="shared" ref="J97:O97" si="174">IF(D97="A",0,D97/5*100)</f>
        <v>100</v>
      </c>
      <c r="K97" s="88">
        <f t="shared" si="174"/>
        <v>100</v>
      </c>
      <c r="L97" s="88">
        <f t="shared" si="174"/>
        <v>100</v>
      </c>
      <c r="M97" s="88">
        <f t="shared" si="174"/>
        <v>100</v>
      </c>
      <c r="N97" s="88">
        <f t="shared" si="174"/>
        <v>100</v>
      </c>
      <c r="O97" s="88">
        <f t="shared" si="174"/>
        <v>100</v>
      </c>
      <c r="P97" s="89" t="str">
        <f t="shared" ref="P97:U97" si="175">IF(J97&lt;85,"N","Y")</f>
        <v>Y</v>
      </c>
      <c r="Q97" s="89" t="str">
        <f t="shared" si="175"/>
        <v>Y</v>
      </c>
      <c r="R97" s="89" t="str">
        <f t="shared" si="175"/>
        <v>Y</v>
      </c>
      <c r="S97" s="89" t="str">
        <f t="shared" si="175"/>
        <v>Y</v>
      </c>
      <c r="T97" s="89" t="str">
        <f t="shared" si="175"/>
        <v>Y</v>
      </c>
      <c r="U97" s="89" t="str">
        <f t="shared" si="175"/>
        <v>Y</v>
      </c>
    </row>
    <row r="98" spans="1:26" ht="19.5" customHeight="1" x14ac:dyDescent="0.2">
      <c r="A98" s="84">
        <v>89</v>
      </c>
      <c r="B98" s="90" t="s">
        <v>235</v>
      </c>
      <c r="C98" s="91" t="s">
        <v>236</v>
      </c>
      <c r="D98" s="87">
        <v>5</v>
      </c>
      <c r="E98" s="87">
        <v>5</v>
      </c>
      <c r="F98" s="87">
        <v>5</v>
      </c>
      <c r="G98" s="87">
        <v>5</v>
      </c>
      <c r="H98" s="87">
        <v>5</v>
      </c>
      <c r="I98" s="87">
        <v>5</v>
      </c>
      <c r="J98" s="88">
        <f t="shared" ref="J98:O98" si="176">IF(D98="A",0,D98/5*100)</f>
        <v>100</v>
      </c>
      <c r="K98" s="88">
        <f t="shared" si="176"/>
        <v>100</v>
      </c>
      <c r="L98" s="88">
        <f t="shared" si="176"/>
        <v>100</v>
      </c>
      <c r="M98" s="88">
        <f t="shared" si="176"/>
        <v>100</v>
      </c>
      <c r="N98" s="88">
        <f t="shared" si="176"/>
        <v>100</v>
      </c>
      <c r="O98" s="88">
        <f t="shared" si="176"/>
        <v>100</v>
      </c>
      <c r="P98" s="89" t="str">
        <f t="shared" ref="P98:U98" si="177">IF(J98&lt;85,"N","Y")</f>
        <v>Y</v>
      </c>
      <c r="Q98" s="89" t="str">
        <f t="shared" si="177"/>
        <v>Y</v>
      </c>
      <c r="R98" s="89" t="str">
        <f t="shared" si="177"/>
        <v>Y</v>
      </c>
      <c r="S98" s="89" t="str">
        <f t="shared" si="177"/>
        <v>Y</v>
      </c>
      <c r="T98" s="89" t="str">
        <f t="shared" si="177"/>
        <v>Y</v>
      </c>
      <c r="U98" s="89" t="str">
        <f t="shared" si="177"/>
        <v>Y</v>
      </c>
    </row>
    <row r="99" spans="1:26" ht="19.5" customHeight="1" x14ac:dyDescent="0.2">
      <c r="A99" s="90">
        <v>90</v>
      </c>
      <c r="B99" s="90" t="s">
        <v>237</v>
      </c>
      <c r="C99" s="91" t="s">
        <v>238</v>
      </c>
      <c r="D99" s="87">
        <v>5</v>
      </c>
      <c r="E99" s="87">
        <v>5</v>
      </c>
      <c r="F99" s="87">
        <v>5</v>
      </c>
      <c r="G99" s="87">
        <v>5</v>
      </c>
      <c r="H99" s="87">
        <v>5</v>
      </c>
      <c r="I99" s="87">
        <v>5</v>
      </c>
      <c r="J99" s="88">
        <f t="shared" ref="J99:O99" si="178">IF(D99="A",0,D99/5*100)</f>
        <v>100</v>
      </c>
      <c r="K99" s="88">
        <f t="shared" si="178"/>
        <v>100</v>
      </c>
      <c r="L99" s="88">
        <f t="shared" si="178"/>
        <v>100</v>
      </c>
      <c r="M99" s="88">
        <f t="shared" si="178"/>
        <v>100</v>
      </c>
      <c r="N99" s="88">
        <f t="shared" si="178"/>
        <v>100</v>
      </c>
      <c r="O99" s="88">
        <f t="shared" si="178"/>
        <v>100</v>
      </c>
      <c r="P99" s="89" t="str">
        <f t="shared" ref="P99:U99" si="179">IF(J99&lt;85,"N","Y")</f>
        <v>Y</v>
      </c>
      <c r="Q99" s="89" t="str">
        <f t="shared" si="179"/>
        <v>Y</v>
      </c>
      <c r="R99" s="89" t="str">
        <f t="shared" si="179"/>
        <v>Y</v>
      </c>
      <c r="S99" s="89" t="str">
        <f t="shared" si="179"/>
        <v>Y</v>
      </c>
      <c r="T99" s="89" t="str">
        <f t="shared" si="179"/>
        <v>Y</v>
      </c>
      <c r="U99" s="89" t="str">
        <f t="shared" si="179"/>
        <v>Y</v>
      </c>
    </row>
    <row r="100" spans="1:26" ht="19.5" customHeight="1" x14ac:dyDescent="0.2">
      <c r="A100" s="84">
        <v>91</v>
      </c>
      <c r="B100" s="90" t="s">
        <v>239</v>
      </c>
      <c r="C100" s="91" t="s">
        <v>240</v>
      </c>
      <c r="D100" s="87">
        <v>5</v>
      </c>
      <c r="E100" s="87">
        <v>5</v>
      </c>
      <c r="F100" s="87">
        <v>5</v>
      </c>
      <c r="G100" s="87">
        <v>5</v>
      </c>
      <c r="H100" s="87">
        <v>5</v>
      </c>
      <c r="I100" s="87">
        <v>5</v>
      </c>
      <c r="J100" s="88">
        <f t="shared" ref="J100:O100" si="180">IF(D100="A",0,D100/5*100)</f>
        <v>100</v>
      </c>
      <c r="K100" s="88">
        <f t="shared" si="180"/>
        <v>100</v>
      </c>
      <c r="L100" s="88">
        <f t="shared" si="180"/>
        <v>100</v>
      </c>
      <c r="M100" s="88">
        <f t="shared" si="180"/>
        <v>100</v>
      </c>
      <c r="N100" s="88">
        <f t="shared" si="180"/>
        <v>100</v>
      </c>
      <c r="O100" s="88">
        <f t="shared" si="180"/>
        <v>100</v>
      </c>
      <c r="P100" s="89" t="str">
        <f t="shared" ref="P100:U100" si="181">IF(J100&lt;85,"N","Y")</f>
        <v>Y</v>
      </c>
      <c r="Q100" s="89" t="str">
        <f t="shared" si="181"/>
        <v>Y</v>
      </c>
      <c r="R100" s="89" t="str">
        <f t="shared" si="181"/>
        <v>Y</v>
      </c>
      <c r="S100" s="89" t="str">
        <f t="shared" si="181"/>
        <v>Y</v>
      </c>
      <c r="T100" s="89" t="str">
        <f t="shared" si="181"/>
        <v>Y</v>
      </c>
      <c r="U100" s="89" t="str">
        <f t="shared" si="181"/>
        <v>Y</v>
      </c>
    </row>
    <row r="101" spans="1:26" ht="19.5" customHeight="1" x14ac:dyDescent="0.2">
      <c r="A101" s="90">
        <v>92</v>
      </c>
      <c r="B101" s="90" t="s">
        <v>241</v>
      </c>
      <c r="C101" s="91" t="s">
        <v>242</v>
      </c>
      <c r="D101" s="87">
        <v>5</v>
      </c>
      <c r="E101" s="87">
        <v>5</v>
      </c>
      <c r="F101" s="87">
        <v>5</v>
      </c>
      <c r="G101" s="87">
        <v>5</v>
      </c>
      <c r="H101" s="87">
        <v>5</v>
      </c>
      <c r="I101" s="87">
        <v>5</v>
      </c>
      <c r="J101" s="88">
        <f t="shared" ref="J101:O101" si="182">IF(D101="A",0,D101/5*100)</f>
        <v>100</v>
      </c>
      <c r="K101" s="88">
        <f t="shared" si="182"/>
        <v>100</v>
      </c>
      <c r="L101" s="88">
        <f t="shared" si="182"/>
        <v>100</v>
      </c>
      <c r="M101" s="88">
        <f t="shared" si="182"/>
        <v>100</v>
      </c>
      <c r="N101" s="88">
        <f t="shared" si="182"/>
        <v>100</v>
      </c>
      <c r="O101" s="88">
        <f t="shared" si="182"/>
        <v>100</v>
      </c>
      <c r="P101" s="89" t="str">
        <f t="shared" ref="P101:U101" si="183">IF(J101&lt;85,"N","Y")</f>
        <v>Y</v>
      </c>
      <c r="Q101" s="89" t="str">
        <f t="shared" si="183"/>
        <v>Y</v>
      </c>
      <c r="R101" s="89" t="str">
        <f t="shared" si="183"/>
        <v>Y</v>
      </c>
      <c r="S101" s="89" t="str">
        <f t="shared" si="183"/>
        <v>Y</v>
      </c>
      <c r="T101" s="89" t="str">
        <f t="shared" si="183"/>
        <v>Y</v>
      </c>
      <c r="U101" s="89" t="str">
        <f t="shared" si="183"/>
        <v>Y</v>
      </c>
      <c r="V101" s="3"/>
      <c r="W101" s="3"/>
      <c r="X101" s="3"/>
      <c r="Y101" s="3"/>
      <c r="Z101" s="3"/>
    </row>
    <row r="102" spans="1:26" ht="19.5" customHeight="1" x14ac:dyDescent="0.2">
      <c r="A102" s="84">
        <v>93</v>
      </c>
      <c r="B102" s="90" t="s">
        <v>243</v>
      </c>
      <c r="C102" s="91" t="s">
        <v>244</v>
      </c>
      <c r="D102" s="87">
        <v>5</v>
      </c>
      <c r="E102" s="87">
        <v>5</v>
      </c>
      <c r="F102" s="87">
        <v>5</v>
      </c>
      <c r="G102" s="87">
        <v>5</v>
      </c>
      <c r="H102" s="87">
        <v>5</v>
      </c>
      <c r="I102" s="87">
        <v>5</v>
      </c>
      <c r="J102" s="88">
        <f t="shared" ref="J102:O102" si="184">IF(D102="A",0,D102/5*100)</f>
        <v>100</v>
      </c>
      <c r="K102" s="88">
        <f t="shared" si="184"/>
        <v>100</v>
      </c>
      <c r="L102" s="88">
        <f t="shared" si="184"/>
        <v>100</v>
      </c>
      <c r="M102" s="88">
        <f t="shared" si="184"/>
        <v>100</v>
      </c>
      <c r="N102" s="88">
        <f t="shared" si="184"/>
        <v>100</v>
      </c>
      <c r="O102" s="88">
        <f t="shared" si="184"/>
        <v>100</v>
      </c>
      <c r="P102" s="89" t="str">
        <f t="shared" ref="P102:U102" si="185">IF(J102&lt;85,"N","Y")</f>
        <v>Y</v>
      </c>
      <c r="Q102" s="89" t="str">
        <f t="shared" si="185"/>
        <v>Y</v>
      </c>
      <c r="R102" s="89" t="str">
        <f t="shared" si="185"/>
        <v>Y</v>
      </c>
      <c r="S102" s="89" t="str">
        <f t="shared" si="185"/>
        <v>Y</v>
      </c>
      <c r="T102" s="89" t="str">
        <f t="shared" si="185"/>
        <v>Y</v>
      </c>
      <c r="U102" s="89" t="str">
        <f t="shared" si="185"/>
        <v>Y</v>
      </c>
      <c r="V102" s="3"/>
      <c r="W102" s="3"/>
      <c r="X102" s="3"/>
      <c r="Y102" s="3"/>
      <c r="Z102" s="3"/>
    </row>
    <row r="103" spans="1:26" ht="19.5" customHeight="1" x14ac:dyDescent="0.2">
      <c r="A103" s="90">
        <v>94</v>
      </c>
      <c r="B103" s="90" t="s">
        <v>245</v>
      </c>
      <c r="C103" s="91" t="s">
        <v>246</v>
      </c>
      <c r="D103" s="87">
        <v>5</v>
      </c>
      <c r="E103" s="87">
        <v>5</v>
      </c>
      <c r="F103" s="87">
        <v>5</v>
      </c>
      <c r="G103" s="87">
        <v>5</v>
      </c>
      <c r="H103" s="87">
        <v>5</v>
      </c>
      <c r="I103" s="87">
        <v>5</v>
      </c>
      <c r="J103" s="88">
        <f t="shared" ref="J103:O103" si="186">IF(D103="A",0,D103/5*100)</f>
        <v>100</v>
      </c>
      <c r="K103" s="88">
        <f t="shared" si="186"/>
        <v>100</v>
      </c>
      <c r="L103" s="88">
        <f t="shared" si="186"/>
        <v>100</v>
      </c>
      <c r="M103" s="88">
        <f t="shared" si="186"/>
        <v>100</v>
      </c>
      <c r="N103" s="88">
        <f t="shared" si="186"/>
        <v>100</v>
      </c>
      <c r="O103" s="88">
        <f t="shared" si="186"/>
        <v>100</v>
      </c>
      <c r="P103" s="89" t="str">
        <f t="shared" ref="P103:U103" si="187">IF(J103&lt;85,"N","Y")</f>
        <v>Y</v>
      </c>
      <c r="Q103" s="89" t="str">
        <f t="shared" si="187"/>
        <v>Y</v>
      </c>
      <c r="R103" s="89" t="str">
        <f t="shared" si="187"/>
        <v>Y</v>
      </c>
      <c r="S103" s="89" t="str">
        <f t="shared" si="187"/>
        <v>Y</v>
      </c>
      <c r="T103" s="89" t="str">
        <f t="shared" si="187"/>
        <v>Y</v>
      </c>
      <c r="U103" s="89" t="str">
        <f t="shared" si="187"/>
        <v>Y</v>
      </c>
      <c r="V103" s="3"/>
      <c r="W103" s="3"/>
      <c r="X103" s="3"/>
      <c r="Y103" s="3"/>
      <c r="Z103" s="3"/>
    </row>
    <row r="104" spans="1:26" ht="19.5" customHeight="1" x14ac:dyDescent="0.2">
      <c r="A104" s="84">
        <v>95</v>
      </c>
      <c r="B104" s="85" t="s">
        <v>247</v>
      </c>
      <c r="C104" s="86" t="s">
        <v>248</v>
      </c>
      <c r="D104" s="87">
        <v>5</v>
      </c>
      <c r="E104" s="87">
        <v>5</v>
      </c>
      <c r="F104" s="87">
        <v>5</v>
      </c>
      <c r="G104" s="87">
        <v>5</v>
      </c>
      <c r="H104" s="87">
        <v>5</v>
      </c>
      <c r="I104" s="87">
        <v>5</v>
      </c>
      <c r="J104" s="88">
        <f t="shared" ref="J104:O104" si="188">IF(D104="A",0,D104/5*100)</f>
        <v>100</v>
      </c>
      <c r="K104" s="88">
        <f t="shared" si="188"/>
        <v>100</v>
      </c>
      <c r="L104" s="88">
        <f t="shared" si="188"/>
        <v>100</v>
      </c>
      <c r="M104" s="88">
        <f t="shared" si="188"/>
        <v>100</v>
      </c>
      <c r="N104" s="88">
        <f t="shared" si="188"/>
        <v>100</v>
      </c>
      <c r="O104" s="88">
        <f t="shared" si="188"/>
        <v>100</v>
      </c>
      <c r="P104" s="89" t="str">
        <f t="shared" ref="P104:U104" si="189">IF(J104&lt;85,"N","Y")</f>
        <v>Y</v>
      </c>
      <c r="Q104" s="89" t="str">
        <f t="shared" si="189"/>
        <v>Y</v>
      </c>
      <c r="R104" s="89" t="str">
        <f t="shared" si="189"/>
        <v>Y</v>
      </c>
      <c r="S104" s="89" t="str">
        <f t="shared" si="189"/>
        <v>Y</v>
      </c>
      <c r="T104" s="89" t="str">
        <f t="shared" si="189"/>
        <v>Y</v>
      </c>
      <c r="U104" s="89" t="str">
        <f t="shared" si="189"/>
        <v>Y</v>
      </c>
    </row>
    <row r="105" spans="1:26" ht="19.5" customHeight="1" x14ac:dyDescent="0.2">
      <c r="A105" s="84">
        <v>96</v>
      </c>
      <c r="B105" s="90" t="s">
        <v>249</v>
      </c>
      <c r="C105" s="91" t="s">
        <v>250</v>
      </c>
      <c r="D105" s="87">
        <v>5</v>
      </c>
      <c r="E105" s="87">
        <v>5</v>
      </c>
      <c r="F105" s="87">
        <v>5</v>
      </c>
      <c r="G105" s="87">
        <v>5</v>
      </c>
      <c r="H105" s="87">
        <v>5</v>
      </c>
      <c r="I105" s="87">
        <v>5</v>
      </c>
      <c r="J105" s="88">
        <f t="shared" ref="J105:O105" si="190">IF(D105="A",0,D105/5*100)</f>
        <v>100</v>
      </c>
      <c r="K105" s="88">
        <f t="shared" si="190"/>
        <v>100</v>
      </c>
      <c r="L105" s="88">
        <f t="shared" si="190"/>
        <v>100</v>
      </c>
      <c r="M105" s="88">
        <f t="shared" si="190"/>
        <v>100</v>
      </c>
      <c r="N105" s="88">
        <f t="shared" si="190"/>
        <v>100</v>
      </c>
      <c r="O105" s="88">
        <f t="shared" si="190"/>
        <v>100</v>
      </c>
      <c r="P105" s="89" t="str">
        <f t="shared" ref="P105:U105" si="191">IF(J105&lt;85,"N","Y")</f>
        <v>Y</v>
      </c>
      <c r="Q105" s="89" t="str">
        <f t="shared" si="191"/>
        <v>Y</v>
      </c>
      <c r="R105" s="89" t="str">
        <f t="shared" si="191"/>
        <v>Y</v>
      </c>
      <c r="S105" s="89" t="str">
        <f t="shared" si="191"/>
        <v>Y</v>
      </c>
      <c r="T105" s="89" t="str">
        <f t="shared" si="191"/>
        <v>Y</v>
      </c>
      <c r="U105" s="89" t="str">
        <f t="shared" si="191"/>
        <v>Y</v>
      </c>
      <c r="V105" s="3"/>
      <c r="W105" s="3"/>
      <c r="X105" s="3"/>
      <c r="Y105" s="3"/>
      <c r="Z105" s="3"/>
    </row>
    <row r="106" spans="1:26" ht="19.5" customHeight="1" x14ac:dyDescent="0.2">
      <c r="A106" s="84">
        <v>97</v>
      </c>
      <c r="B106" s="90" t="s">
        <v>251</v>
      </c>
      <c r="C106" s="91" t="s">
        <v>252</v>
      </c>
      <c r="D106" s="87">
        <v>4</v>
      </c>
      <c r="E106" s="87">
        <v>4</v>
      </c>
      <c r="F106" s="87">
        <v>4</v>
      </c>
      <c r="G106" s="87">
        <v>4</v>
      </c>
      <c r="H106" s="87">
        <v>4</v>
      </c>
      <c r="I106" s="87">
        <v>4</v>
      </c>
      <c r="J106" s="88">
        <f t="shared" ref="J106:O106" si="192">IF(D106="A",0,D106/5*100)</f>
        <v>80</v>
      </c>
      <c r="K106" s="88">
        <f t="shared" si="192"/>
        <v>80</v>
      </c>
      <c r="L106" s="88">
        <f t="shared" si="192"/>
        <v>80</v>
      </c>
      <c r="M106" s="88">
        <f t="shared" si="192"/>
        <v>80</v>
      </c>
      <c r="N106" s="88">
        <f t="shared" si="192"/>
        <v>80</v>
      </c>
      <c r="O106" s="88">
        <f t="shared" si="192"/>
        <v>80</v>
      </c>
      <c r="P106" s="89" t="str">
        <f t="shared" ref="P106:U106" si="193">IF(J106&lt;85,"N","Y")</f>
        <v>N</v>
      </c>
      <c r="Q106" s="89" t="str">
        <f t="shared" si="193"/>
        <v>N</v>
      </c>
      <c r="R106" s="89" t="str">
        <f t="shared" si="193"/>
        <v>N</v>
      </c>
      <c r="S106" s="89" t="str">
        <f t="shared" si="193"/>
        <v>N</v>
      </c>
      <c r="T106" s="89" t="str">
        <f t="shared" si="193"/>
        <v>N</v>
      </c>
      <c r="U106" s="89" t="str">
        <f t="shared" si="193"/>
        <v>N</v>
      </c>
      <c r="V106" s="3"/>
      <c r="W106" s="3"/>
      <c r="X106" s="3"/>
      <c r="Y106" s="3"/>
      <c r="Z106" s="3"/>
    </row>
    <row r="107" spans="1:26" ht="19.5" customHeight="1" x14ac:dyDescent="0.2">
      <c r="A107" s="84">
        <v>98</v>
      </c>
      <c r="B107" s="90" t="s">
        <v>253</v>
      </c>
      <c r="C107" s="91" t="s">
        <v>254</v>
      </c>
      <c r="D107" s="87">
        <v>5</v>
      </c>
      <c r="E107" s="87">
        <v>5</v>
      </c>
      <c r="F107" s="87">
        <v>5</v>
      </c>
      <c r="G107" s="87">
        <v>5</v>
      </c>
      <c r="H107" s="87">
        <v>5</v>
      </c>
      <c r="I107" s="87">
        <v>5</v>
      </c>
      <c r="J107" s="88">
        <f t="shared" ref="J107:O107" si="194">IF(D107="A",0,D107/5*100)</f>
        <v>100</v>
      </c>
      <c r="K107" s="88">
        <f t="shared" si="194"/>
        <v>100</v>
      </c>
      <c r="L107" s="88">
        <f t="shared" si="194"/>
        <v>100</v>
      </c>
      <c r="M107" s="88">
        <f t="shared" si="194"/>
        <v>100</v>
      </c>
      <c r="N107" s="88">
        <f t="shared" si="194"/>
        <v>100</v>
      </c>
      <c r="O107" s="88">
        <f t="shared" si="194"/>
        <v>100</v>
      </c>
      <c r="P107" s="89" t="str">
        <f t="shared" ref="P107:U107" si="195">IF(J107&lt;85,"N","Y")</f>
        <v>Y</v>
      </c>
      <c r="Q107" s="89" t="str">
        <f t="shared" si="195"/>
        <v>Y</v>
      </c>
      <c r="R107" s="89" t="str">
        <f t="shared" si="195"/>
        <v>Y</v>
      </c>
      <c r="S107" s="89" t="str">
        <f t="shared" si="195"/>
        <v>Y</v>
      </c>
      <c r="T107" s="89" t="str">
        <f t="shared" si="195"/>
        <v>Y</v>
      </c>
      <c r="U107" s="89" t="str">
        <f t="shared" si="195"/>
        <v>Y</v>
      </c>
      <c r="V107" s="3"/>
      <c r="W107" s="3"/>
      <c r="X107" s="3"/>
      <c r="Y107" s="3"/>
      <c r="Z107" s="3"/>
    </row>
    <row r="108" spans="1:26" ht="15.75" customHeight="1" x14ac:dyDescent="0.2">
      <c r="A108" s="109"/>
      <c r="B108" s="109"/>
      <c r="C108" s="109"/>
      <c r="D108" s="109"/>
      <c r="E108" s="109"/>
      <c r="F108" s="109"/>
      <c r="G108" s="109"/>
      <c r="H108" s="109"/>
      <c r="I108" s="109"/>
      <c r="J108" s="109"/>
      <c r="K108" s="109"/>
      <c r="L108" s="109"/>
      <c r="M108" s="14"/>
      <c r="N108" s="14"/>
      <c r="O108" s="14"/>
      <c r="P108" s="14"/>
      <c r="Q108" s="14"/>
      <c r="R108" s="14"/>
      <c r="S108" s="3"/>
      <c r="T108" s="3"/>
      <c r="U108" s="3"/>
    </row>
    <row r="109" spans="1:26" ht="15.75" customHeight="1" x14ac:dyDescent="0.2">
      <c r="A109" s="109"/>
      <c r="B109" s="109"/>
      <c r="C109" s="109"/>
      <c r="D109" s="109"/>
      <c r="E109" s="109"/>
      <c r="F109" s="109"/>
      <c r="G109" s="109"/>
      <c r="H109" s="109"/>
      <c r="I109" s="3"/>
      <c r="J109" s="3"/>
      <c r="K109" s="3"/>
      <c r="L109" s="233" t="s">
        <v>263</v>
      </c>
      <c r="M109" s="195"/>
      <c r="N109" s="195"/>
      <c r="O109" s="196"/>
      <c r="P109" s="83">
        <f t="shared" ref="P109:U109" si="196">COUNTIF(P10:P107,"Y")</f>
        <v>91</v>
      </c>
      <c r="Q109" s="83">
        <f t="shared" si="196"/>
        <v>91</v>
      </c>
      <c r="R109" s="83">
        <f t="shared" si="196"/>
        <v>91</v>
      </c>
      <c r="S109" s="83">
        <f t="shared" si="196"/>
        <v>91</v>
      </c>
      <c r="T109" s="83">
        <f t="shared" si="196"/>
        <v>91</v>
      </c>
      <c r="U109" s="83">
        <f t="shared" si="196"/>
        <v>91</v>
      </c>
    </row>
    <row r="110" spans="1:26" ht="15.75" customHeight="1" x14ac:dyDescent="0.2">
      <c r="A110" s="109"/>
      <c r="B110" s="109"/>
      <c r="C110" s="109"/>
      <c r="D110" s="109"/>
      <c r="E110" s="109"/>
      <c r="F110" s="109"/>
      <c r="G110" s="109"/>
      <c r="H110" s="109"/>
      <c r="I110" s="3"/>
      <c r="J110" s="3"/>
      <c r="K110" s="3"/>
      <c r="L110" s="233" t="s">
        <v>264</v>
      </c>
      <c r="M110" s="195"/>
      <c r="N110" s="195"/>
      <c r="O110" s="196"/>
      <c r="P110" s="121">
        <f t="shared" ref="P110:U110" si="197">(P109/98)*100</f>
        <v>92.857142857142861</v>
      </c>
      <c r="Q110" s="121">
        <f t="shared" si="197"/>
        <v>92.857142857142861</v>
      </c>
      <c r="R110" s="121">
        <f t="shared" si="197"/>
        <v>92.857142857142861</v>
      </c>
      <c r="S110" s="121">
        <f t="shared" si="197"/>
        <v>92.857142857142861</v>
      </c>
      <c r="T110" s="121">
        <f t="shared" si="197"/>
        <v>92.857142857142861</v>
      </c>
      <c r="U110" s="121">
        <f t="shared" si="197"/>
        <v>92.857142857142861</v>
      </c>
    </row>
    <row r="111" spans="1:26" ht="15.75" customHeight="1" x14ac:dyDescent="0.2">
      <c r="A111" s="109"/>
      <c r="B111" s="109"/>
      <c r="C111" s="109"/>
      <c r="D111" s="109"/>
      <c r="E111" s="109"/>
      <c r="F111" s="109"/>
      <c r="G111" s="109"/>
      <c r="H111" s="109"/>
      <c r="I111" s="109"/>
      <c r="J111" s="122"/>
      <c r="K111" s="109"/>
      <c r="L111" s="109"/>
      <c r="M111" s="14"/>
      <c r="N111" s="14"/>
      <c r="O111" s="14"/>
      <c r="P111" s="14"/>
      <c r="Q111" s="14"/>
      <c r="R111" s="14"/>
      <c r="S111" s="3"/>
      <c r="T111" s="3"/>
      <c r="U111" s="3"/>
    </row>
    <row r="112" spans="1:26" ht="24" customHeight="1" x14ac:dyDescent="0.2">
      <c r="A112" s="109"/>
      <c r="B112" s="237" t="s">
        <v>265</v>
      </c>
      <c r="C112" s="235" t="s">
        <v>272</v>
      </c>
      <c r="D112" s="42" t="s">
        <v>29</v>
      </c>
      <c r="E112" s="42" t="s">
        <v>41</v>
      </c>
      <c r="F112" s="42" t="s">
        <v>42</v>
      </c>
      <c r="G112" s="42" t="s">
        <v>36</v>
      </c>
      <c r="H112" s="42" t="s">
        <v>43</v>
      </c>
      <c r="I112" s="42" t="s">
        <v>44</v>
      </c>
      <c r="J112" s="9"/>
      <c r="K112" s="9"/>
      <c r="L112" s="9"/>
      <c r="M112" s="9"/>
      <c r="N112" s="9"/>
      <c r="O112" s="9"/>
      <c r="P112" s="14"/>
      <c r="Q112" s="14"/>
      <c r="R112" s="14"/>
      <c r="S112" s="3"/>
      <c r="T112" s="3"/>
      <c r="U112" s="3"/>
    </row>
    <row r="113" spans="1:21" ht="33" customHeight="1" x14ac:dyDescent="0.2">
      <c r="A113" s="109"/>
      <c r="B113" s="202"/>
      <c r="C113" s="199"/>
      <c r="D113" s="117">
        <f t="shared" ref="D113:G113" si="198">P110</f>
        <v>92.857142857142861</v>
      </c>
      <c r="E113" s="117">
        <f t="shared" si="198"/>
        <v>92.857142857142861</v>
      </c>
      <c r="F113" s="117">
        <f t="shared" si="198"/>
        <v>92.857142857142861</v>
      </c>
      <c r="G113" s="117">
        <f t="shared" si="198"/>
        <v>92.857142857142861</v>
      </c>
      <c r="H113" s="117">
        <v>93</v>
      </c>
      <c r="I113" s="117">
        <f>U110</f>
        <v>92.857142857142861</v>
      </c>
      <c r="J113" s="109"/>
      <c r="K113" s="109"/>
      <c r="L113" s="109"/>
      <c r="M113" s="109"/>
      <c r="N113" s="109"/>
      <c r="O113" s="109"/>
      <c r="P113" s="14"/>
      <c r="Q113" s="14"/>
      <c r="R113" s="14"/>
      <c r="S113" s="3"/>
      <c r="T113" s="3"/>
      <c r="U113" s="3"/>
    </row>
    <row r="114" spans="1:21" ht="15.75" customHeight="1" x14ac:dyDescent="0.2">
      <c r="A114" s="109"/>
      <c r="B114" s="109"/>
      <c r="C114" s="109"/>
      <c r="D114" s="109"/>
      <c r="E114" s="109"/>
      <c r="F114" s="109"/>
      <c r="G114" s="109"/>
      <c r="H114" s="109"/>
      <c r="I114" s="109"/>
      <c r="J114" s="109"/>
      <c r="K114" s="109"/>
      <c r="L114" s="109"/>
      <c r="M114" s="109"/>
      <c r="N114" s="109"/>
      <c r="O114" s="109"/>
      <c r="P114" s="14"/>
      <c r="Q114" s="14"/>
      <c r="R114" s="14"/>
      <c r="S114" s="3"/>
      <c r="T114" s="3"/>
      <c r="U114" s="3"/>
    </row>
    <row r="115" spans="1:21" ht="15.75" customHeight="1" x14ac:dyDescent="0.2">
      <c r="A115" s="109"/>
      <c r="B115" s="43"/>
      <c r="C115" s="109"/>
      <c r="D115" s="109"/>
      <c r="E115" s="109"/>
      <c r="F115" s="109"/>
      <c r="G115" s="109"/>
      <c r="H115" s="109"/>
      <c r="I115" s="109"/>
      <c r="J115" s="109"/>
      <c r="K115" s="109"/>
      <c r="L115" s="109"/>
      <c r="M115" s="109"/>
      <c r="N115" s="109"/>
      <c r="O115" s="109"/>
      <c r="P115" s="14"/>
      <c r="Q115" s="14"/>
      <c r="R115" s="14"/>
      <c r="S115" s="3"/>
      <c r="T115" s="3"/>
      <c r="U115" s="3"/>
    </row>
    <row r="116" spans="1:21" ht="18.75" customHeight="1" x14ac:dyDescent="0.2">
      <c r="A116" s="109"/>
      <c r="B116" s="119" t="s">
        <v>269</v>
      </c>
      <c r="C116" s="109"/>
      <c r="D116" s="109"/>
      <c r="E116" s="109"/>
      <c r="F116" s="109"/>
      <c r="G116" s="109"/>
      <c r="H116" s="109"/>
      <c r="I116" s="109"/>
      <c r="J116" s="109"/>
      <c r="K116" s="109"/>
      <c r="L116" s="109"/>
      <c r="M116" s="109"/>
      <c r="N116" s="109"/>
      <c r="O116" s="109"/>
      <c r="P116" s="14"/>
      <c r="Q116" s="14"/>
      <c r="R116" s="14"/>
      <c r="S116" s="3"/>
      <c r="T116" s="3"/>
      <c r="U116" s="3"/>
    </row>
    <row r="117" spans="1:21" ht="18.75" customHeight="1" x14ac:dyDescent="0.2">
      <c r="A117" s="109"/>
      <c r="B117" s="205" t="s">
        <v>273</v>
      </c>
      <c r="C117" s="189"/>
      <c r="D117" s="109"/>
      <c r="E117" s="109"/>
      <c r="F117" s="109"/>
      <c r="G117" s="109"/>
      <c r="H117" s="109"/>
      <c r="I117" s="109"/>
      <c r="J117" s="109"/>
      <c r="K117" s="109"/>
      <c r="L117" s="109"/>
      <c r="M117" s="14"/>
      <c r="N117" s="14"/>
      <c r="O117" s="14"/>
      <c r="P117" s="14"/>
      <c r="Q117" s="14"/>
      <c r="R117" s="14"/>
      <c r="S117" s="3"/>
      <c r="T117" s="3"/>
      <c r="U117" s="3"/>
    </row>
    <row r="118" spans="1:21" ht="18.75" customHeight="1" x14ac:dyDescent="0.2">
      <c r="A118" s="109"/>
      <c r="B118" s="205" t="s">
        <v>274</v>
      </c>
      <c r="C118" s="189"/>
      <c r="D118" s="109"/>
      <c r="E118" s="109"/>
      <c r="F118" s="109"/>
      <c r="G118" s="109"/>
      <c r="H118" s="109"/>
      <c r="I118" s="109"/>
      <c r="J118" s="109"/>
      <c r="K118" s="111"/>
      <c r="L118" s="109"/>
      <c r="M118" s="14"/>
      <c r="N118" s="14"/>
      <c r="O118" s="14"/>
      <c r="P118" s="14"/>
      <c r="Q118" s="14"/>
      <c r="R118" s="14"/>
      <c r="S118" s="3"/>
      <c r="T118" s="3"/>
      <c r="U118" s="3"/>
    </row>
    <row r="119" spans="1:21" ht="15.75" customHeight="1" x14ac:dyDescent="0.2">
      <c r="A119" s="109"/>
      <c r="B119" s="109"/>
      <c r="C119" s="109"/>
      <c r="D119" s="109"/>
      <c r="E119" s="109"/>
      <c r="F119" s="109"/>
      <c r="G119" s="109"/>
      <c r="H119" s="109"/>
      <c r="I119" s="109"/>
      <c r="J119" s="109"/>
      <c r="K119" s="111"/>
      <c r="L119" s="109"/>
      <c r="M119" s="14"/>
      <c r="N119" s="14"/>
      <c r="O119" s="14"/>
      <c r="P119" s="14"/>
      <c r="Q119" s="14"/>
      <c r="R119" s="14"/>
      <c r="S119" s="3"/>
      <c r="T119" s="3"/>
      <c r="U119" s="3"/>
    </row>
    <row r="120" spans="1:21" ht="15.75" customHeight="1" x14ac:dyDescent="0.2">
      <c r="A120" s="109"/>
      <c r="B120" s="109"/>
      <c r="C120" s="109"/>
      <c r="D120" s="109"/>
      <c r="E120" s="109"/>
      <c r="F120" s="109"/>
      <c r="G120" s="109"/>
      <c r="H120" s="109"/>
      <c r="I120" s="109"/>
      <c r="J120" s="109"/>
      <c r="K120" s="111"/>
      <c r="L120" s="109"/>
      <c r="M120" s="14"/>
      <c r="N120" s="14"/>
      <c r="O120" s="14"/>
      <c r="P120" s="14"/>
      <c r="Q120" s="14"/>
      <c r="R120" s="14"/>
      <c r="S120" s="3"/>
      <c r="T120" s="3"/>
      <c r="U120" s="3"/>
    </row>
    <row r="121" spans="1:21" ht="15.75" customHeight="1" x14ac:dyDescent="0.2">
      <c r="A121" s="109"/>
      <c r="B121" s="109"/>
      <c r="C121" s="109"/>
      <c r="D121" s="109"/>
      <c r="E121" s="109"/>
      <c r="F121" s="109"/>
      <c r="G121" s="109"/>
      <c r="H121" s="109"/>
      <c r="I121" s="109"/>
      <c r="J121" s="109"/>
      <c r="K121" s="111"/>
      <c r="L121" s="109"/>
      <c r="M121" s="14"/>
      <c r="N121" s="14"/>
      <c r="O121" s="14"/>
      <c r="P121" s="14"/>
      <c r="Q121" s="14"/>
      <c r="R121" s="14"/>
      <c r="S121" s="3"/>
      <c r="T121" s="3"/>
      <c r="U121" s="3"/>
    </row>
    <row r="122" spans="1:21" ht="15.75" customHeight="1" x14ac:dyDescent="0.2">
      <c r="A122" s="109"/>
      <c r="B122" s="109"/>
      <c r="C122" s="109"/>
      <c r="D122" s="109"/>
      <c r="E122" s="109"/>
      <c r="F122" s="109"/>
      <c r="G122" s="109"/>
      <c r="H122" s="109"/>
      <c r="I122" s="109"/>
      <c r="J122" s="109"/>
      <c r="K122" s="109"/>
      <c r="L122" s="109"/>
      <c r="M122" s="14"/>
      <c r="N122" s="14"/>
      <c r="O122" s="14"/>
      <c r="P122" s="14"/>
      <c r="Q122" s="14"/>
      <c r="R122" s="14"/>
      <c r="S122" s="3"/>
      <c r="T122" s="3"/>
      <c r="U122" s="3"/>
    </row>
    <row r="123" spans="1:21" ht="15.75" customHeight="1" x14ac:dyDescent="0.2">
      <c r="A123" s="109"/>
      <c r="B123" s="109"/>
      <c r="C123" s="109"/>
      <c r="D123" s="109"/>
      <c r="E123" s="109"/>
      <c r="F123" s="109"/>
      <c r="G123" s="109"/>
      <c r="H123" s="109"/>
      <c r="I123" s="109"/>
      <c r="J123" s="109"/>
      <c r="K123" s="109"/>
      <c r="L123" s="109"/>
      <c r="M123" s="14"/>
      <c r="N123" s="14"/>
      <c r="O123" s="14"/>
      <c r="P123" s="14"/>
      <c r="Q123" s="14"/>
      <c r="R123" s="14"/>
      <c r="S123" s="3"/>
      <c r="T123" s="3"/>
      <c r="U123" s="3"/>
    </row>
    <row r="124" spans="1:21" ht="15.75" customHeight="1" x14ac:dyDescent="0.2">
      <c r="A124" s="109"/>
      <c r="B124" s="109"/>
      <c r="C124" s="109"/>
      <c r="D124" s="109"/>
      <c r="E124" s="109"/>
      <c r="F124" s="109"/>
      <c r="G124" s="109"/>
      <c r="H124" s="109"/>
      <c r="I124" s="109"/>
      <c r="J124" s="109"/>
      <c r="K124" s="109"/>
      <c r="L124" s="109"/>
      <c r="M124" s="14"/>
      <c r="N124" s="14"/>
      <c r="O124" s="14"/>
      <c r="P124" s="14"/>
      <c r="Q124" s="14"/>
      <c r="R124" s="14"/>
      <c r="S124" s="3"/>
      <c r="T124" s="3"/>
      <c r="U124" s="3"/>
    </row>
    <row r="125" spans="1:21" ht="15.75" customHeight="1" x14ac:dyDescent="0.2">
      <c r="A125" s="109"/>
      <c r="B125" s="109"/>
      <c r="C125" s="109"/>
      <c r="D125" s="109"/>
      <c r="E125" s="109"/>
      <c r="F125" s="109"/>
      <c r="G125" s="109"/>
      <c r="H125" s="109"/>
      <c r="I125" s="109"/>
      <c r="J125" s="109"/>
      <c r="K125" s="109"/>
      <c r="L125" s="109"/>
      <c r="M125" s="14"/>
      <c r="N125" s="14"/>
      <c r="O125" s="14"/>
      <c r="P125" s="14"/>
      <c r="Q125" s="14"/>
      <c r="R125" s="14"/>
      <c r="S125" s="3"/>
      <c r="T125" s="3"/>
      <c r="U125" s="3"/>
    </row>
    <row r="126" spans="1:21" ht="15.75" customHeight="1" x14ac:dyDescent="0.2">
      <c r="A126" s="109"/>
      <c r="B126" s="109"/>
      <c r="C126" s="109"/>
      <c r="D126" s="109"/>
      <c r="E126" s="109"/>
      <c r="F126" s="109"/>
      <c r="G126" s="109"/>
      <c r="H126" s="109"/>
      <c r="I126" s="109"/>
      <c r="J126" s="109"/>
      <c r="K126" s="109"/>
      <c r="L126" s="109"/>
      <c r="M126" s="14"/>
      <c r="N126" s="14"/>
      <c r="O126" s="14"/>
      <c r="P126" s="14"/>
      <c r="Q126" s="14"/>
      <c r="R126" s="14"/>
      <c r="S126" s="3"/>
      <c r="T126" s="3"/>
      <c r="U126" s="3"/>
    </row>
    <row r="127" spans="1:21" ht="15.75" customHeight="1" x14ac:dyDescent="0.2">
      <c r="A127" s="109"/>
      <c r="B127" s="109"/>
      <c r="C127" s="109"/>
      <c r="D127" s="109"/>
      <c r="E127" s="109"/>
      <c r="F127" s="109"/>
      <c r="G127" s="109"/>
      <c r="H127" s="109"/>
      <c r="I127" s="109"/>
      <c r="J127" s="109"/>
      <c r="K127" s="109"/>
      <c r="L127" s="109"/>
      <c r="M127" s="14"/>
      <c r="N127" s="14"/>
      <c r="O127" s="14"/>
      <c r="P127" s="14"/>
      <c r="Q127" s="14"/>
      <c r="R127" s="14"/>
      <c r="S127" s="3"/>
      <c r="T127" s="3"/>
      <c r="U127" s="3"/>
    </row>
    <row r="128" spans="1:21" ht="15.75" customHeight="1" x14ac:dyDescent="0.2">
      <c r="A128" s="109"/>
      <c r="B128" s="109"/>
      <c r="C128" s="109"/>
      <c r="D128" s="109"/>
      <c r="E128" s="109"/>
      <c r="F128" s="109"/>
      <c r="G128" s="109"/>
      <c r="H128" s="109"/>
      <c r="I128" s="109"/>
      <c r="J128" s="109"/>
      <c r="K128" s="109"/>
      <c r="L128" s="109"/>
      <c r="M128" s="14"/>
      <c r="N128" s="14"/>
      <c r="O128" s="14"/>
      <c r="P128" s="14"/>
      <c r="Q128" s="14"/>
      <c r="R128" s="14"/>
      <c r="S128" s="3"/>
      <c r="T128" s="3"/>
      <c r="U128" s="3"/>
    </row>
    <row r="129" spans="1:21" ht="15.75" customHeight="1" x14ac:dyDescent="0.2">
      <c r="A129" s="109"/>
      <c r="B129" s="109"/>
      <c r="C129" s="109"/>
      <c r="D129" s="109"/>
      <c r="E129" s="109"/>
      <c r="F129" s="109"/>
      <c r="G129" s="109"/>
      <c r="H129" s="109"/>
      <c r="I129" s="109"/>
      <c r="J129" s="109"/>
      <c r="K129" s="109"/>
      <c r="L129" s="109"/>
      <c r="M129" s="14"/>
      <c r="N129" s="14"/>
      <c r="O129" s="14"/>
      <c r="P129" s="14"/>
      <c r="Q129" s="14"/>
      <c r="R129" s="14"/>
      <c r="S129" s="3"/>
      <c r="T129" s="3"/>
      <c r="U129" s="3"/>
    </row>
    <row r="130" spans="1:21" ht="15.75" customHeight="1" x14ac:dyDescent="0.2">
      <c r="A130" s="109"/>
      <c r="B130" s="109"/>
      <c r="C130" s="109"/>
      <c r="D130" s="3"/>
      <c r="E130" s="3"/>
      <c r="F130" s="3"/>
      <c r="G130" s="3"/>
      <c r="H130" s="3"/>
      <c r="I130" s="3"/>
      <c r="J130" s="109"/>
      <c r="K130" s="109"/>
      <c r="L130" s="109"/>
      <c r="M130" s="14"/>
      <c r="N130" s="14"/>
      <c r="O130" s="14"/>
      <c r="P130" s="14"/>
      <c r="Q130" s="14"/>
      <c r="R130" s="14"/>
      <c r="S130" s="3"/>
      <c r="T130" s="3"/>
      <c r="U130" s="3"/>
    </row>
    <row r="131" spans="1:21" ht="15.75" customHeight="1" x14ac:dyDescent="0.2">
      <c r="A131" s="109"/>
      <c r="B131" s="109"/>
      <c r="C131" s="109"/>
      <c r="D131" s="109"/>
      <c r="E131" s="109"/>
      <c r="F131" s="109"/>
      <c r="G131" s="109"/>
      <c r="H131" s="109"/>
      <c r="I131" s="109"/>
      <c r="J131" s="109"/>
      <c r="K131" s="109"/>
      <c r="L131" s="109"/>
      <c r="M131" s="14"/>
      <c r="N131" s="14"/>
      <c r="O131" s="14"/>
      <c r="P131" s="14"/>
      <c r="Q131" s="14"/>
      <c r="R131" s="14"/>
      <c r="S131" s="3"/>
      <c r="T131" s="3"/>
      <c r="U131" s="3"/>
    </row>
    <row r="132" spans="1:21" ht="15.75" customHeight="1" x14ac:dyDescent="0.2">
      <c r="A132" s="109"/>
      <c r="B132" s="109"/>
      <c r="C132" s="3"/>
      <c r="D132" s="109"/>
      <c r="E132" s="109"/>
      <c r="F132" s="109"/>
      <c r="G132" s="109"/>
      <c r="H132" s="109"/>
      <c r="I132" s="109"/>
      <c r="J132" s="109"/>
      <c r="K132" s="109"/>
      <c r="L132" s="109"/>
      <c r="M132" s="14"/>
      <c r="N132" s="14"/>
      <c r="O132" s="14"/>
      <c r="P132" s="14"/>
      <c r="Q132" s="14"/>
      <c r="R132" s="14"/>
      <c r="S132" s="3"/>
      <c r="T132" s="3"/>
      <c r="U132" s="3"/>
    </row>
    <row r="133" spans="1:21" ht="15.75" customHeight="1" x14ac:dyDescent="0.2">
      <c r="A133" s="109"/>
      <c r="B133" s="109"/>
      <c r="C133" s="109"/>
      <c r="D133" s="109"/>
      <c r="E133" s="109"/>
      <c r="F133" s="109"/>
      <c r="G133" s="109"/>
      <c r="H133" s="109"/>
      <c r="I133" s="109"/>
      <c r="J133" s="109"/>
      <c r="K133" s="109"/>
      <c r="L133" s="109"/>
      <c r="M133" s="14"/>
      <c r="N133" s="14"/>
      <c r="O133" s="14"/>
      <c r="P133" s="14"/>
      <c r="Q133" s="14"/>
      <c r="R133" s="14"/>
      <c r="S133" s="3"/>
      <c r="T133" s="3"/>
      <c r="U133" s="3"/>
    </row>
    <row r="134" spans="1:21" ht="15.75" customHeight="1" x14ac:dyDescent="0.2">
      <c r="A134" s="109"/>
      <c r="B134" s="109"/>
      <c r="C134" s="109"/>
      <c r="D134" s="109"/>
      <c r="E134" s="109"/>
      <c r="F134" s="109"/>
      <c r="G134" s="109"/>
      <c r="H134" s="109"/>
      <c r="I134" s="109"/>
      <c r="J134" s="109"/>
      <c r="K134" s="109"/>
      <c r="L134" s="109"/>
      <c r="M134" s="14"/>
      <c r="N134" s="14"/>
      <c r="O134" s="14"/>
      <c r="P134" s="14"/>
      <c r="Q134" s="14"/>
      <c r="R134" s="14"/>
      <c r="S134" s="3"/>
      <c r="T134" s="3"/>
      <c r="U134" s="3"/>
    </row>
    <row r="135" spans="1:21" ht="15.75" customHeight="1" x14ac:dyDescent="0.2">
      <c r="A135" s="109"/>
      <c r="B135" s="109"/>
      <c r="C135" s="109"/>
      <c r="D135" s="109"/>
      <c r="E135" s="109"/>
      <c r="F135" s="109"/>
      <c r="G135" s="109"/>
      <c r="H135" s="109"/>
      <c r="I135" s="109"/>
      <c r="J135" s="109"/>
      <c r="K135" s="109"/>
      <c r="L135" s="109"/>
      <c r="M135" s="14"/>
      <c r="N135" s="14"/>
      <c r="O135" s="14"/>
      <c r="P135" s="14"/>
      <c r="Q135" s="14"/>
      <c r="R135" s="14"/>
      <c r="S135" s="3"/>
      <c r="T135" s="3"/>
      <c r="U135" s="3"/>
    </row>
    <row r="136" spans="1:21" ht="15.75" customHeight="1" x14ac:dyDescent="0.2">
      <c r="A136" s="109"/>
      <c r="B136" s="109"/>
      <c r="C136" s="109"/>
      <c r="D136" s="109"/>
      <c r="E136" s="109"/>
      <c r="F136" s="109"/>
      <c r="G136" s="109"/>
      <c r="H136" s="109"/>
      <c r="I136" s="109"/>
      <c r="J136" s="109"/>
      <c r="K136" s="109"/>
      <c r="L136" s="109"/>
      <c r="M136" s="14"/>
      <c r="N136" s="14"/>
      <c r="O136" s="14"/>
      <c r="P136" s="14"/>
      <c r="Q136" s="14"/>
      <c r="R136" s="14"/>
      <c r="S136" s="3"/>
      <c r="T136" s="3"/>
      <c r="U136" s="3"/>
    </row>
    <row r="137" spans="1:21" ht="15.75" customHeight="1" x14ac:dyDescent="0.2">
      <c r="A137" s="109"/>
      <c r="B137" s="109"/>
      <c r="C137" s="109"/>
      <c r="D137" s="109"/>
      <c r="E137" s="109"/>
      <c r="F137" s="109"/>
      <c r="G137" s="109"/>
      <c r="H137" s="109"/>
      <c r="I137" s="109"/>
      <c r="J137" s="109"/>
      <c r="K137" s="109"/>
      <c r="L137" s="109"/>
      <c r="M137" s="14"/>
      <c r="N137" s="14"/>
      <c r="O137" s="14"/>
      <c r="P137" s="14"/>
      <c r="Q137" s="14"/>
      <c r="R137" s="14"/>
      <c r="S137" s="3"/>
      <c r="T137" s="3"/>
      <c r="U137" s="3"/>
    </row>
    <row r="138" spans="1:21" ht="12.75" customHeight="1" x14ac:dyDescent="0.2">
      <c r="H138" s="3"/>
      <c r="N138" s="3"/>
      <c r="T138" s="3"/>
    </row>
    <row r="139" spans="1:21" ht="12.75" customHeight="1" x14ac:dyDescent="0.2">
      <c r="H139" s="3"/>
      <c r="N139" s="3"/>
      <c r="T139" s="3"/>
    </row>
    <row r="140" spans="1:21" ht="12.75" customHeight="1" x14ac:dyDescent="0.2">
      <c r="H140" s="3"/>
      <c r="N140" s="3"/>
      <c r="T140" s="3"/>
    </row>
    <row r="141" spans="1:21" ht="12.75" customHeight="1" x14ac:dyDescent="0.2">
      <c r="H141" s="3"/>
      <c r="N141" s="3"/>
      <c r="T141" s="3"/>
    </row>
    <row r="142" spans="1:21" ht="12.75" customHeight="1" x14ac:dyDescent="0.2">
      <c r="H142" s="3"/>
      <c r="N142" s="3"/>
      <c r="T142" s="3"/>
    </row>
    <row r="143" spans="1:21" ht="12.75" customHeight="1" x14ac:dyDescent="0.2">
      <c r="H143" s="3"/>
      <c r="N143" s="3"/>
      <c r="T143" s="3"/>
    </row>
    <row r="144" spans="1:21" ht="12.75" customHeight="1" x14ac:dyDescent="0.2">
      <c r="H144" s="3"/>
      <c r="N144" s="3"/>
      <c r="T144" s="3"/>
    </row>
    <row r="145" spans="8:20" ht="12.75" customHeight="1" x14ac:dyDescent="0.2">
      <c r="H145" s="3"/>
      <c r="N145" s="3"/>
      <c r="T145" s="3"/>
    </row>
    <row r="146" spans="8:20" ht="12.75" customHeight="1" x14ac:dyDescent="0.2">
      <c r="H146" s="3"/>
      <c r="N146" s="3"/>
      <c r="T146" s="3"/>
    </row>
    <row r="147" spans="8:20" ht="12.75" customHeight="1" x14ac:dyDescent="0.2">
      <c r="H147" s="3"/>
      <c r="N147" s="3"/>
      <c r="T147" s="3"/>
    </row>
    <row r="148" spans="8:20" ht="12.75" customHeight="1" x14ac:dyDescent="0.2">
      <c r="H148" s="3"/>
      <c r="N148" s="3"/>
      <c r="T148" s="3"/>
    </row>
    <row r="149" spans="8:20" ht="12.75" customHeight="1" x14ac:dyDescent="0.2">
      <c r="H149" s="3"/>
      <c r="N149" s="3"/>
      <c r="T149" s="3"/>
    </row>
    <row r="150" spans="8:20" ht="12.75" customHeight="1" x14ac:dyDescent="0.2">
      <c r="H150" s="3"/>
      <c r="N150" s="3"/>
      <c r="T150" s="3"/>
    </row>
    <row r="151" spans="8:20" ht="12.75" customHeight="1" x14ac:dyDescent="0.2">
      <c r="H151" s="3"/>
      <c r="N151" s="3"/>
      <c r="T151" s="3"/>
    </row>
    <row r="152" spans="8:20" ht="12.75" customHeight="1" x14ac:dyDescent="0.2">
      <c r="H152" s="3"/>
      <c r="N152" s="3"/>
      <c r="T152" s="3"/>
    </row>
    <row r="153" spans="8:20" ht="12.75" customHeight="1" x14ac:dyDescent="0.2">
      <c r="H153" s="3"/>
      <c r="N153" s="3"/>
      <c r="T153" s="3"/>
    </row>
    <row r="154" spans="8:20" ht="12.75" customHeight="1" x14ac:dyDescent="0.2">
      <c r="H154" s="3"/>
      <c r="N154" s="3"/>
      <c r="T154" s="3"/>
    </row>
    <row r="155" spans="8:20" ht="12.75" customHeight="1" x14ac:dyDescent="0.2">
      <c r="H155" s="3"/>
      <c r="N155" s="3"/>
      <c r="T155" s="3"/>
    </row>
    <row r="156" spans="8:20" ht="12.75" customHeight="1" x14ac:dyDescent="0.2">
      <c r="H156" s="3"/>
      <c r="N156" s="3"/>
      <c r="T156" s="3"/>
    </row>
    <row r="157" spans="8:20" ht="12.75" customHeight="1" x14ac:dyDescent="0.2">
      <c r="H157" s="3"/>
      <c r="N157" s="3"/>
      <c r="T157" s="3"/>
    </row>
    <row r="158" spans="8:20" ht="12.75" customHeight="1" x14ac:dyDescent="0.2">
      <c r="H158" s="3"/>
      <c r="N158" s="3"/>
      <c r="T158" s="3"/>
    </row>
    <row r="159" spans="8:20" ht="12.75" customHeight="1" x14ac:dyDescent="0.2">
      <c r="H159" s="3"/>
      <c r="N159" s="3"/>
      <c r="T159" s="3"/>
    </row>
    <row r="160" spans="8:20" ht="12.75" customHeight="1" x14ac:dyDescent="0.2">
      <c r="H160" s="3"/>
      <c r="N160" s="3"/>
      <c r="T160" s="3"/>
    </row>
    <row r="161" spans="8:20" ht="12.75" customHeight="1" x14ac:dyDescent="0.2">
      <c r="H161" s="3"/>
      <c r="N161" s="3"/>
      <c r="T161" s="3"/>
    </row>
    <row r="162" spans="8:20" ht="12.75" customHeight="1" x14ac:dyDescent="0.2">
      <c r="H162" s="3"/>
      <c r="N162" s="3"/>
      <c r="T162" s="3"/>
    </row>
    <row r="163" spans="8:20" ht="12.75" customHeight="1" x14ac:dyDescent="0.2">
      <c r="H163" s="3"/>
      <c r="N163" s="3"/>
      <c r="T163" s="3"/>
    </row>
    <row r="164" spans="8:20" ht="12.75" customHeight="1" x14ac:dyDescent="0.2">
      <c r="H164" s="3"/>
      <c r="N164" s="3"/>
      <c r="T164" s="3"/>
    </row>
    <row r="165" spans="8:20" ht="12.75" customHeight="1" x14ac:dyDescent="0.2">
      <c r="H165" s="3"/>
      <c r="N165" s="3"/>
      <c r="T165" s="3"/>
    </row>
    <row r="166" spans="8:20" ht="12.75" customHeight="1" x14ac:dyDescent="0.2">
      <c r="H166" s="3"/>
      <c r="N166" s="3"/>
      <c r="T166" s="3"/>
    </row>
    <row r="167" spans="8:20" ht="12.75" customHeight="1" x14ac:dyDescent="0.2">
      <c r="H167" s="3"/>
      <c r="N167" s="3"/>
      <c r="T167" s="3"/>
    </row>
    <row r="168" spans="8:20" ht="12.75" customHeight="1" x14ac:dyDescent="0.2">
      <c r="H168" s="3"/>
      <c r="N168" s="3"/>
      <c r="T168" s="3"/>
    </row>
    <row r="169" spans="8:20" ht="12.75" customHeight="1" x14ac:dyDescent="0.2">
      <c r="H169" s="3"/>
      <c r="N169" s="3"/>
      <c r="T169" s="3"/>
    </row>
    <row r="170" spans="8:20" ht="12.75" customHeight="1" x14ac:dyDescent="0.2">
      <c r="H170" s="3"/>
      <c r="N170" s="3"/>
      <c r="T170" s="3"/>
    </row>
    <row r="171" spans="8:20" ht="12.75" customHeight="1" x14ac:dyDescent="0.2">
      <c r="H171" s="3"/>
      <c r="N171" s="3"/>
      <c r="T171" s="3"/>
    </row>
    <row r="172" spans="8:20" ht="12.75" customHeight="1" x14ac:dyDescent="0.2">
      <c r="H172" s="3"/>
      <c r="N172" s="3"/>
      <c r="T172" s="3"/>
    </row>
    <row r="173" spans="8:20" ht="12.75" customHeight="1" x14ac:dyDescent="0.2">
      <c r="H173" s="3"/>
      <c r="N173" s="3"/>
      <c r="T173" s="3"/>
    </row>
    <row r="174" spans="8:20" ht="12.75" customHeight="1" x14ac:dyDescent="0.2">
      <c r="H174" s="3"/>
      <c r="N174" s="3"/>
      <c r="T174" s="3"/>
    </row>
    <row r="175" spans="8:20" ht="12.75" customHeight="1" x14ac:dyDescent="0.2">
      <c r="H175" s="3"/>
      <c r="N175" s="3"/>
      <c r="T175" s="3"/>
    </row>
    <row r="176" spans="8:20" ht="12.75" customHeight="1" x14ac:dyDescent="0.2">
      <c r="H176" s="3"/>
      <c r="N176" s="3"/>
      <c r="T176" s="3"/>
    </row>
    <row r="177" spans="8:20" ht="12.75" customHeight="1" x14ac:dyDescent="0.2">
      <c r="H177" s="3"/>
      <c r="N177" s="3"/>
      <c r="T177" s="3"/>
    </row>
    <row r="178" spans="8:20" ht="12.75" customHeight="1" x14ac:dyDescent="0.2">
      <c r="H178" s="3"/>
      <c r="N178" s="3"/>
      <c r="T178" s="3"/>
    </row>
    <row r="179" spans="8:20" ht="12.75" customHeight="1" x14ac:dyDescent="0.2">
      <c r="H179" s="3"/>
      <c r="N179" s="3"/>
      <c r="T179" s="3"/>
    </row>
    <row r="180" spans="8:20" ht="12.75" customHeight="1" x14ac:dyDescent="0.2">
      <c r="H180" s="3"/>
      <c r="N180" s="3"/>
      <c r="T180" s="3"/>
    </row>
    <row r="181" spans="8:20" ht="12.75" customHeight="1" x14ac:dyDescent="0.2">
      <c r="H181" s="3"/>
      <c r="N181" s="3"/>
      <c r="T181" s="3"/>
    </row>
    <row r="182" spans="8:20" ht="12.75" customHeight="1" x14ac:dyDescent="0.2">
      <c r="H182" s="3"/>
      <c r="N182" s="3"/>
      <c r="T182" s="3"/>
    </row>
    <row r="183" spans="8:20" ht="12.75" customHeight="1" x14ac:dyDescent="0.2">
      <c r="H183" s="3"/>
      <c r="N183" s="3"/>
      <c r="T183" s="3"/>
    </row>
    <row r="184" spans="8:20" ht="12.75" customHeight="1" x14ac:dyDescent="0.2">
      <c r="H184" s="3"/>
      <c r="N184" s="3"/>
      <c r="T184" s="3"/>
    </row>
    <row r="185" spans="8:20" ht="12.75" customHeight="1" x14ac:dyDescent="0.2">
      <c r="H185" s="3"/>
      <c r="N185" s="3"/>
      <c r="T185" s="3"/>
    </row>
    <row r="186" spans="8:20" ht="12.75" customHeight="1" x14ac:dyDescent="0.2">
      <c r="H186" s="3"/>
      <c r="N186" s="3"/>
      <c r="T186" s="3"/>
    </row>
    <row r="187" spans="8:20" ht="12.75" customHeight="1" x14ac:dyDescent="0.2">
      <c r="H187" s="3"/>
      <c r="N187" s="3"/>
      <c r="T187" s="3"/>
    </row>
    <row r="188" spans="8:20" ht="12.75" customHeight="1" x14ac:dyDescent="0.2">
      <c r="H188" s="3"/>
      <c r="N188" s="3"/>
      <c r="T188" s="3"/>
    </row>
    <row r="189" spans="8:20" ht="12.75" customHeight="1" x14ac:dyDescent="0.2">
      <c r="H189" s="3"/>
      <c r="N189" s="3"/>
      <c r="T189" s="3"/>
    </row>
    <row r="190" spans="8:20" ht="12.75" customHeight="1" x14ac:dyDescent="0.2">
      <c r="H190" s="3"/>
      <c r="N190" s="3"/>
      <c r="T190" s="3"/>
    </row>
    <row r="191" spans="8:20" ht="12.75" customHeight="1" x14ac:dyDescent="0.2">
      <c r="H191" s="3"/>
      <c r="N191" s="3"/>
      <c r="T191" s="3"/>
    </row>
    <row r="192" spans="8:20" ht="12.75" customHeight="1" x14ac:dyDescent="0.2">
      <c r="H192" s="3"/>
      <c r="N192" s="3"/>
      <c r="T192" s="3"/>
    </row>
    <row r="193" spans="8:20" ht="12.75" customHeight="1" x14ac:dyDescent="0.2">
      <c r="H193" s="3"/>
      <c r="N193" s="3"/>
      <c r="T193" s="3"/>
    </row>
    <row r="194" spans="8:20" ht="12.75" customHeight="1" x14ac:dyDescent="0.2">
      <c r="H194" s="3"/>
      <c r="N194" s="3"/>
      <c r="T194" s="3"/>
    </row>
    <row r="195" spans="8:20" ht="12.75" customHeight="1" x14ac:dyDescent="0.2">
      <c r="H195" s="3"/>
      <c r="N195" s="3"/>
      <c r="T195" s="3"/>
    </row>
    <row r="196" spans="8:20" ht="12.75" customHeight="1" x14ac:dyDescent="0.2">
      <c r="H196" s="3"/>
      <c r="N196" s="3"/>
      <c r="T196" s="3"/>
    </row>
    <row r="197" spans="8:20" ht="12.75" customHeight="1" x14ac:dyDescent="0.2">
      <c r="H197" s="3"/>
      <c r="N197" s="3"/>
      <c r="T197" s="3"/>
    </row>
    <row r="198" spans="8:20" ht="12.75" customHeight="1" x14ac:dyDescent="0.2">
      <c r="H198" s="3"/>
      <c r="N198" s="3"/>
      <c r="T198" s="3"/>
    </row>
    <row r="199" spans="8:20" ht="12.75" customHeight="1" x14ac:dyDescent="0.2">
      <c r="H199" s="3"/>
      <c r="N199" s="3"/>
      <c r="T199" s="3"/>
    </row>
    <row r="200" spans="8:20" ht="12.75" customHeight="1" x14ac:dyDescent="0.2">
      <c r="H200" s="3"/>
      <c r="N200" s="3"/>
      <c r="T200" s="3"/>
    </row>
    <row r="201" spans="8:20" ht="12.75" customHeight="1" x14ac:dyDescent="0.2">
      <c r="H201" s="3"/>
      <c r="N201" s="3"/>
      <c r="T201" s="3"/>
    </row>
    <row r="202" spans="8:20" ht="12.75" customHeight="1" x14ac:dyDescent="0.2">
      <c r="H202" s="3"/>
      <c r="N202" s="3"/>
      <c r="T202" s="3"/>
    </row>
    <row r="203" spans="8:20" ht="12.75" customHeight="1" x14ac:dyDescent="0.2">
      <c r="H203" s="3"/>
      <c r="N203" s="3"/>
      <c r="T203" s="3"/>
    </row>
    <row r="204" spans="8:20" ht="12.75" customHeight="1" x14ac:dyDescent="0.2">
      <c r="H204" s="3"/>
      <c r="N204" s="3"/>
      <c r="T204" s="3"/>
    </row>
    <row r="205" spans="8:20" ht="12.75" customHeight="1" x14ac:dyDescent="0.2">
      <c r="H205" s="3"/>
      <c r="N205" s="3"/>
      <c r="T205" s="3"/>
    </row>
    <row r="206" spans="8:20" ht="12.75" customHeight="1" x14ac:dyDescent="0.2">
      <c r="H206" s="3"/>
      <c r="N206" s="3"/>
      <c r="T206" s="3"/>
    </row>
    <row r="207" spans="8:20" ht="12.75" customHeight="1" x14ac:dyDescent="0.2">
      <c r="H207" s="3"/>
      <c r="N207" s="3"/>
      <c r="T207" s="3"/>
    </row>
    <row r="208" spans="8:20" ht="12.75" customHeight="1" x14ac:dyDescent="0.2">
      <c r="H208" s="3"/>
      <c r="N208" s="3"/>
      <c r="T208" s="3"/>
    </row>
    <row r="209" spans="8:20" ht="12.75" customHeight="1" x14ac:dyDescent="0.2">
      <c r="H209" s="3"/>
      <c r="N209" s="3"/>
      <c r="T209" s="3"/>
    </row>
    <row r="210" spans="8:20" ht="12.75" customHeight="1" x14ac:dyDescent="0.2">
      <c r="H210" s="3"/>
      <c r="N210" s="3"/>
      <c r="T210" s="3"/>
    </row>
    <row r="211" spans="8:20" ht="12.75" customHeight="1" x14ac:dyDescent="0.2">
      <c r="H211" s="3"/>
      <c r="N211" s="3"/>
      <c r="T211" s="3"/>
    </row>
    <row r="212" spans="8:20" ht="12.75" customHeight="1" x14ac:dyDescent="0.2">
      <c r="H212" s="3"/>
      <c r="N212" s="3"/>
      <c r="T212" s="3"/>
    </row>
    <row r="213" spans="8:20" ht="12.75" customHeight="1" x14ac:dyDescent="0.2">
      <c r="H213" s="3"/>
      <c r="N213" s="3"/>
      <c r="T213" s="3"/>
    </row>
    <row r="214" spans="8:20" ht="12.75" customHeight="1" x14ac:dyDescent="0.2">
      <c r="H214" s="3"/>
      <c r="N214" s="3"/>
      <c r="T214" s="3"/>
    </row>
    <row r="215" spans="8:20" ht="12.75" customHeight="1" x14ac:dyDescent="0.2">
      <c r="H215" s="3"/>
      <c r="N215" s="3"/>
      <c r="T215" s="3"/>
    </row>
    <row r="216" spans="8:20" ht="12.75" customHeight="1" x14ac:dyDescent="0.2">
      <c r="H216" s="3"/>
      <c r="N216" s="3"/>
      <c r="T216" s="3"/>
    </row>
    <row r="217" spans="8:20" ht="12.75" customHeight="1" x14ac:dyDescent="0.2">
      <c r="H217" s="3"/>
      <c r="N217" s="3"/>
      <c r="T217" s="3"/>
    </row>
    <row r="218" spans="8:20" ht="12.75" customHeight="1" x14ac:dyDescent="0.2">
      <c r="H218" s="3"/>
      <c r="N218" s="3"/>
      <c r="T218" s="3"/>
    </row>
    <row r="219" spans="8:20" ht="12.75" customHeight="1" x14ac:dyDescent="0.2">
      <c r="H219" s="3"/>
      <c r="N219" s="3"/>
      <c r="T219" s="3"/>
    </row>
    <row r="220" spans="8:20" ht="12.75" customHeight="1" x14ac:dyDescent="0.2">
      <c r="H220" s="3"/>
      <c r="N220" s="3"/>
      <c r="T220" s="3"/>
    </row>
    <row r="221" spans="8:20" ht="12.75" customHeight="1" x14ac:dyDescent="0.2">
      <c r="H221" s="3"/>
      <c r="N221" s="3"/>
      <c r="T221" s="3"/>
    </row>
    <row r="222" spans="8:20" ht="12.75" customHeight="1" x14ac:dyDescent="0.2">
      <c r="H222" s="3"/>
      <c r="N222" s="3"/>
      <c r="T222" s="3"/>
    </row>
    <row r="223" spans="8:20" ht="12.75" customHeight="1" x14ac:dyDescent="0.2">
      <c r="H223" s="3"/>
      <c r="N223" s="3"/>
      <c r="T223" s="3"/>
    </row>
    <row r="224" spans="8:20" ht="12.75" customHeight="1" x14ac:dyDescent="0.2">
      <c r="H224" s="3"/>
      <c r="N224" s="3"/>
      <c r="T224" s="3"/>
    </row>
    <row r="225" spans="8:20" ht="12.75" customHeight="1" x14ac:dyDescent="0.2">
      <c r="H225" s="3"/>
      <c r="N225" s="3"/>
      <c r="T225" s="3"/>
    </row>
    <row r="226" spans="8:20" ht="12.75" customHeight="1" x14ac:dyDescent="0.2">
      <c r="H226" s="3"/>
      <c r="N226" s="3"/>
      <c r="T226" s="3"/>
    </row>
    <row r="227" spans="8:20" ht="12.75" customHeight="1" x14ac:dyDescent="0.2">
      <c r="H227" s="3"/>
      <c r="N227" s="3"/>
      <c r="T227" s="3"/>
    </row>
    <row r="228" spans="8:20" ht="12.75" customHeight="1" x14ac:dyDescent="0.2">
      <c r="H228" s="3"/>
      <c r="N228" s="3"/>
      <c r="T228" s="3"/>
    </row>
    <row r="229" spans="8:20" ht="12.75" customHeight="1" x14ac:dyDescent="0.2">
      <c r="H229" s="3"/>
      <c r="N229" s="3"/>
      <c r="T229" s="3"/>
    </row>
    <row r="230" spans="8:20" ht="12.75" customHeight="1" x14ac:dyDescent="0.2">
      <c r="H230" s="3"/>
      <c r="N230" s="3"/>
      <c r="T230" s="3"/>
    </row>
    <row r="231" spans="8:20" ht="12.75" customHeight="1" x14ac:dyDescent="0.2">
      <c r="H231" s="3"/>
      <c r="N231" s="3"/>
      <c r="T231" s="3"/>
    </row>
    <row r="232" spans="8:20" ht="12.75" customHeight="1" x14ac:dyDescent="0.2">
      <c r="H232" s="3"/>
      <c r="N232" s="3"/>
      <c r="T232" s="3"/>
    </row>
    <row r="233" spans="8:20" ht="12.75" customHeight="1" x14ac:dyDescent="0.2">
      <c r="H233" s="3"/>
      <c r="N233" s="3"/>
      <c r="T233" s="3"/>
    </row>
    <row r="234" spans="8:20" ht="12.75" customHeight="1" x14ac:dyDescent="0.2">
      <c r="H234" s="3"/>
      <c r="N234" s="3"/>
      <c r="T234" s="3"/>
    </row>
    <row r="235" spans="8:20" ht="12.75" customHeight="1" x14ac:dyDescent="0.2">
      <c r="H235" s="3"/>
      <c r="N235" s="3"/>
      <c r="T235" s="3"/>
    </row>
    <row r="236" spans="8:20" ht="12.75" customHeight="1" x14ac:dyDescent="0.2">
      <c r="H236" s="3"/>
      <c r="N236" s="3"/>
      <c r="T236" s="3"/>
    </row>
    <row r="237" spans="8:20" ht="12.75" customHeight="1" x14ac:dyDescent="0.2">
      <c r="H237" s="3"/>
      <c r="N237" s="3"/>
      <c r="T237" s="3"/>
    </row>
    <row r="238" spans="8:20" ht="12.75" customHeight="1" x14ac:dyDescent="0.2">
      <c r="H238" s="3"/>
      <c r="N238" s="3"/>
      <c r="T238" s="3"/>
    </row>
    <row r="239" spans="8:20" ht="12.75" customHeight="1" x14ac:dyDescent="0.2">
      <c r="H239" s="3"/>
      <c r="N239" s="3"/>
      <c r="T239" s="3"/>
    </row>
    <row r="240" spans="8:20" ht="12.75" customHeight="1" x14ac:dyDescent="0.2">
      <c r="H240" s="3"/>
      <c r="N240" s="3"/>
      <c r="T240" s="3"/>
    </row>
    <row r="241" spans="8:20" ht="12.75" customHeight="1" x14ac:dyDescent="0.2">
      <c r="H241" s="3"/>
      <c r="N241" s="3"/>
      <c r="T241" s="3"/>
    </row>
    <row r="242" spans="8:20" ht="12.75" customHeight="1" x14ac:dyDescent="0.2">
      <c r="H242" s="3"/>
      <c r="N242" s="3"/>
      <c r="T242" s="3"/>
    </row>
    <row r="243" spans="8:20" ht="12.75" customHeight="1" x14ac:dyDescent="0.2">
      <c r="H243" s="3"/>
      <c r="N243" s="3"/>
      <c r="T243" s="3"/>
    </row>
    <row r="244" spans="8:20" ht="12.75" customHeight="1" x14ac:dyDescent="0.2">
      <c r="H244" s="3"/>
      <c r="N244" s="3"/>
      <c r="T244" s="3"/>
    </row>
    <row r="245" spans="8:20" ht="12.75" customHeight="1" x14ac:dyDescent="0.2">
      <c r="H245" s="3"/>
      <c r="N245" s="3"/>
      <c r="T245" s="3"/>
    </row>
    <row r="246" spans="8:20" ht="12.75" customHeight="1" x14ac:dyDescent="0.2">
      <c r="H246" s="3"/>
      <c r="N246" s="3"/>
      <c r="T246" s="3"/>
    </row>
    <row r="247" spans="8:20" ht="12.75" customHeight="1" x14ac:dyDescent="0.2">
      <c r="H247" s="3"/>
      <c r="N247" s="3"/>
      <c r="T247" s="3"/>
    </row>
    <row r="248" spans="8:20" ht="12.75" customHeight="1" x14ac:dyDescent="0.2">
      <c r="H248" s="3"/>
      <c r="N248" s="3"/>
      <c r="T248" s="3"/>
    </row>
    <row r="249" spans="8:20" ht="12.75" customHeight="1" x14ac:dyDescent="0.2">
      <c r="H249" s="3"/>
      <c r="N249" s="3"/>
      <c r="T249" s="3"/>
    </row>
    <row r="250" spans="8:20" ht="12.75" customHeight="1" x14ac:dyDescent="0.2">
      <c r="H250" s="3"/>
      <c r="N250" s="3"/>
      <c r="T250" s="3"/>
    </row>
    <row r="251" spans="8:20" ht="12.75" customHeight="1" x14ac:dyDescent="0.2">
      <c r="H251" s="3"/>
      <c r="N251" s="3"/>
      <c r="T251" s="3"/>
    </row>
    <row r="252" spans="8:20" ht="12.75" customHeight="1" x14ac:dyDescent="0.2">
      <c r="H252" s="3"/>
      <c r="N252" s="3"/>
      <c r="T252" s="3"/>
    </row>
    <row r="253" spans="8:20" ht="12.75" customHeight="1" x14ac:dyDescent="0.2">
      <c r="H253" s="3"/>
      <c r="N253" s="3"/>
      <c r="T253" s="3"/>
    </row>
    <row r="254" spans="8:20" ht="12.75" customHeight="1" x14ac:dyDescent="0.2">
      <c r="H254" s="3"/>
      <c r="N254" s="3"/>
      <c r="T254" s="3"/>
    </row>
    <row r="255" spans="8:20" ht="12.75" customHeight="1" x14ac:dyDescent="0.2">
      <c r="H255" s="3"/>
      <c r="N255" s="3"/>
      <c r="T255" s="3"/>
    </row>
    <row r="256" spans="8:20" ht="12.75" customHeight="1" x14ac:dyDescent="0.2">
      <c r="H256" s="3"/>
      <c r="N256" s="3"/>
      <c r="T256" s="3"/>
    </row>
    <row r="257" spans="8:20" ht="12.75" customHeight="1" x14ac:dyDescent="0.2">
      <c r="H257" s="3"/>
      <c r="N257" s="3"/>
      <c r="T257" s="3"/>
    </row>
    <row r="258" spans="8:20" ht="12.75" customHeight="1" x14ac:dyDescent="0.2">
      <c r="H258" s="3"/>
      <c r="N258" s="3"/>
      <c r="T258" s="3"/>
    </row>
    <row r="259" spans="8:20" ht="12.75" customHeight="1" x14ac:dyDescent="0.2">
      <c r="H259" s="3"/>
      <c r="N259" s="3"/>
      <c r="T259" s="3"/>
    </row>
    <row r="260" spans="8:20" ht="12.75" customHeight="1" x14ac:dyDescent="0.2">
      <c r="H260" s="3"/>
      <c r="N260" s="3"/>
      <c r="T260" s="3"/>
    </row>
    <row r="261" spans="8:20" ht="12.75" customHeight="1" x14ac:dyDescent="0.2">
      <c r="H261" s="3"/>
      <c r="N261" s="3"/>
      <c r="T261" s="3"/>
    </row>
    <row r="262" spans="8:20" ht="12.75" customHeight="1" x14ac:dyDescent="0.2">
      <c r="H262" s="3"/>
      <c r="N262" s="3"/>
      <c r="T262" s="3"/>
    </row>
    <row r="263" spans="8:20" ht="12.75" customHeight="1" x14ac:dyDescent="0.2">
      <c r="H263" s="3"/>
      <c r="N263" s="3"/>
      <c r="T263" s="3"/>
    </row>
    <row r="264" spans="8:20" ht="12.75" customHeight="1" x14ac:dyDescent="0.2">
      <c r="H264" s="3"/>
      <c r="N264" s="3"/>
      <c r="T264" s="3"/>
    </row>
    <row r="265" spans="8:20" ht="12.75" customHeight="1" x14ac:dyDescent="0.2">
      <c r="H265" s="3"/>
      <c r="N265" s="3"/>
      <c r="T265" s="3"/>
    </row>
    <row r="266" spans="8:20" ht="12.75" customHeight="1" x14ac:dyDescent="0.2">
      <c r="H266" s="3"/>
      <c r="N266" s="3"/>
      <c r="T266" s="3"/>
    </row>
    <row r="267" spans="8:20" ht="12.75" customHeight="1" x14ac:dyDescent="0.2">
      <c r="H267" s="3"/>
      <c r="N267" s="3"/>
      <c r="T267" s="3"/>
    </row>
    <row r="268" spans="8:20" ht="12.75" customHeight="1" x14ac:dyDescent="0.2">
      <c r="H268" s="3"/>
      <c r="N268" s="3"/>
      <c r="T268" s="3"/>
    </row>
    <row r="269" spans="8:20" ht="12.75" customHeight="1" x14ac:dyDescent="0.2">
      <c r="H269" s="3"/>
      <c r="N269" s="3"/>
      <c r="T269" s="3"/>
    </row>
    <row r="270" spans="8:20" ht="12.75" customHeight="1" x14ac:dyDescent="0.2">
      <c r="H270" s="3"/>
      <c r="N270" s="3"/>
      <c r="T270" s="3"/>
    </row>
    <row r="271" spans="8:20" ht="12.75" customHeight="1" x14ac:dyDescent="0.2">
      <c r="H271" s="3"/>
      <c r="N271" s="3"/>
      <c r="T271" s="3"/>
    </row>
    <row r="272" spans="8:20" ht="12.75" customHeight="1" x14ac:dyDescent="0.2">
      <c r="H272" s="3"/>
      <c r="N272" s="3"/>
      <c r="T272" s="3"/>
    </row>
    <row r="273" spans="8:20" ht="12.75" customHeight="1" x14ac:dyDescent="0.2">
      <c r="H273" s="3"/>
      <c r="N273" s="3"/>
      <c r="T273" s="3"/>
    </row>
    <row r="274" spans="8:20" ht="12.75" customHeight="1" x14ac:dyDescent="0.2">
      <c r="H274" s="3"/>
      <c r="N274" s="3"/>
      <c r="T274" s="3"/>
    </row>
    <row r="275" spans="8:20" ht="12.75" customHeight="1" x14ac:dyDescent="0.2">
      <c r="H275" s="3"/>
      <c r="N275" s="3"/>
      <c r="T275" s="3"/>
    </row>
    <row r="276" spans="8:20" ht="12.75" customHeight="1" x14ac:dyDescent="0.2">
      <c r="H276" s="3"/>
      <c r="N276" s="3"/>
      <c r="T276" s="3"/>
    </row>
    <row r="277" spans="8:20" ht="12.75" customHeight="1" x14ac:dyDescent="0.2">
      <c r="H277" s="3"/>
      <c r="N277" s="3"/>
      <c r="T277" s="3"/>
    </row>
    <row r="278" spans="8:20" ht="12.75" customHeight="1" x14ac:dyDescent="0.2">
      <c r="H278" s="3"/>
      <c r="N278" s="3"/>
      <c r="T278" s="3"/>
    </row>
    <row r="279" spans="8:20" ht="12.75" customHeight="1" x14ac:dyDescent="0.2">
      <c r="H279" s="3"/>
      <c r="N279" s="3"/>
      <c r="T279" s="3"/>
    </row>
    <row r="280" spans="8:20" ht="12.75" customHeight="1" x14ac:dyDescent="0.2">
      <c r="H280" s="3"/>
      <c r="N280" s="3"/>
      <c r="T280" s="3"/>
    </row>
    <row r="281" spans="8:20" ht="12.75" customHeight="1" x14ac:dyDescent="0.2">
      <c r="H281" s="3"/>
      <c r="N281" s="3"/>
      <c r="T281" s="3"/>
    </row>
    <row r="282" spans="8:20" ht="12.75" customHeight="1" x14ac:dyDescent="0.2">
      <c r="H282" s="3"/>
      <c r="N282" s="3"/>
      <c r="T282" s="3"/>
    </row>
    <row r="283" spans="8:20" ht="12.75" customHeight="1" x14ac:dyDescent="0.2">
      <c r="H283" s="3"/>
      <c r="N283" s="3"/>
      <c r="T283" s="3"/>
    </row>
    <row r="284" spans="8:20" ht="12.75" customHeight="1" x14ac:dyDescent="0.2">
      <c r="H284" s="3"/>
      <c r="N284" s="3"/>
      <c r="T284" s="3"/>
    </row>
    <row r="285" spans="8:20" ht="12.75" customHeight="1" x14ac:dyDescent="0.2">
      <c r="H285" s="3"/>
      <c r="N285" s="3"/>
      <c r="T285" s="3"/>
    </row>
    <row r="286" spans="8:20" ht="12.75" customHeight="1" x14ac:dyDescent="0.2">
      <c r="H286" s="3"/>
      <c r="N286" s="3"/>
      <c r="T286" s="3"/>
    </row>
    <row r="287" spans="8:20" ht="12.75" customHeight="1" x14ac:dyDescent="0.2">
      <c r="H287" s="3"/>
      <c r="N287" s="3"/>
      <c r="T287" s="3"/>
    </row>
    <row r="288" spans="8:20" ht="12.75" customHeight="1" x14ac:dyDescent="0.2">
      <c r="H288" s="3"/>
      <c r="N288" s="3"/>
      <c r="T288" s="3"/>
    </row>
    <row r="289" spans="8:20" ht="12.75" customHeight="1" x14ac:dyDescent="0.2">
      <c r="H289" s="3"/>
      <c r="N289" s="3"/>
      <c r="T289" s="3"/>
    </row>
    <row r="290" spans="8:20" ht="12.75" customHeight="1" x14ac:dyDescent="0.2">
      <c r="H290" s="3"/>
      <c r="N290" s="3"/>
      <c r="T290" s="3"/>
    </row>
    <row r="291" spans="8:20" ht="12.75" customHeight="1" x14ac:dyDescent="0.2">
      <c r="H291" s="3"/>
      <c r="N291" s="3"/>
      <c r="T291" s="3"/>
    </row>
    <row r="292" spans="8:20" ht="12.75" customHeight="1" x14ac:dyDescent="0.2">
      <c r="H292" s="3"/>
      <c r="N292" s="3"/>
      <c r="T292" s="3"/>
    </row>
    <row r="293" spans="8:20" ht="12.75" customHeight="1" x14ac:dyDescent="0.2">
      <c r="H293" s="3"/>
      <c r="N293" s="3"/>
      <c r="T293" s="3"/>
    </row>
    <row r="294" spans="8:20" ht="12.75" customHeight="1" x14ac:dyDescent="0.2">
      <c r="H294" s="3"/>
      <c r="N294" s="3"/>
      <c r="T294" s="3"/>
    </row>
    <row r="295" spans="8:20" ht="12.75" customHeight="1" x14ac:dyDescent="0.2">
      <c r="H295" s="3"/>
      <c r="N295" s="3"/>
      <c r="T295" s="3"/>
    </row>
    <row r="296" spans="8:20" ht="12.75" customHeight="1" x14ac:dyDescent="0.2">
      <c r="H296" s="3"/>
      <c r="N296" s="3"/>
      <c r="T296" s="3"/>
    </row>
    <row r="297" spans="8:20" ht="12.75" customHeight="1" x14ac:dyDescent="0.2">
      <c r="H297" s="3"/>
      <c r="N297" s="3"/>
      <c r="T297" s="3"/>
    </row>
    <row r="298" spans="8:20" ht="12.75" customHeight="1" x14ac:dyDescent="0.2">
      <c r="H298" s="3"/>
      <c r="N298" s="3"/>
      <c r="T298" s="3"/>
    </row>
    <row r="299" spans="8:20" ht="12.75" customHeight="1" x14ac:dyDescent="0.2">
      <c r="H299" s="3"/>
      <c r="N299" s="3"/>
      <c r="T299" s="3"/>
    </row>
    <row r="300" spans="8:20" ht="12.75" customHeight="1" x14ac:dyDescent="0.2">
      <c r="H300" s="3"/>
      <c r="N300" s="3"/>
      <c r="T300" s="3"/>
    </row>
    <row r="301" spans="8:20" ht="12.75" customHeight="1" x14ac:dyDescent="0.2">
      <c r="H301" s="3"/>
      <c r="N301" s="3"/>
      <c r="T301" s="3"/>
    </row>
    <row r="302" spans="8:20" ht="12.75" customHeight="1" x14ac:dyDescent="0.2">
      <c r="H302" s="3"/>
      <c r="N302" s="3"/>
      <c r="T302" s="3"/>
    </row>
    <row r="303" spans="8:20" ht="12.75" customHeight="1" x14ac:dyDescent="0.2">
      <c r="H303" s="3"/>
      <c r="N303" s="3"/>
      <c r="T303" s="3"/>
    </row>
    <row r="304" spans="8:20" ht="12.75" customHeight="1" x14ac:dyDescent="0.2">
      <c r="H304" s="3"/>
      <c r="N304" s="3"/>
      <c r="T304" s="3"/>
    </row>
    <row r="305" spans="8:20" ht="12.75" customHeight="1" x14ac:dyDescent="0.2">
      <c r="H305" s="3"/>
      <c r="N305" s="3"/>
      <c r="T305" s="3"/>
    </row>
    <row r="306" spans="8:20" ht="12.75" customHeight="1" x14ac:dyDescent="0.2">
      <c r="H306" s="3"/>
      <c r="N306" s="3"/>
      <c r="T306" s="3"/>
    </row>
    <row r="307" spans="8:20" ht="12.75" customHeight="1" x14ac:dyDescent="0.2">
      <c r="H307" s="3"/>
      <c r="N307" s="3"/>
      <c r="T307" s="3"/>
    </row>
    <row r="308" spans="8:20" ht="12.75" customHeight="1" x14ac:dyDescent="0.2">
      <c r="H308" s="3"/>
      <c r="N308" s="3"/>
      <c r="T308" s="3"/>
    </row>
    <row r="309" spans="8:20" ht="12.75" customHeight="1" x14ac:dyDescent="0.2">
      <c r="H309" s="3"/>
      <c r="N309" s="3"/>
      <c r="T309" s="3"/>
    </row>
    <row r="310" spans="8:20" ht="12.75" customHeight="1" x14ac:dyDescent="0.2">
      <c r="H310" s="3"/>
      <c r="N310" s="3"/>
      <c r="T310" s="3"/>
    </row>
    <row r="311" spans="8:20" ht="12.75" customHeight="1" x14ac:dyDescent="0.2">
      <c r="H311" s="3"/>
      <c r="N311" s="3"/>
      <c r="T311" s="3"/>
    </row>
    <row r="312" spans="8:20" ht="12.75" customHeight="1" x14ac:dyDescent="0.2">
      <c r="H312" s="3"/>
      <c r="N312" s="3"/>
      <c r="T312" s="3"/>
    </row>
    <row r="313" spans="8:20" ht="12.75" customHeight="1" x14ac:dyDescent="0.2">
      <c r="H313" s="3"/>
      <c r="N313" s="3"/>
      <c r="T313" s="3"/>
    </row>
    <row r="314" spans="8:20" ht="12.75" customHeight="1" x14ac:dyDescent="0.2">
      <c r="H314" s="3"/>
      <c r="N314" s="3"/>
      <c r="T314" s="3"/>
    </row>
    <row r="315" spans="8:20" ht="12.75" customHeight="1" x14ac:dyDescent="0.2">
      <c r="H315" s="3"/>
      <c r="N315" s="3"/>
      <c r="T315" s="3"/>
    </row>
    <row r="316" spans="8:20" ht="12.75" customHeight="1" x14ac:dyDescent="0.2">
      <c r="H316" s="3"/>
      <c r="N316" s="3"/>
      <c r="T316" s="3"/>
    </row>
    <row r="317" spans="8:20" ht="12.75" customHeight="1" x14ac:dyDescent="0.2">
      <c r="H317" s="3"/>
      <c r="N317" s="3"/>
      <c r="T317" s="3"/>
    </row>
    <row r="318" spans="8:20" ht="12.75" customHeight="1" x14ac:dyDescent="0.2">
      <c r="H318" s="3"/>
      <c r="N318" s="3"/>
      <c r="T318" s="3"/>
    </row>
    <row r="319" spans="8:20" ht="12.75" customHeight="1" x14ac:dyDescent="0.2">
      <c r="H319" s="3"/>
      <c r="N319" s="3"/>
      <c r="T319" s="3"/>
    </row>
    <row r="320" spans="8:20" ht="12.75" customHeight="1" x14ac:dyDescent="0.2">
      <c r="H320" s="3"/>
      <c r="N320" s="3"/>
      <c r="T320" s="3"/>
    </row>
    <row r="321" spans="8:20" ht="12.75" customHeight="1" x14ac:dyDescent="0.2">
      <c r="H321" s="3"/>
      <c r="N321" s="3"/>
      <c r="T321" s="3"/>
    </row>
    <row r="322" spans="8:20" ht="12.75" customHeight="1" x14ac:dyDescent="0.2">
      <c r="H322" s="3"/>
      <c r="N322" s="3"/>
      <c r="T322" s="3"/>
    </row>
    <row r="323" spans="8:20" ht="12.75" customHeight="1" x14ac:dyDescent="0.2">
      <c r="H323" s="3"/>
      <c r="N323" s="3"/>
      <c r="T323" s="3"/>
    </row>
    <row r="324" spans="8:20" ht="12.75" customHeight="1" x14ac:dyDescent="0.2">
      <c r="H324" s="3"/>
      <c r="N324" s="3"/>
      <c r="T324" s="3"/>
    </row>
    <row r="325" spans="8:20" ht="12.75" customHeight="1" x14ac:dyDescent="0.2">
      <c r="H325" s="3"/>
      <c r="N325" s="3"/>
      <c r="T325" s="3"/>
    </row>
    <row r="326" spans="8:20" ht="12.75" customHeight="1" x14ac:dyDescent="0.2">
      <c r="H326" s="3"/>
      <c r="N326" s="3"/>
      <c r="T326" s="3"/>
    </row>
    <row r="327" spans="8:20" ht="12.75" customHeight="1" x14ac:dyDescent="0.2">
      <c r="H327" s="3"/>
      <c r="N327" s="3"/>
      <c r="T327" s="3"/>
    </row>
    <row r="328" spans="8:20" ht="12.75" customHeight="1" x14ac:dyDescent="0.2">
      <c r="H328" s="3"/>
      <c r="N328" s="3"/>
      <c r="T328" s="3"/>
    </row>
    <row r="329" spans="8:20" ht="12.75" customHeight="1" x14ac:dyDescent="0.2">
      <c r="H329" s="3"/>
      <c r="N329" s="3"/>
      <c r="T329" s="3"/>
    </row>
    <row r="330" spans="8:20" ht="12.75" customHeight="1" x14ac:dyDescent="0.2">
      <c r="H330" s="3"/>
      <c r="N330" s="3"/>
      <c r="T330" s="3"/>
    </row>
    <row r="331" spans="8:20" ht="12.75" customHeight="1" x14ac:dyDescent="0.2">
      <c r="H331" s="3"/>
      <c r="N331" s="3"/>
      <c r="T331" s="3"/>
    </row>
    <row r="332" spans="8:20" ht="12.75" customHeight="1" x14ac:dyDescent="0.2">
      <c r="H332" s="3"/>
      <c r="N332" s="3"/>
      <c r="T332" s="3"/>
    </row>
    <row r="333" spans="8:20" ht="12.75" customHeight="1" x14ac:dyDescent="0.2">
      <c r="H333" s="3"/>
      <c r="N333" s="3"/>
      <c r="T333" s="3"/>
    </row>
    <row r="334" spans="8:20" ht="12.75" customHeight="1" x14ac:dyDescent="0.2">
      <c r="H334" s="3"/>
      <c r="N334" s="3"/>
      <c r="T334" s="3"/>
    </row>
    <row r="335" spans="8:20" ht="12.75" customHeight="1" x14ac:dyDescent="0.2">
      <c r="H335" s="3"/>
      <c r="N335" s="3"/>
      <c r="T335" s="3"/>
    </row>
    <row r="336" spans="8:20" ht="12.75" customHeight="1" x14ac:dyDescent="0.2">
      <c r="H336" s="3"/>
      <c r="N336" s="3"/>
      <c r="T336" s="3"/>
    </row>
    <row r="337" spans="8:20" ht="12.75" customHeight="1" x14ac:dyDescent="0.2">
      <c r="H337" s="3"/>
      <c r="N337" s="3"/>
      <c r="T337" s="3"/>
    </row>
    <row r="338" spans="8:20" ht="12.75" customHeight="1" x14ac:dyDescent="0.2">
      <c r="H338" s="3"/>
      <c r="N338" s="3"/>
      <c r="T338" s="3"/>
    </row>
    <row r="339" spans="8:20" ht="12.75" customHeight="1" x14ac:dyDescent="0.2">
      <c r="H339" s="3"/>
      <c r="N339" s="3"/>
      <c r="T339" s="3"/>
    </row>
    <row r="340" spans="8:20" ht="12.75" customHeight="1" x14ac:dyDescent="0.2">
      <c r="H340" s="3"/>
      <c r="N340" s="3"/>
      <c r="T340" s="3"/>
    </row>
    <row r="341" spans="8:20" ht="12.75" customHeight="1" x14ac:dyDescent="0.2">
      <c r="H341" s="3"/>
      <c r="N341" s="3"/>
      <c r="T341" s="3"/>
    </row>
    <row r="342" spans="8:20" ht="12.75" customHeight="1" x14ac:dyDescent="0.2">
      <c r="H342" s="3"/>
      <c r="N342" s="3"/>
      <c r="T342" s="3"/>
    </row>
    <row r="343" spans="8:20" ht="12.75" customHeight="1" x14ac:dyDescent="0.2">
      <c r="H343" s="3"/>
      <c r="N343" s="3"/>
      <c r="T343" s="3"/>
    </row>
    <row r="344" spans="8:20" ht="12.75" customHeight="1" x14ac:dyDescent="0.2">
      <c r="H344" s="3"/>
      <c r="N344" s="3"/>
      <c r="T344" s="3"/>
    </row>
    <row r="345" spans="8:20" ht="12.75" customHeight="1" x14ac:dyDescent="0.2">
      <c r="H345" s="3"/>
      <c r="N345" s="3"/>
      <c r="T345" s="3"/>
    </row>
    <row r="346" spans="8:20" ht="12.75" customHeight="1" x14ac:dyDescent="0.2">
      <c r="H346" s="3"/>
      <c r="N346" s="3"/>
      <c r="T346" s="3"/>
    </row>
    <row r="347" spans="8:20" ht="12.75" customHeight="1" x14ac:dyDescent="0.2">
      <c r="H347" s="3"/>
      <c r="N347" s="3"/>
      <c r="T347" s="3"/>
    </row>
    <row r="348" spans="8:20" ht="12.75" customHeight="1" x14ac:dyDescent="0.2">
      <c r="H348" s="3"/>
      <c r="N348" s="3"/>
      <c r="T348" s="3"/>
    </row>
    <row r="349" spans="8:20" ht="12.75" customHeight="1" x14ac:dyDescent="0.2">
      <c r="H349" s="3"/>
      <c r="N349" s="3"/>
      <c r="T349" s="3"/>
    </row>
    <row r="350" spans="8:20" ht="12.75" customHeight="1" x14ac:dyDescent="0.2">
      <c r="H350" s="3"/>
      <c r="N350" s="3"/>
      <c r="T350" s="3"/>
    </row>
    <row r="351" spans="8:20" ht="12.75" customHeight="1" x14ac:dyDescent="0.2">
      <c r="H351" s="3"/>
      <c r="N351" s="3"/>
      <c r="T351" s="3"/>
    </row>
    <row r="352" spans="8:20" ht="12.75" customHeight="1" x14ac:dyDescent="0.2">
      <c r="H352" s="3"/>
      <c r="N352" s="3"/>
      <c r="T352" s="3"/>
    </row>
    <row r="353" spans="8:20" ht="12.75" customHeight="1" x14ac:dyDescent="0.2">
      <c r="H353" s="3"/>
      <c r="N353" s="3"/>
      <c r="T353" s="3"/>
    </row>
    <row r="354" spans="8:20" ht="12.75" customHeight="1" x14ac:dyDescent="0.2">
      <c r="H354" s="3"/>
      <c r="N354" s="3"/>
      <c r="T354" s="3"/>
    </row>
    <row r="355" spans="8:20" ht="12.75" customHeight="1" x14ac:dyDescent="0.2">
      <c r="H355" s="3"/>
      <c r="N355" s="3"/>
      <c r="T355" s="3"/>
    </row>
    <row r="356" spans="8:20" ht="12.75" customHeight="1" x14ac:dyDescent="0.2">
      <c r="H356" s="3"/>
      <c r="N356" s="3"/>
      <c r="T356" s="3"/>
    </row>
    <row r="357" spans="8:20" ht="12.75" customHeight="1" x14ac:dyDescent="0.2">
      <c r="H357" s="3"/>
      <c r="N357" s="3"/>
      <c r="T357" s="3"/>
    </row>
    <row r="358" spans="8:20" ht="12.75" customHeight="1" x14ac:dyDescent="0.2">
      <c r="H358" s="3"/>
      <c r="N358" s="3"/>
      <c r="T358" s="3"/>
    </row>
    <row r="359" spans="8:20" ht="12.75" customHeight="1" x14ac:dyDescent="0.2">
      <c r="H359" s="3"/>
      <c r="N359" s="3"/>
      <c r="T359" s="3"/>
    </row>
    <row r="360" spans="8:20" ht="12.75" customHeight="1" x14ac:dyDescent="0.2">
      <c r="H360" s="3"/>
      <c r="N360" s="3"/>
      <c r="T360" s="3"/>
    </row>
    <row r="361" spans="8:20" ht="12.75" customHeight="1" x14ac:dyDescent="0.2">
      <c r="H361" s="3"/>
      <c r="N361" s="3"/>
      <c r="T361" s="3"/>
    </row>
    <row r="362" spans="8:20" ht="12.75" customHeight="1" x14ac:dyDescent="0.2">
      <c r="H362" s="3"/>
      <c r="N362" s="3"/>
      <c r="T362" s="3"/>
    </row>
    <row r="363" spans="8:20" ht="12.75" customHeight="1" x14ac:dyDescent="0.2">
      <c r="H363" s="3"/>
      <c r="N363" s="3"/>
      <c r="T363" s="3"/>
    </row>
    <row r="364" spans="8:20" ht="12.75" customHeight="1" x14ac:dyDescent="0.2">
      <c r="H364" s="3"/>
      <c r="N364" s="3"/>
      <c r="T364" s="3"/>
    </row>
    <row r="365" spans="8:20" ht="12.75" customHeight="1" x14ac:dyDescent="0.2">
      <c r="H365" s="3"/>
      <c r="N365" s="3"/>
      <c r="T365" s="3"/>
    </row>
    <row r="366" spans="8:20" ht="12.75" customHeight="1" x14ac:dyDescent="0.2">
      <c r="H366" s="3"/>
      <c r="N366" s="3"/>
      <c r="T366" s="3"/>
    </row>
    <row r="367" spans="8:20" ht="12.75" customHeight="1" x14ac:dyDescent="0.2">
      <c r="H367" s="3"/>
      <c r="N367" s="3"/>
      <c r="T367" s="3"/>
    </row>
    <row r="368" spans="8:20" ht="12.75" customHeight="1" x14ac:dyDescent="0.2">
      <c r="H368" s="3"/>
      <c r="N368" s="3"/>
      <c r="T368" s="3"/>
    </row>
    <row r="369" spans="8:20" ht="12.75" customHeight="1" x14ac:dyDescent="0.2">
      <c r="H369" s="3"/>
      <c r="N369" s="3"/>
      <c r="T369" s="3"/>
    </row>
    <row r="370" spans="8:20" ht="12.75" customHeight="1" x14ac:dyDescent="0.2">
      <c r="H370" s="3"/>
      <c r="N370" s="3"/>
      <c r="T370" s="3"/>
    </row>
    <row r="371" spans="8:20" ht="12.75" customHeight="1" x14ac:dyDescent="0.2">
      <c r="H371" s="3"/>
      <c r="N371" s="3"/>
      <c r="T371" s="3"/>
    </row>
    <row r="372" spans="8:20" ht="12.75" customHeight="1" x14ac:dyDescent="0.2">
      <c r="H372" s="3"/>
      <c r="N372" s="3"/>
      <c r="T372" s="3"/>
    </row>
    <row r="373" spans="8:20" ht="12.75" customHeight="1" x14ac:dyDescent="0.2">
      <c r="H373" s="3"/>
      <c r="N373" s="3"/>
      <c r="T373" s="3"/>
    </row>
    <row r="374" spans="8:20" ht="12.75" customHeight="1" x14ac:dyDescent="0.2">
      <c r="H374" s="3"/>
      <c r="N374" s="3"/>
      <c r="T374" s="3"/>
    </row>
    <row r="375" spans="8:20" ht="12.75" customHeight="1" x14ac:dyDescent="0.2">
      <c r="H375" s="3"/>
      <c r="N375" s="3"/>
      <c r="T375" s="3"/>
    </row>
    <row r="376" spans="8:20" ht="12.75" customHeight="1" x14ac:dyDescent="0.2">
      <c r="H376" s="3"/>
      <c r="N376" s="3"/>
      <c r="T376" s="3"/>
    </row>
    <row r="377" spans="8:20" ht="12.75" customHeight="1" x14ac:dyDescent="0.2">
      <c r="H377" s="3"/>
      <c r="N377" s="3"/>
      <c r="T377" s="3"/>
    </row>
    <row r="378" spans="8:20" ht="12.75" customHeight="1" x14ac:dyDescent="0.2">
      <c r="H378" s="3"/>
      <c r="N378" s="3"/>
      <c r="T378" s="3"/>
    </row>
    <row r="379" spans="8:20" ht="12.75" customHeight="1" x14ac:dyDescent="0.2">
      <c r="H379" s="3"/>
      <c r="N379" s="3"/>
      <c r="T379" s="3"/>
    </row>
    <row r="380" spans="8:20" ht="12.75" customHeight="1" x14ac:dyDescent="0.2">
      <c r="H380" s="3"/>
      <c r="N380" s="3"/>
      <c r="T380" s="3"/>
    </row>
    <row r="381" spans="8:20" ht="12.75" customHeight="1" x14ac:dyDescent="0.2">
      <c r="H381" s="3"/>
      <c r="N381" s="3"/>
      <c r="T381" s="3"/>
    </row>
    <row r="382" spans="8:20" ht="12.75" customHeight="1" x14ac:dyDescent="0.2">
      <c r="H382" s="3"/>
      <c r="N382" s="3"/>
      <c r="T382" s="3"/>
    </row>
    <row r="383" spans="8:20" ht="12.75" customHeight="1" x14ac:dyDescent="0.2">
      <c r="H383" s="3"/>
      <c r="N383" s="3"/>
      <c r="T383" s="3"/>
    </row>
    <row r="384" spans="8:20" ht="12.75" customHeight="1" x14ac:dyDescent="0.2">
      <c r="H384" s="3"/>
      <c r="N384" s="3"/>
      <c r="T384" s="3"/>
    </row>
    <row r="385" spans="8:20" ht="12.75" customHeight="1" x14ac:dyDescent="0.2">
      <c r="H385" s="3"/>
      <c r="N385" s="3"/>
      <c r="T385" s="3"/>
    </row>
    <row r="386" spans="8:20" ht="12.75" customHeight="1" x14ac:dyDescent="0.2">
      <c r="H386" s="3"/>
      <c r="N386" s="3"/>
      <c r="T386" s="3"/>
    </row>
    <row r="387" spans="8:20" ht="12.75" customHeight="1" x14ac:dyDescent="0.2">
      <c r="H387" s="3"/>
      <c r="N387" s="3"/>
      <c r="T387" s="3"/>
    </row>
    <row r="388" spans="8:20" ht="12.75" customHeight="1" x14ac:dyDescent="0.2">
      <c r="H388" s="3"/>
      <c r="N388" s="3"/>
      <c r="T388" s="3"/>
    </row>
    <row r="389" spans="8:20" ht="12.75" customHeight="1" x14ac:dyDescent="0.2">
      <c r="H389" s="3"/>
      <c r="N389" s="3"/>
      <c r="T389" s="3"/>
    </row>
    <row r="390" spans="8:20" ht="12.75" customHeight="1" x14ac:dyDescent="0.2">
      <c r="H390" s="3"/>
      <c r="N390" s="3"/>
      <c r="T390" s="3"/>
    </row>
    <row r="391" spans="8:20" ht="12.75" customHeight="1" x14ac:dyDescent="0.2">
      <c r="H391" s="3"/>
      <c r="N391" s="3"/>
      <c r="T391" s="3"/>
    </row>
    <row r="392" spans="8:20" ht="12.75" customHeight="1" x14ac:dyDescent="0.2">
      <c r="H392" s="3"/>
      <c r="N392" s="3"/>
      <c r="T392" s="3"/>
    </row>
    <row r="393" spans="8:20" ht="12.75" customHeight="1" x14ac:dyDescent="0.2">
      <c r="H393" s="3"/>
      <c r="N393" s="3"/>
      <c r="T393" s="3"/>
    </row>
    <row r="394" spans="8:20" ht="12.75" customHeight="1" x14ac:dyDescent="0.2">
      <c r="H394" s="3"/>
      <c r="N394" s="3"/>
      <c r="T394" s="3"/>
    </row>
    <row r="395" spans="8:20" ht="12.75" customHeight="1" x14ac:dyDescent="0.2">
      <c r="H395" s="3"/>
      <c r="N395" s="3"/>
      <c r="T395" s="3"/>
    </row>
    <row r="396" spans="8:20" ht="12.75" customHeight="1" x14ac:dyDescent="0.2">
      <c r="H396" s="3"/>
      <c r="N396" s="3"/>
      <c r="T396" s="3"/>
    </row>
    <row r="397" spans="8:20" ht="12.75" customHeight="1" x14ac:dyDescent="0.2">
      <c r="H397" s="3"/>
      <c r="N397" s="3"/>
      <c r="T397" s="3"/>
    </row>
    <row r="398" spans="8:20" ht="12.75" customHeight="1" x14ac:dyDescent="0.2">
      <c r="H398" s="3"/>
      <c r="N398" s="3"/>
      <c r="T398" s="3"/>
    </row>
    <row r="399" spans="8:20" ht="12.75" customHeight="1" x14ac:dyDescent="0.2">
      <c r="H399" s="3"/>
      <c r="N399" s="3"/>
      <c r="T399" s="3"/>
    </row>
    <row r="400" spans="8:20" ht="12.75" customHeight="1" x14ac:dyDescent="0.2">
      <c r="H400" s="3"/>
      <c r="N400" s="3"/>
      <c r="T400" s="3"/>
    </row>
    <row r="401" spans="8:20" ht="12.75" customHeight="1" x14ac:dyDescent="0.2">
      <c r="H401" s="3"/>
      <c r="N401" s="3"/>
      <c r="T401" s="3"/>
    </row>
    <row r="402" spans="8:20" ht="12.75" customHeight="1" x14ac:dyDescent="0.2">
      <c r="H402" s="3"/>
      <c r="N402" s="3"/>
      <c r="T402" s="3"/>
    </row>
    <row r="403" spans="8:20" ht="12.75" customHeight="1" x14ac:dyDescent="0.2">
      <c r="H403" s="3"/>
      <c r="N403" s="3"/>
      <c r="T403" s="3"/>
    </row>
    <row r="404" spans="8:20" ht="12.75" customHeight="1" x14ac:dyDescent="0.2">
      <c r="H404" s="3"/>
      <c r="N404" s="3"/>
      <c r="T404" s="3"/>
    </row>
    <row r="405" spans="8:20" ht="12.75" customHeight="1" x14ac:dyDescent="0.2">
      <c r="H405" s="3"/>
      <c r="N405" s="3"/>
      <c r="T405" s="3"/>
    </row>
    <row r="406" spans="8:20" ht="12.75" customHeight="1" x14ac:dyDescent="0.2">
      <c r="H406" s="3"/>
      <c r="N406" s="3"/>
      <c r="T406" s="3"/>
    </row>
    <row r="407" spans="8:20" ht="12.75" customHeight="1" x14ac:dyDescent="0.2">
      <c r="H407" s="3"/>
      <c r="N407" s="3"/>
      <c r="T407" s="3"/>
    </row>
    <row r="408" spans="8:20" ht="12.75" customHeight="1" x14ac:dyDescent="0.2">
      <c r="H408" s="3"/>
      <c r="N408" s="3"/>
      <c r="T408" s="3"/>
    </row>
    <row r="409" spans="8:20" ht="12.75" customHeight="1" x14ac:dyDescent="0.2">
      <c r="H409" s="3"/>
      <c r="N409" s="3"/>
      <c r="T409" s="3"/>
    </row>
    <row r="410" spans="8:20" ht="12.75" customHeight="1" x14ac:dyDescent="0.2">
      <c r="H410" s="3"/>
      <c r="N410" s="3"/>
      <c r="T410" s="3"/>
    </row>
    <row r="411" spans="8:20" ht="12.75" customHeight="1" x14ac:dyDescent="0.2">
      <c r="H411" s="3"/>
      <c r="N411" s="3"/>
      <c r="T411" s="3"/>
    </row>
    <row r="412" spans="8:20" ht="12.75" customHeight="1" x14ac:dyDescent="0.2">
      <c r="H412" s="3"/>
      <c r="N412" s="3"/>
      <c r="T412" s="3"/>
    </row>
    <row r="413" spans="8:20" ht="12.75" customHeight="1" x14ac:dyDescent="0.2">
      <c r="H413" s="3"/>
      <c r="N413" s="3"/>
      <c r="T413" s="3"/>
    </row>
    <row r="414" spans="8:20" ht="12.75" customHeight="1" x14ac:dyDescent="0.2">
      <c r="H414" s="3"/>
      <c r="N414" s="3"/>
      <c r="T414" s="3"/>
    </row>
    <row r="415" spans="8:20" ht="12.75" customHeight="1" x14ac:dyDescent="0.2">
      <c r="H415" s="3"/>
      <c r="N415" s="3"/>
      <c r="T415" s="3"/>
    </row>
    <row r="416" spans="8:20" ht="12.75" customHeight="1" x14ac:dyDescent="0.2">
      <c r="H416" s="3"/>
      <c r="N416" s="3"/>
      <c r="T416" s="3"/>
    </row>
    <row r="417" spans="8:20" ht="12.75" customHeight="1" x14ac:dyDescent="0.2">
      <c r="H417" s="3"/>
      <c r="N417" s="3"/>
      <c r="T417" s="3"/>
    </row>
    <row r="418" spans="8:20" ht="12.75" customHeight="1" x14ac:dyDescent="0.2">
      <c r="H418" s="3"/>
      <c r="N418" s="3"/>
      <c r="T418" s="3"/>
    </row>
    <row r="419" spans="8:20" ht="12.75" customHeight="1" x14ac:dyDescent="0.2">
      <c r="H419" s="3"/>
      <c r="N419" s="3"/>
      <c r="T419" s="3"/>
    </row>
    <row r="420" spans="8:20" ht="12.75" customHeight="1" x14ac:dyDescent="0.2">
      <c r="H420" s="3"/>
      <c r="N420" s="3"/>
      <c r="T420" s="3"/>
    </row>
    <row r="421" spans="8:20" ht="12.75" customHeight="1" x14ac:dyDescent="0.2">
      <c r="H421" s="3"/>
      <c r="N421" s="3"/>
      <c r="T421" s="3"/>
    </row>
    <row r="422" spans="8:20" ht="12.75" customHeight="1" x14ac:dyDescent="0.2">
      <c r="H422" s="3"/>
      <c r="N422" s="3"/>
      <c r="T422" s="3"/>
    </row>
    <row r="423" spans="8:20" ht="12.75" customHeight="1" x14ac:dyDescent="0.2">
      <c r="H423" s="3"/>
      <c r="N423" s="3"/>
      <c r="T423" s="3"/>
    </row>
    <row r="424" spans="8:20" ht="12.75" customHeight="1" x14ac:dyDescent="0.2">
      <c r="H424" s="3"/>
      <c r="N424" s="3"/>
      <c r="T424" s="3"/>
    </row>
    <row r="425" spans="8:20" ht="12.75" customHeight="1" x14ac:dyDescent="0.2">
      <c r="H425" s="3"/>
      <c r="N425" s="3"/>
      <c r="T425" s="3"/>
    </row>
    <row r="426" spans="8:20" ht="12.75" customHeight="1" x14ac:dyDescent="0.2">
      <c r="H426" s="3"/>
      <c r="N426" s="3"/>
      <c r="T426" s="3"/>
    </row>
    <row r="427" spans="8:20" ht="12.75" customHeight="1" x14ac:dyDescent="0.2">
      <c r="H427" s="3"/>
      <c r="N427" s="3"/>
      <c r="T427" s="3"/>
    </row>
    <row r="428" spans="8:20" ht="12.75" customHeight="1" x14ac:dyDescent="0.2">
      <c r="H428" s="3"/>
      <c r="N428" s="3"/>
      <c r="T428" s="3"/>
    </row>
    <row r="429" spans="8:20" ht="12.75" customHeight="1" x14ac:dyDescent="0.2">
      <c r="H429" s="3"/>
      <c r="N429" s="3"/>
      <c r="T429" s="3"/>
    </row>
    <row r="430" spans="8:20" ht="12.75" customHeight="1" x14ac:dyDescent="0.2">
      <c r="H430" s="3"/>
      <c r="N430" s="3"/>
      <c r="T430" s="3"/>
    </row>
    <row r="431" spans="8:20" ht="12.75" customHeight="1" x14ac:dyDescent="0.2">
      <c r="H431" s="3"/>
      <c r="N431" s="3"/>
      <c r="T431" s="3"/>
    </row>
    <row r="432" spans="8:20" ht="12.75" customHeight="1" x14ac:dyDescent="0.2">
      <c r="H432" s="3"/>
      <c r="N432" s="3"/>
      <c r="T432" s="3"/>
    </row>
    <row r="433" spans="8:20" ht="12.75" customHeight="1" x14ac:dyDescent="0.2">
      <c r="H433" s="3"/>
      <c r="N433" s="3"/>
      <c r="T433" s="3"/>
    </row>
    <row r="434" spans="8:20" ht="12.75" customHeight="1" x14ac:dyDescent="0.2">
      <c r="H434" s="3"/>
      <c r="N434" s="3"/>
      <c r="T434" s="3"/>
    </row>
    <row r="435" spans="8:20" ht="12.75" customHeight="1" x14ac:dyDescent="0.2">
      <c r="H435" s="3"/>
      <c r="N435" s="3"/>
      <c r="T435" s="3"/>
    </row>
    <row r="436" spans="8:20" ht="12.75" customHeight="1" x14ac:dyDescent="0.2">
      <c r="H436" s="3"/>
      <c r="N436" s="3"/>
      <c r="T436" s="3"/>
    </row>
    <row r="437" spans="8:20" ht="12.75" customHeight="1" x14ac:dyDescent="0.2">
      <c r="H437" s="3"/>
      <c r="N437" s="3"/>
      <c r="T437" s="3"/>
    </row>
    <row r="438" spans="8:20" ht="12.75" customHeight="1" x14ac:dyDescent="0.2">
      <c r="H438" s="3"/>
      <c r="N438" s="3"/>
      <c r="T438" s="3"/>
    </row>
    <row r="439" spans="8:20" ht="12.75" customHeight="1" x14ac:dyDescent="0.2">
      <c r="H439" s="3"/>
      <c r="N439" s="3"/>
      <c r="T439" s="3"/>
    </row>
    <row r="440" spans="8:20" ht="12.75" customHeight="1" x14ac:dyDescent="0.2">
      <c r="H440" s="3"/>
      <c r="N440" s="3"/>
      <c r="T440" s="3"/>
    </row>
    <row r="441" spans="8:20" ht="12.75" customHeight="1" x14ac:dyDescent="0.2">
      <c r="H441" s="3"/>
      <c r="N441" s="3"/>
      <c r="T441" s="3"/>
    </row>
    <row r="442" spans="8:20" ht="12.75" customHeight="1" x14ac:dyDescent="0.2">
      <c r="H442" s="3"/>
      <c r="N442" s="3"/>
      <c r="T442" s="3"/>
    </row>
    <row r="443" spans="8:20" ht="12.75" customHeight="1" x14ac:dyDescent="0.2">
      <c r="H443" s="3"/>
      <c r="N443" s="3"/>
      <c r="T443" s="3"/>
    </row>
    <row r="444" spans="8:20" ht="12.75" customHeight="1" x14ac:dyDescent="0.2">
      <c r="H444" s="3"/>
      <c r="N444" s="3"/>
      <c r="T444" s="3"/>
    </row>
    <row r="445" spans="8:20" ht="12.75" customHeight="1" x14ac:dyDescent="0.2">
      <c r="H445" s="3"/>
      <c r="N445" s="3"/>
      <c r="T445" s="3"/>
    </row>
    <row r="446" spans="8:20" ht="12.75" customHeight="1" x14ac:dyDescent="0.2">
      <c r="H446" s="3"/>
      <c r="N446" s="3"/>
      <c r="T446" s="3"/>
    </row>
    <row r="447" spans="8:20" ht="12.75" customHeight="1" x14ac:dyDescent="0.2">
      <c r="H447" s="3"/>
      <c r="N447" s="3"/>
      <c r="T447" s="3"/>
    </row>
    <row r="448" spans="8:20" ht="12.75" customHeight="1" x14ac:dyDescent="0.2">
      <c r="H448" s="3"/>
      <c r="N448" s="3"/>
      <c r="T448" s="3"/>
    </row>
    <row r="449" spans="8:20" ht="12.75" customHeight="1" x14ac:dyDescent="0.2">
      <c r="H449" s="3"/>
      <c r="N449" s="3"/>
      <c r="T449" s="3"/>
    </row>
    <row r="450" spans="8:20" ht="12.75" customHeight="1" x14ac:dyDescent="0.2">
      <c r="H450" s="3"/>
      <c r="N450" s="3"/>
      <c r="T450" s="3"/>
    </row>
    <row r="451" spans="8:20" ht="12.75" customHeight="1" x14ac:dyDescent="0.2">
      <c r="H451" s="3"/>
      <c r="N451" s="3"/>
      <c r="T451" s="3"/>
    </row>
    <row r="452" spans="8:20" ht="12.75" customHeight="1" x14ac:dyDescent="0.2">
      <c r="H452" s="3"/>
      <c r="N452" s="3"/>
      <c r="T452" s="3"/>
    </row>
    <row r="453" spans="8:20" ht="12.75" customHeight="1" x14ac:dyDescent="0.2">
      <c r="H453" s="3"/>
      <c r="N453" s="3"/>
      <c r="T453" s="3"/>
    </row>
    <row r="454" spans="8:20" ht="12.75" customHeight="1" x14ac:dyDescent="0.2">
      <c r="H454" s="3"/>
      <c r="N454" s="3"/>
      <c r="T454" s="3"/>
    </row>
    <row r="455" spans="8:20" ht="12.75" customHeight="1" x14ac:dyDescent="0.2">
      <c r="H455" s="3"/>
      <c r="N455" s="3"/>
      <c r="T455" s="3"/>
    </row>
    <row r="456" spans="8:20" ht="12.75" customHeight="1" x14ac:dyDescent="0.2">
      <c r="H456" s="3"/>
      <c r="N456" s="3"/>
      <c r="T456" s="3"/>
    </row>
    <row r="457" spans="8:20" ht="12.75" customHeight="1" x14ac:dyDescent="0.2">
      <c r="H457" s="3"/>
      <c r="N457" s="3"/>
      <c r="T457" s="3"/>
    </row>
    <row r="458" spans="8:20" ht="12.75" customHeight="1" x14ac:dyDescent="0.2">
      <c r="H458" s="3"/>
      <c r="N458" s="3"/>
      <c r="T458" s="3"/>
    </row>
    <row r="459" spans="8:20" ht="12.75" customHeight="1" x14ac:dyDescent="0.2">
      <c r="H459" s="3"/>
      <c r="N459" s="3"/>
      <c r="T459" s="3"/>
    </row>
    <row r="460" spans="8:20" ht="12.75" customHeight="1" x14ac:dyDescent="0.2">
      <c r="H460" s="3"/>
      <c r="N460" s="3"/>
      <c r="T460" s="3"/>
    </row>
    <row r="461" spans="8:20" ht="12.75" customHeight="1" x14ac:dyDescent="0.2">
      <c r="H461" s="3"/>
      <c r="N461" s="3"/>
      <c r="T461" s="3"/>
    </row>
    <row r="462" spans="8:20" ht="12.75" customHeight="1" x14ac:dyDescent="0.2">
      <c r="H462" s="3"/>
      <c r="N462" s="3"/>
      <c r="T462" s="3"/>
    </row>
    <row r="463" spans="8:20" ht="12.75" customHeight="1" x14ac:dyDescent="0.2">
      <c r="H463" s="3"/>
      <c r="N463" s="3"/>
      <c r="T463" s="3"/>
    </row>
    <row r="464" spans="8:20" ht="12.75" customHeight="1" x14ac:dyDescent="0.2">
      <c r="H464" s="3"/>
      <c r="N464" s="3"/>
      <c r="T464" s="3"/>
    </row>
    <row r="465" spans="8:20" ht="12.75" customHeight="1" x14ac:dyDescent="0.2">
      <c r="H465" s="3"/>
      <c r="N465" s="3"/>
      <c r="T465" s="3"/>
    </row>
    <row r="466" spans="8:20" ht="12.75" customHeight="1" x14ac:dyDescent="0.2">
      <c r="H466" s="3"/>
      <c r="N466" s="3"/>
      <c r="T466" s="3"/>
    </row>
    <row r="467" spans="8:20" ht="12.75" customHeight="1" x14ac:dyDescent="0.2">
      <c r="H467" s="3"/>
      <c r="N467" s="3"/>
      <c r="T467" s="3"/>
    </row>
    <row r="468" spans="8:20" ht="12.75" customHeight="1" x14ac:dyDescent="0.2">
      <c r="H468" s="3"/>
      <c r="N468" s="3"/>
      <c r="T468" s="3"/>
    </row>
    <row r="469" spans="8:20" ht="12.75" customHeight="1" x14ac:dyDescent="0.2">
      <c r="H469" s="3"/>
      <c r="N469" s="3"/>
      <c r="T469" s="3"/>
    </row>
    <row r="470" spans="8:20" ht="12.75" customHeight="1" x14ac:dyDescent="0.2">
      <c r="H470" s="3"/>
      <c r="N470" s="3"/>
      <c r="T470" s="3"/>
    </row>
    <row r="471" spans="8:20" ht="12.75" customHeight="1" x14ac:dyDescent="0.2">
      <c r="H471" s="3"/>
      <c r="N471" s="3"/>
      <c r="T471" s="3"/>
    </row>
    <row r="472" spans="8:20" ht="12.75" customHeight="1" x14ac:dyDescent="0.2">
      <c r="H472" s="3"/>
      <c r="N472" s="3"/>
      <c r="T472" s="3"/>
    </row>
    <row r="473" spans="8:20" ht="12.75" customHeight="1" x14ac:dyDescent="0.2">
      <c r="H473" s="3"/>
      <c r="N473" s="3"/>
      <c r="T473" s="3"/>
    </row>
    <row r="474" spans="8:20" ht="12.75" customHeight="1" x14ac:dyDescent="0.2">
      <c r="H474" s="3"/>
      <c r="N474" s="3"/>
      <c r="T474" s="3"/>
    </row>
    <row r="475" spans="8:20" ht="12.75" customHeight="1" x14ac:dyDescent="0.2">
      <c r="H475" s="3"/>
      <c r="N475" s="3"/>
      <c r="T475" s="3"/>
    </row>
    <row r="476" spans="8:20" ht="12.75" customHeight="1" x14ac:dyDescent="0.2">
      <c r="H476" s="3"/>
      <c r="N476" s="3"/>
      <c r="T476" s="3"/>
    </row>
    <row r="477" spans="8:20" ht="12.75" customHeight="1" x14ac:dyDescent="0.2">
      <c r="H477" s="3"/>
      <c r="N477" s="3"/>
      <c r="T477" s="3"/>
    </row>
    <row r="478" spans="8:20" ht="12.75" customHeight="1" x14ac:dyDescent="0.2">
      <c r="H478" s="3"/>
      <c r="N478" s="3"/>
      <c r="T478" s="3"/>
    </row>
    <row r="479" spans="8:20" ht="12.75" customHeight="1" x14ac:dyDescent="0.2">
      <c r="H479" s="3"/>
      <c r="N479" s="3"/>
      <c r="T479" s="3"/>
    </row>
    <row r="480" spans="8:20" ht="12.75" customHeight="1" x14ac:dyDescent="0.2">
      <c r="H480" s="3"/>
      <c r="N480" s="3"/>
      <c r="T480" s="3"/>
    </row>
    <row r="481" spans="8:20" ht="12.75" customHeight="1" x14ac:dyDescent="0.2">
      <c r="H481" s="3"/>
      <c r="N481" s="3"/>
      <c r="T481" s="3"/>
    </row>
    <row r="482" spans="8:20" ht="12.75" customHeight="1" x14ac:dyDescent="0.2">
      <c r="H482" s="3"/>
      <c r="N482" s="3"/>
      <c r="T482" s="3"/>
    </row>
    <row r="483" spans="8:20" ht="12.75" customHeight="1" x14ac:dyDescent="0.2">
      <c r="H483" s="3"/>
      <c r="N483" s="3"/>
      <c r="T483" s="3"/>
    </row>
    <row r="484" spans="8:20" ht="12.75" customHeight="1" x14ac:dyDescent="0.2">
      <c r="H484" s="3"/>
      <c r="N484" s="3"/>
      <c r="T484" s="3"/>
    </row>
    <row r="485" spans="8:20" ht="12.75" customHeight="1" x14ac:dyDescent="0.2">
      <c r="H485" s="3"/>
      <c r="N485" s="3"/>
      <c r="T485" s="3"/>
    </row>
    <row r="486" spans="8:20" ht="12.75" customHeight="1" x14ac:dyDescent="0.2">
      <c r="H486" s="3"/>
      <c r="N486" s="3"/>
      <c r="T486" s="3"/>
    </row>
    <row r="487" spans="8:20" ht="12.75" customHeight="1" x14ac:dyDescent="0.2">
      <c r="H487" s="3"/>
      <c r="N487" s="3"/>
      <c r="T487" s="3"/>
    </row>
    <row r="488" spans="8:20" ht="12.75" customHeight="1" x14ac:dyDescent="0.2">
      <c r="H488" s="3"/>
      <c r="N488" s="3"/>
      <c r="T488" s="3"/>
    </row>
    <row r="489" spans="8:20" ht="12.75" customHeight="1" x14ac:dyDescent="0.2">
      <c r="H489" s="3"/>
      <c r="N489" s="3"/>
      <c r="T489" s="3"/>
    </row>
    <row r="490" spans="8:20" ht="12.75" customHeight="1" x14ac:dyDescent="0.2">
      <c r="H490" s="3"/>
      <c r="N490" s="3"/>
      <c r="T490" s="3"/>
    </row>
    <row r="491" spans="8:20" ht="12.75" customHeight="1" x14ac:dyDescent="0.2">
      <c r="H491" s="3"/>
      <c r="N491" s="3"/>
      <c r="T491" s="3"/>
    </row>
    <row r="492" spans="8:20" ht="12.75" customHeight="1" x14ac:dyDescent="0.2">
      <c r="H492" s="3"/>
      <c r="N492" s="3"/>
      <c r="T492" s="3"/>
    </row>
    <row r="493" spans="8:20" ht="12.75" customHeight="1" x14ac:dyDescent="0.2">
      <c r="H493" s="3"/>
      <c r="N493" s="3"/>
      <c r="T493" s="3"/>
    </row>
    <row r="494" spans="8:20" ht="12.75" customHeight="1" x14ac:dyDescent="0.2">
      <c r="H494" s="3"/>
      <c r="N494" s="3"/>
      <c r="T494" s="3"/>
    </row>
    <row r="495" spans="8:20" ht="12.75" customHeight="1" x14ac:dyDescent="0.2">
      <c r="H495" s="3"/>
      <c r="N495" s="3"/>
      <c r="T495" s="3"/>
    </row>
    <row r="496" spans="8:20" ht="12.75" customHeight="1" x14ac:dyDescent="0.2">
      <c r="H496" s="3"/>
      <c r="N496" s="3"/>
      <c r="T496" s="3"/>
    </row>
    <row r="497" spans="8:20" ht="12.75" customHeight="1" x14ac:dyDescent="0.2">
      <c r="H497" s="3"/>
      <c r="N497" s="3"/>
      <c r="T497" s="3"/>
    </row>
    <row r="498" spans="8:20" ht="12.75" customHeight="1" x14ac:dyDescent="0.2">
      <c r="H498" s="3"/>
      <c r="N498" s="3"/>
      <c r="T498" s="3"/>
    </row>
    <row r="499" spans="8:20" ht="12.75" customHeight="1" x14ac:dyDescent="0.2">
      <c r="H499" s="3"/>
      <c r="N499" s="3"/>
      <c r="T499" s="3"/>
    </row>
    <row r="500" spans="8:20" ht="12.75" customHeight="1" x14ac:dyDescent="0.2">
      <c r="H500" s="3"/>
      <c r="N500" s="3"/>
      <c r="T500" s="3"/>
    </row>
    <row r="501" spans="8:20" ht="12.75" customHeight="1" x14ac:dyDescent="0.2">
      <c r="H501" s="3"/>
      <c r="N501" s="3"/>
      <c r="T501" s="3"/>
    </row>
    <row r="502" spans="8:20" ht="12.75" customHeight="1" x14ac:dyDescent="0.2">
      <c r="H502" s="3"/>
      <c r="N502" s="3"/>
      <c r="T502" s="3"/>
    </row>
    <row r="503" spans="8:20" ht="12.75" customHeight="1" x14ac:dyDescent="0.2">
      <c r="H503" s="3"/>
      <c r="N503" s="3"/>
      <c r="T503" s="3"/>
    </row>
    <row r="504" spans="8:20" ht="12.75" customHeight="1" x14ac:dyDescent="0.2">
      <c r="H504" s="3"/>
      <c r="N504" s="3"/>
      <c r="T504" s="3"/>
    </row>
    <row r="505" spans="8:20" ht="12.75" customHeight="1" x14ac:dyDescent="0.2">
      <c r="H505" s="3"/>
      <c r="N505" s="3"/>
      <c r="T505" s="3"/>
    </row>
    <row r="506" spans="8:20" ht="12.75" customHeight="1" x14ac:dyDescent="0.2">
      <c r="H506" s="3"/>
      <c r="N506" s="3"/>
      <c r="T506" s="3"/>
    </row>
    <row r="507" spans="8:20" ht="12.75" customHeight="1" x14ac:dyDescent="0.2">
      <c r="H507" s="3"/>
      <c r="N507" s="3"/>
      <c r="T507" s="3"/>
    </row>
    <row r="508" spans="8:20" ht="12.75" customHeight="1" x14ac:dyDescent="0.2">
      <c r="H508" s="3"/>
      <c r="N508" s="3"/>
      <c r="T508" s="3"/>
    </row>
    <row r="509" spans="8:20" ht="12.75" customHeight="1" x14ac:dyDescent="0.2">
      <c r="H509" s="3"/>
      <c r="N509" s="3"/>
      <c r="T509" s="3"/>
    </row>
    <row r="510" spans="8:20" ht="12.75" customHeight="1" x14ac:dyDescent="0.2">
      <c r="H510" s="3"/>
      <c r="N510" s="3"/>
      <c r="T510" s="3"/>
    </row>
    <row r="511" spans="8:20" ht="12.75" customHeight="1" x14ac:dyDescent="0.2">
      <c r="H511" s="3"/>
      <c r="N511" s="3"/>
      <c r="T511" s="3"/>
    </row>
    <row r="512" spans="8:20" ht="12.75" customHeight="1" x14ac:dyDescent="0.2">
      <c r="H512" s="3"/>
      <c r="N512" s="3"/>
      <c r="T512" s="3"/>
    </row>
    <row r="513" spans="8:20" ht="12.75" customHeight="1" x14ac:dyDescent="0.2">
      <c r="H513" s="3"/>
      <c r="N513" s="3"/>
      <c r="T513" s="3"/>
    </row>
    <row r="514" spans="8:20" ht="12.75" customHeight="1" x14ac:dyDescent="0.2">
      <c r="H514" s="3"/>
      <c r="N514" s="3"/>
      <c r="T514" s="3"/>
    </row>
    <row r="515" spans="8:20" ht="12.75" customHeight="1" x14ac:dyDescent="0.2">
      <c r="H515" s="3"/>
      <c r="N515" s="3"/>
      <c r="T515" s="3"/>
    </row>
    <row r="516" spans="8:20" ht="12.75" customHeight="1" x14ac:dyDescent="0.2">
      <c r="H516" s="3"/>
      <c r="N516" s="3"/>
      <c r="T516" s="3"/>
    </row>
    <row r="517" spans="8:20" ht="12.75" customHeight="1" x14ac:dyDescent="0.2">
      <c r="H517" s="3"/>
      <c r="N517" s="3"/>
      <c r="T517" s="3"/>
    </row>
    <row r="518" spans="8:20" ht="12.75" customHeight="1" x14ac:dyDescent="0.2">
      <c r="H518" s="3"/>
      <c r="N518" s="3"/>
      <c r="T518" s="3"/>
    </row>
    <row r="519" spans="8:20" ht="12.75" customHeight="1" x14ac:dyDescent="0.2">
      <c r="H519" s="3"/>
      <c r="N519" s="3"/>
      <c r="T519" s="3"/>
    </row>
    <row r="520" spans="8:20" ht="12.75" customHeight="1" x14ac:dyDescent="0.2">
      <c r="H520" s="3"/>
      <c r="N520" s="3"/>
      <c r="T520" s="3"/>
    </row>
    <row r="521" spans="8:20" ht="12.75" customHeight="1" x14ac:dyDescent="0.2">
      <c r="H521" s="3"/>
      <c r="N521" s="3"/>
      <c r="T521" s="3"/>
    </row>
    <row r="522" spans="8:20" ht="12.75" customHeight="1" x14ac:dyDescent="0.2">
      <c r="H522" s="3"/>
      <c r="N522" s="3"/>
      <c r="T522" s="3"/>
    </row>
    <row r="523" spans="8:20" ht="12.75" customHeight="1" x14ac:dyDescent="0.2">
      <c r="H523" s="3"/>
      <c r="N523" s="3"/>
      <c r="T523" s="3"/>
    </row>
    <row r="524" spans="8:20" ht="12.75" customHeight="1" x14ac:dyDescent="0.2">
      <c r="H524" s="3"/>
      <c r="N524" s="3"/>
      <c r="T524" s="3"/>
    </row>
    <row r="525" spans="8:20" ht="12.75" customHeight="1" x14ac:dyDescent="0.2">
      <c r="H525" s="3"/>
      <c r="N525" s="3"/>
      <c r="T525" s="3"/>
    </row>
    <row r="526" spans="8:20" ht="12.75" customHeight="1" x14ac:dyDescent="0.2">
      <c r="H526" s="3"/>
      <c r="N526" s="3"/>
      <c r="T526" s="3"/>
    </row>
    <row r="527" spans="8:20" ht="12.75" customHeight="1" x14ac:dyDescent="0.2">
      <c r="H527" s="3"/>
      <c r="N527" s="3"/>
      <c r="T527" s="3"/>
    </row>
    <row r="528" spans="8:20" ht="12.75" customHeight="1" x14ac:dyDescent="0.2">
      <c r="H528" s="3"/>
      <c r="N528" s="3"/>
      <c r="T528" s="3"/>
    </row>
    <row r="529" spans="8:20" ht="12.75" customHeight="1" x14ac:dyDescent="0.2">
      <c r="H529" s="3"/>
      <c r="N529" s="3"/>
      <c r="T529" s="3"/>
    </row>
    <row r="530" spans="8:20" ht="12.75" customHeight="1" x14ac:dyDescent="0.2">
      <c r="H530" s="3"/>
      <c r="N530" s="3"/>
      <c r="T530" s="3"/>
    </row>
    <row r="531" spans="8:20" ht="12.75" customHeight="1" x14ac:dyDescent="0.2">
      <c r="H531" s="3"/>
      <c r="N531" s="3"/>
      <c r="T531" s="3"/>
    </row>
    <row r="532" spans="8:20" ht="12.75" customHeight="1" x14ac:dyDescent="0.2">
      <c r="H532" s="3"/>
      <c r="N532" s="3"/>
      <c r="T532" s="3"/>
    </row>
    <row r="533" spans="8:20" ht="12.75" customHeight="1" x14ac:dyDescent="0.2">
      <c r="H533" s="3"/>
      <c r="N533" s="3"/>
      <c r="T533" s="3"/>
    </row>
    <row r="534" spans="8:20" ht="12.75" customHeight="1" x14ac:dyDescent="0.2">
      <c r="H534" s="3"/>
      <c r="N534" s="3"/>
      <c r="T534" s="3"/>
    </row>
    <row r="535" spans="8:20" ht="12.75" customHeight="1" x14ac:dyDescent="0.2">
      <c r="H535" s="3"/>
      <c r="N535" s="3"/>
      <c r="T535" s="3"/>
    </row>
    <row r="536" spans="8:20" ht="12.75" customHeight="1" x14ac:dyDescent="0.2">
      <c r="H536" s="3"/>
      <c r="N536" s="3"/>
      <c r="T536" s="3"/>
    </row>
    <row r="537" spans="8:20" ht="12.75" customHeight="1" x14ac:dyDescent="0.2">
      <c r="H537" s="3"/>
      <c r="N537" s="3"/>
      <c r="T537" s="3"/>
    </row>
    <row r="538" spans="8:20" ht="12.75" customHeight="1" x14ac:dyDescent="0.2">
      <c r="H538" s="3"/>
      <c r="N538" s="3"/>
      <c r="T538" s="3"/>
    </row>
    <row r="539" spans="8:20" ht="12.75" customHeight="1" x14ac:dyDescent="0.2">
      <c r="H539" s="3"/>
      <c r="N539" s="3"/>
      <c r="T539" s="3"/>
    </row>
    <row r="540" spans="8:20" ht="12.75" customHeight="1" x14ac:dyDescent="0.2">
      <c r="H540" s="3"/>
      <c r="N540" s="3"/>
      <c r="T540" s="3"/>
    </row>
    <row r="541" spans="8:20" ht="12.75" customHeight="1" x14ac:dyDescent="0.2">
      <c r="H541" s="3"/>
      <c r="N541" s="3"/>
      <c r="T541" s="3"/>
    </row>
    <row r="542" spans="8:20" ht="12.75" customHeight="1" x14ac:dyDescent="0.2">
      <c r="H542" s="3"/>
      <c r="N542" s="3"/>
      <c r="T542" s="3"/>
    </row>
    <row r="543" spans="8:20" ht="12.75" customHeight="1" x14ac:dyDescent="0.2">
      <c r="H543" s="3"/>
      <c r="N543" s="3"/>
      <c r="T543" s="3"/>
    </row>
    <row r="544" spans="8:20" ht="12.75" customHeight="1" x14ac:dyDescent="0.2">
      <c r="H544" s="3"/>
      <c r="N544" s="3"/>
      <c r="T544" s="3"/>
    </row>
    <row r="545" spans="8:20" ht="12.75" customHeight="1" x14ac:dyDescent="0.2">
      <c r="H545" s="3"/>
      <c r="N545" s="3"/>
      <c r="T545" s="3"/>
    </row>
    <row r="546" spans="8:20" ht="12.75" customHeight="1" x14ac:dyDescent="0.2">
      <c r="H546" s="3"/>
      <c r="N546" s="3"/>
      <c r="T546" s="3"/>
    </row>
    <row r="547" spans="8:20" ht="12.75" customHeight="1" x14ac:dyDescent="0.2">
      <c r="H547" s="3"/>
      <c r="N547" s="3"/>
      <c r="T547" s="3"/>
    </row>
    <row r="548" spans="8:20" ht="12.75" customHeight="1" x14ac:dyDescent="0.2">
      <c r="H548" s="3"/>
      <c r="N548" s="3"/>
      <c r="T548" s="3"/>
    </row>
    <row r="549" spans="8:20" ht="12.75" customHeight="1" x14ac:dyDescent="0.2">
      <c r="H549" s="3"/>
      <c r="N549" s="3"/>
      <c r="T549" s="3"/>
    </row>
    <row r="550" spans="8:20" ht="12.75" customHeight="1" x14ac:dyDescent="0.2">
      <c r="H550" s="3"/>
      <c r="N550" s="3"/>
      <c r="T550" s="3"/>
    </row>
    <row r="551" spans="8:20" ht="12.75" customHeight="1" x14ac:dyDescent="0.2">
      <c r="H551" s="3"/>
      <c r="N551" s="3"/>
      <c r="T551" s="3"/>
    </row>
    <row r="552" spans="8:20" ht="12.75" customHeight="1" x14ac:dyDescent="0.2">
      <c r="H552" s="3"/>
      <c r="N552" s="3"/>
      <c r="T552" s="3"/>
    </row>
    <row r="553" spans="8:20" ht="12.75" customHeight="1" x14ac:dyDescent="0.2">
      <c r="H553" s="3"/>
      <c r="N553" s="3"/>
      <c r="T553" s="3"/>
    </row>
    <row r="554" spans="8:20" ht="12.75" customHeight="1" x14ac:dyDescent="0.2">
      <c r="H554" s="3"/>
      <c r="N554" s="3"/>
      <c r="T554" s="3"/>
    </row>
    <row r="555" spans="8:20" ht="12.75" customHeight="1" x14ac:dyDescent="0.2">
      <c r="H555" s="3"/>
      <c r="N555" s="3"/>
      <c r="T555" s="3"/>
    </row>
    <row r="556" spans="8:20" ht="12.75" customHeight="1" x14ac:dyDescent="0.2">
      <c r="H556" s="3"/>
      <c r="N556" s="3"/>
      <c r="T556" s="3"/>
    </row>
    <row r="557" spans="8:20" ht="12.75" customHeight="1" x14ac:dyDescent="0.2">
      <c r="H557" s="3"/>
      <c r="N557" s="3"/>
      <c r="T557" s="3"/>
    </row>
    <row r="558" spans="8:20" ht="12.75" customHeight="1" x14ac:dyDescent="0.2">
      <c r="H558" s="3"/>
      <c r="N558" s="3"/>
      <c r="T558" s="3"/>
    </row>
    <row r="559" spans="8:20" ht="12.75" customHeight="1" x14ac:dyDescent="0.2">
      <c r="H559" s="3"/>
      <c r="N559" s="3"/>
      <c r="T559" s="3"/>
    </row>
    <row r="560" spans="8:20" ht="12.75" customHeight="1" x14ac:dyDescent="0.2">
      <c r="H560" s="3"/>
      <c r="N560" s="3"/>
      <c r="T560" s="3"/>
    </row>
    <row r="561" spans="8:20" ht="12.75" customHeight="1" x14ac:dyDescent="0.2">
      <c r="H561" s="3"/>
      <c r="N561" s="3"/>
      <c r="T561" s="3"/>
    </row>
    <row r="562" spans="8:20" ht="12.75" customHeight="1" x14ac:dyDescent="0.2">
      <c r="H562" s="3"/>
      <c r="N562" s="3"/>
      <c r="T562" s="3"/>
    </row>
    <row r="563" spans="8:20" ht="12.75" customHeight="1" x14ac:dyDescent="0.2">
      <c r="H563" s="3"/>
      <c r="N563" s="3"/>
      <c r="T563" s="3"/>
    </row>
    <row r="564" spans="8:20" ht="12.75" customHeight="1" x14ac:dyDescent="0.2">
      <c r="H564" s="3"/>
      <c r="N564" s="3"/>
      <c r="T564" s="3"/>
    </row>
    <row r="565" spans="8:20" ht="12.75" customHeight="1" x14ac:dyDescent="0.2">
      <c r="H565" s="3"/>
      <c r="N565" s="3"/>
      <c r="T565" s="3"/>
    </row>
    <row r="566" spans="8:20" ht="12.75" customHeight="1" x14ac:dyDescent="0.2">
      <c r="H566" s="3"/>
      <c r="N566" s="3"/>
      <c r="T566" s="3"/>
    </row>
    <row r="567" spans="8:20" ht="12.75" customHeight="1" x14ac:dyDescent="0.2">
      <c r="H567" s="3"/>
      <c r="N567" s="3"/>
      <c r="T567" s="3"/>
    </row>
    <row r="568" spans="8:20" ht="12.75" customHeight="1" x14ac:dyDescent="0.2">
      <c r="H568" s="3"/>
      <c r="N568" s="3"/>
      <c r="T568" s="3"/>
    </row>
    <row r="569" spans="8:20" ht="12.75" customHeight="1" x14ac:dyDescent="0.2">
      <c r="H569" s="3"/>
      <c r="N569" s="3"/>
      <c r="T569" s="3"/>
    </row>
    <row r="570" spans="8:20" ht="12.75" customHeight="1" x14ac:dyDescent="0.2">
      <c r="H570" s="3"/>
      <c r="N570" s="3"/>
      <c r="T570" s="3"/>
    </row>
    <row r="571" spans="8:20" ht="12.75" customHeight="1" x14ac:dyDescent="0.2">
      <c r="H571" s="3"/>
      <c r="N571" s="3"/>
      <c r="T571" s="3"/>
    </row>
    <row r="572" spans="8:20" ht="12.75" customHeight="1" x14ac:dyDescent="0.2">
      <c r="H572" s="3"/>
      <c r="N572" s="3"/>
      <c r="T572" s="3"/>
    </row>
    <row r="573" spans="8:20" ht="12.75" customHeight="1" x14ac:dyDescent="0.2">
      <c r="H573" s="3"/>
      <c r="N573" s="3"/>
      <c r="T573" s="3"/>
    </row>
    <row r="574" spans="8:20" ht="12.75" customHeight="1" x14ac:dyDescent="0.2">
      <c r="H574" s="3"/>
      <c r="N574" s="3"/>
      <c r="T574" s="3"/>
    </row>
    <row r="575" spans="8:20" ht="12.75" customHeight="1" x14ac:dyDescent="0.2">
      <c r="H575" s="3"/>
      <c r="N575" s="3"/>
      <c r="T575" s="3"/>
    </row>
    <row r="576" spans="8:20" ht="12.75" customHeight="1" x14ac:dyDescent="0.2">
      <c r="H576" s="3"/>
      <c r="N576" s="3"/>
      <c r="T576" s="3"/>
    </row>
    <row r="577" spans="8:20" ht="12.75" customHeight="1" x14ac:dyDescent="0.2">
      <c r="H577" s="3"/>
      <c r="N577" s="3"/>
      <c r="T577" s="3"/>
    </row>
    <row r="578" spans="8:20" ht="12.75" customHeight="1" x14ac:dyDescent="0.2">
      <c r="H578" s="3"/>
      <c r="N578" s="3"/>
      <c r="T578" s="3"/>
    </row>
    <row r="579" spans="8:20" ht="12.75" customHeight="1" x14ac:dyDescent="0.2">
      <c r="H579" s="3"/>
      <c r="N579" s="3"/>
      <c r="T579" s="3"/>
    </row>
    <row r="580" spans="8:20" ht="12.75" customHeight="1" x14ac:dyDescent="0.2">
      <c r="H580" s="3"/>
      <c r="N580" s="3"/>
      <c r="T580" s="3"/>
    </row>
    <row r="581" spans="8:20" ht="12.75" customHeight="1" x14ac:dyDescent="0.2">
      <c r="H581" s="3"/>
      <c r="N581" s="3"/>
      <c r="T581" s="3"/>
    </row>
    <row r="582" spans="8:20" ht="12.75" customHeight="1" x14ac:dyDescent="0.2">
      <c r="H582" s="3"/>
      <c r="N582" s="3"/>
      <c r="T582" s="3"/>
    </row>
    <row r="583" spans="8:20" ht="12.75" customHeight="1" x14ac:dyDescent="0.2">
      <c r="H583" s="3"/>
      <c r="N583" s="3"/>
      <c r="T583" s="3"/>
    </row>
    <row r="584" spans="8:20" ht="12.75" customHeight="1" x14ac:dyDescent="0.2">
      <c r="H584" s="3"/>
      <c r="N584" s="3"/>
      <c r="T584" s="3"/>
    </row>
    <row r="585" spans="8:20" ht="12.75" customHeight="1" x14ac:dyDescent="0.2">
      <c r="H585" s="3"/>
      <c r="N585" s="3"/>
      <c r="T585" s="3"/>
    </row>
    <row r="586" spans="8:20" ht="12.75" customHeight="1" x14ac:dyDescent="0.2">
      <c r="H586" s="3"/>
      <c r="N586" s="3"/>
      <c r="T586" s="3"/>
    </row>
    <row r="587" spans="8:20" ht="12.75" customHeight="1" x14ac:dyDescent="0.2">
      <c r="H587" s="3"/>
      <c r="N587" s="3"/>
      <c r="T587" s="3"/>
    </row>
    <row r="588" spans="8:20" ht="12.75" customHeight="1" x14ac:dyDescent="0.2">
      <c r="H588" s="3"/>
      <c r="N588" s="3"/>
      <c r="T588" s="3"/>
    </row>
    <row r="589" spans="8:20" ht="12.75" customHeight="1" x14ac:dyDescent="0.2">
      <c r="H589" s="3"/>
      <c r="N589" s="3"/>
      <c r="T589" s="3"/>
    </row>
    <row r="590" spans="8:20" ht="12.75" customHeight="1" x14ac:dyDescent="0.2">
      <c r="H590" s="3"/>
      <c r="N590" s="3"/>
      <c r="T590" s="3"/>
    </row>
    <row r="591" spans="8:20" ht="12.75" customHeight="1" x14ac:dyDescent="0.2">
      <c r="H591" s="3"/>
      <c r="N591" s="3"/>
      <c r="T591" s="3"/>
    </row>
    <row r="592" spans="8:20" ht="12.75" customHeight="1" x14ac:dyDescent="0.2">
      <c r="H592" s="3"/>
      <c r="N592" s="3"/>
      <c r="T592" s="3"/>
    </row>
    <row r="593" spans="8:20" ht="12.75" customHeight="1" x14ac:dyDescent="0.2">
      <c r="H593" s="3"/>
      <c r="N593" s="3"/>
      <c r="T593" s="3"/>
    </row>
    <row r="594" spans="8:20" ht="12.75" customHeight="1" x14ac:dyDescent="0.2">
      <c r="H594" s="3"/>
      <c r="N594" s="3"/>
      <c r="T594" s="3"/>
    </row>
    <row r="595" spans="8:20" ht="12.75" customHeight="1" x14ac:dyDescent="0.2">
      <c r="H595" s="3"/>
      <c r="N595" s="3"/>
      <c r="T595" s="3"/>
    </row>
    <row r="596" spans="8:20" ht="12.75" customHeight="1" x14ac:dyDescent="0.2">
      <c r="H596" s="3"/>
      <c r="N596" s="3"/>
      <c r="T596" s="3"/>
    </row>
    <row r="597" spans="8:20" ht="12.75" customHeight="1" x14ac:dyDescent="0.2">
      <c r="H597" s="3"/>
      <c r="N597" s="3"/>
      <c r="T597" s="3"/>
    </row>
    <row r="598" spans="8:20" ht="12.75" customHeight="1" x14ac:dyDescent="0.2">
      <c r="H598" s="3"/>
      <c r="N598" s="3"/>
      <c r="T598" s="3"/>
    </row>
    <row r="599" spans="8:20" ht="12.75" customHeight="1" x14ac:dyDescent="0.2">
      <c r="H599" s="3"/>
      <c r="N599" s="3"/>
      <c r="T599" s="3"/>
    </row>
    <row r="600" spans="8:20" ht="12.75" customHeight="1" x14ac:dyDescent="0.2">
      <c r="H600" s="3"/>
      <c r="N600" s="3"/>
      <c r="T600" s="3"/>
    </row>
    <row r="601" spans="8:20" ht="12.75" customHeight="1" x14ac:dyDescent="0.2">
      <c r="H601" s="3"/>
      <c r="N601" s="3"/>
      <c r="T601" s="3"/>
    </row>
    <row r="602" spans="8:20" ht="12.75" customHeight="1" x14ac:dyDescent="0.2">
      <c r="H602" s="3"/>
      <c r="N602" s="3"/>
      <c r="T602" s="3"/>
    </row>
    <row r="603" spans="8:20" ht="12.75" customHeight="1" x14ac:dyDescent="0.2">
      <c r="H603" s="3"/>
      <c r="N603" s="3"/>
      <c r="T603" s="3"/>
    </row>
    <row r="604" spans="8:20" ht="12.75" customHeight="1" x14ac:dyDescent="0.2">
      <c r="H604" s="3"/>
      <c r="N604" s="3"/>
      <c r="T604" s="3"/>
    </row>
    <row r="605" spans="8:20" ht="12.75" customHeight="1" x14ac:dyDescent="0.2">
      <c r="H605" s="3"/>
      <c r="N605" s="3"/>
      <c r="T605" s="3"/>
    </row>
    <row r="606" spans="8:20" ht="12.75" customHeight="1" x14ac:dyDescent="0.2">
      <c r="H606" s="3"/>
      <c r="N606" s="3"/>
      <c r="T606" s="3"/>
    </row>
    <row r="607" spans="8:20" ht="12.75" customHeight="1" x14ac:dyDescent="0.2">
      <c r="H607" s="3"/>
      <c r="N607" s="3"/>
      <c r="T607" s="3"/>
    </row>
    <row r="608" spans="8:20" ht="12.75" customHeight="1" x14ac:dyDescent="0.2">
      <c r="H608" s="3"/>
      <c r="N608" s="3"/>
      <c r="T608" s="3"/>
    </row>
    <row r="609" spans="8:20" ht="12.75" customHeight="1" x14ac:dyDescent="0.2">
      <c r="H609" s="3"/>
      <c r="N609" s="3"/>
      <c r="T609" s="3"/>
    </row>
    <row r="610" spans="8:20" ht="12.75" customHeight="1" x14ac:dyDescent="0.2">
      <c r="H610" s="3"/>
      <c r="N610" s="3"/>
      <c r="T610" s="3"/>
    </row>
    <row r="611" spans="8:20" ht="12.75" customHeight="1" x14ac:dyDescent="0.2">
      <c r="H611" s="3"/>
      <c r="N611" s="3"/>
      <c r="T611" s="3"/>
    </row>
    <row r="612" spans="8:20" ht="12.75" customHeight="1" x14ac:dyDescent="0.2">
      <c r="H612" s="3"/>
      <c r="N612" s="3"/>
      <c r="T612" s="3"/>
    </row>
    <row r="613" spans="8:20" ht="12.75" customHeight="1" x14ac:dyDescent="0.2">
      <c r="H613" s="3"/>
      <c r="N613" s="3"/>
      <c r="T613" s="3"/>
    </row>
    <row r="614" spans="8:20" ht="12.75" customHeight="1" x14ac:dyDescent="0.2">
      <c r="H614" s="3"/>
      <c r="N614" s="3"/>
      <c r="T614" s="3"/>
    </row>
    <row r="615" spans="8:20" ht="12.75" customHeight="1" x14ac:dyDescent="0.2">
      <c r="H615" s="3"/>
      <c r="N615" s="3"/>
      <c r="T615" s="3"/>
    </row>
    <row r="616" spans="8:20" ht="12.75" customHeight="1" x14ac:dyDescent="0.2">
      <c r="H616" s="3"/>
      <c r="N616" s="3"/>
      <c r="T616" s="3"/>
    </row>
    <row r="617" spans="8:20" ht="12.75" customHeight="1" x14ac:dyDescent="0.2">
      <c r="H617" s="3"/>
      <c r="N617" s="3"/>
      <c r="T617" s="3"/>
    </row>
    <row r="618" spans="8:20" ht="12.75" customHeight="1" x14ac:dyDescent="0.2">
      <c r="H618" s="3"/>
      <c r="N618" s="3"/>
      <c r="T618" s="3"/>
    </row>
    <row r="619" spans="8:20" ht="12.75" customHeight="1" x14ac:dyDescent="0.2">
      <c r="H619" s="3"/>
      <c r="N619" s="3"/>
      <c r="T619" s="3"/>
    </row>
    <row r="620" spans="8:20" ht="12.75" customHeight="1" x14ac:dyDescent="0.2">
      <c r="H620" s="3"/>
      <c r="N620" s="3"/>
      <c r="T620" s="3"/>
    </row>
    <row r="621" spans="8:20" ht="12.75" customHeight="1" x14ac:dyDescent="0.2">
      <c r="H621" s="3"/>
      <c r="N621" s="3"/>
      <c r="T621" s="3"/>
    </row>
    <row r="622" spans="8:20" ht="12.75" customHeight="1" x14ac:dyDescent="0.2">
      <c r="H622" s="3"/>
      <c r="N622" s="3"/>
      <c r="T622" s="3"/>
    </row>
    <row r="623" spans="8:20" ht="12.75" customHeight="1" x14ac:dyDescent="0.2">
      <c r="H623" s="3"/>
      <c r="N623" s="3"/>
      <c r="T623" s="3"/>
    </row>
    <row r="624" spans="8:20" ht="12.75" customHeight="1" x14ac:dyDescent="0.2">
      <c r="H624" s="3"/>
      <c r="N624" s="3"/>
      <c r="T624" s="3"/>
    </row>
    <row r="625" spans="8:20" ht="12.75" customHeight="1" x14ac:dyDescent="0.2">
      <c r="H625" s="3"/>
      <c r="N625" s="3"/>
      <c r="T625" s="3"/>
    </row>
    <row r="626" spans="8:20" ht="12.75" customHeight="1" x14ac:dyDescent="0.2">
      <c r="H626" s="3"/>
      <c r="N626" s="3"/>
      <c r="T626" s="3"/>
    </row>
    <row r="627" spans="8:20" ht="12.75" customHeight="1" x14ac:dyDescent="0.2">
      <c r="H627" s="3"/>
      <c r="N627" s="3"/>
      <c r="T627" s="3"/>
    </row>
    <row r="628" spans="8:20" ht="12.75" customHeight="1" x14ac:dyDescent="0.2">
      <c r="H628" s="3"/>
      <c r="N628" s="3"/>
      <c r="T628" s="3"/>
    </row>
    <row r="629" spans="8:20" ht="12.75" customHeight="1" x14ac:dyDescent="0.2">
      <c r="H629" s="3"/>
      <c r="N629" s="3"/>
      <c r="T629" s="3"/>
    </row>
    <row r="630" spans="8:20" ht="12.75" customHeight="1" x14ac:dyDescent="0.2">
      <c r="H630" s="3"/>
      <c r="N630" s="3"/>
      <c r="T630" s="3"/>
    </row>
    <row r="631" spans="8:20" ht="12.75" customHeight="1" x14ac:dyDescent="0.2">
      <c r="H631" s="3"/>
      <c r="N631" s="3"/>
      <c r="T631" s="3"/>
    </row>
    <row r="632" spans="8:20" ht="12.75" customHeight="1" x14ac:dyDescent="0.2">
      <c r="H632" s="3"/>
      <c r="N632" s="3"/>
      <c r="T632" s="3"/>
    </row>
    <row r="633" spans="8:20" ht="12.75" customHeight="1" x14ac:dyDescent="0.2">
      <c r="H633" s="3"/>
      <c r="N633" s="3"/>
      <c r="T633" s="3"/>
    </row>
    <row r="634" spans="8:20" ht="12.75" customHeight="1" x14ac:dyDescent="0.2">
      <c r="H634" s="3"/>
      <c r="N634" s="3"/>
      <c r="T634" s="3"/>
    </row>
    <row r="635" spans="8:20" ht="12.75" customHeight="1" x14ac:dyDescent="0.2">
      <c r="H635" s="3"/>
      <c r="N635" s="3"/>
      <c r="T635" s="3"/>
    </row>
    <row r="636" spans="8:20" ht="12.75" customHeight="1" x14ac:dyDescent="0.2">
      <c r="H636" s="3"/>
      <c r="N636" s="3"/>
      <c r="T636" s="3"/>
    </row>
    <row r="637" spans="8:20" ht="12.75" customHeight="1" x14ac:dyDescent="0.2">
      <c r="H637" s="3"/>
      <c r="N637" s="3"/>
      <c r="T637" s="3"/>
    </row>
    <row r="638" spans="8:20" ht="12.75" customHeight="1" x14ac:dyDescent="0.2">
      <c r="H638" s="3"/>
      <c r="N638" s="3"/>
      <c r="T638" s="3"/>
    </row>
    <row r="639" spans="8:20" ht="12.75" customHeight="1" x14ac:dyDescent="0.2">
      <c r="H639" s="3"/>
      <c r="N639" s="3"/>
      <c r="T639" s="3"/>
    </row>
    <row r="640" spans="8:20" ht="12.75" customHeight="1" x14ac:dyDescent="0.2">
      <c r="H640" s="3"/>
      <c r="N640" s="3"/>
      <c r="T640" s="3"/>
    </row>
    <row r="641" spans="8:20" ht="12.75" customHeight="1" x14ac:dyDescent="0.2">
      <c r="H641" s="3"/>
      <c r="N641" s="3"/>
      <c r="T641" s="3"/>
    </row>
    <row r="642" spans="8:20" ht="12.75" customHeight="1" x14ac:dyDescent="0.2">
      <c r="H642" s="3"/>
      <c r="N642" s="3"/>
      <c r="T642" s="3"/>
    </row>
    <row r="643" spans="8:20" ht="12.75" customHeight="1" x14ac:dyDescent="0.2">
      <c r="H643" s="3"/>
      <c r="N643" s="3"/>
      <c r="T643" s="3"/>
    </row>
    <row r="644" spans="8:20" ht="12.75" customHeight="1" x14ac:dyDescent="0.2">
      <c r="H644" s="3"/>
      <c r="N644" s="3"/>
      <c r="T644" s="3"/>
    </row>
    <row r="645" spans="8:20" ht="12.75" customHeight="1" x14ac:dyDescent="0.2">
      <c r="H645" s="3"/>
      <c r="N645" s="3"/>
      <c r="T645" s="3"/>
    </row>
    <row r="646" spans="8:20" ht="12.75" customHeight="1" x14ac:dyDescent="0.2">
      <c r="H646" s="3"/>
      <c r="N646" s="3"/>
      <c r="T646" s="3"/>
    </row>
    <row r="647" spans="8:20" ht="12.75" customHeight="1" x14ac:dyDescent="0.2">
      <c r="H647" s="3"/>
      <c r="N647" s="3"/>
      <c r="T647" s="3"/>
    </row>
    <row r="648" spans="8:20" ht="12.75" customHeight="1" x14ac:dyDescent="0.2">
      <c r="H648" s="3"/>
      <c r="N648" s="3"/>
      <c r="T648" s="3"/>
    </row>
    <row r="649" spans="8:20" ht="12.75" customHeight="1" x14ac:dyDescent="0.2">
      <c r="H649" s="3"/>
      <c r="N649" s="3"/>
      <c r="T649" s="3"/>
    </row>
    <row r="650" spans="8:20" ht="12.75" customHeight="1" x14ac:dyDescent="0.2">
      <c r="H650" s="3"/>
      <c r="N650" s="3"/>
      <c r="T650" s="3"/>
    </row>
    <row r="651" spans="8:20" ht="12.75" customHeight="1" x14ac:dyDescent="0.2">
      <c r="H651" s="3"/>
      <c r="N651" s="3"/>
      <c r="T651" s="3"/>
    </row>
    <row r="652" spans="8:20" ht="12.75" customHeight="1" x14ac:dyDescent="0.2">
      <c r="H652" s="3"/>
      <c r="N652" s="3"/>
      <c r="T652" s="3"/>
    </row>
    <row r="653" spans="8:20" ht="12.75" customHeight="1" x14ac:dyDescent="0.2">
      <c r="H653" s="3"/>
      <c r="N653" s="3"/>
      <c r="T653" s="3"/>
    </row>
    <row r="654" spans="8:20" ht="12.75" customHeight="1" x14ac:dyDescent="0.2">
      <c r="H654" s="3"/>
      <c r="N654" s="3"/>
      <c r="T654" s="3"/>
    </row>
    <row r="655" spans="8:20" ht="12.75" customHeight="1" x14ac:dyDescent="0.2">
      <c r="H655" s="3"/>
      <c r="N655" s="3"/>
      <c r="T655" s="3"/>
    </row>
    <row r="656" spans="8:20" ht="12.75" customHeight="1" x14ac:dyDescent="0.2">
      <c r="H656" s="3"/>
      <c r="N656" s="3"/>
      <c r="T656" s="3"/>
    </row>
    <row r="657" spans="8:20" ht="12.75" customHeight="1" x14ac:dyDescent="0.2">
      <c r="H657" s="3"/>
      <c r="N657" s="3"/>
      <c r="T657" s="3"/>
    </row>
    <row r="658" spans="8:20" ht="12.75" customHeight="1" x14ac:dyDescent="0.2">
      <c r="H658" s="3"/>
      <c r="N658" s="3"/>
      <c r="T658" s="3"/>
    </row>
    <row r="659" spans="8:20" ht="12.75" customHeight="1" x14ac:dyDescent="0.2">
      <c r="H659" s="3"/>
      <c r="N659" s="3"/>
      <c r="T659" s="3"/>
    </row>
    <row r="660" spans="8:20" ht="12.75" customHeight="1" x14ac:dyDescent="0.2">
      <c r="H660" s="3"/>
      <c r="N660" s="3"/>
      <c r="T660" s="3"/>
    </row>
    <row r="661" spans="8:20" ht="12.75" customHeight="1" x14ac:dyDescent="0.2">
      <c r="H661" s="3"/>
      <c r="N661" s="3"/>
      <c r="T661" s="3"/>
    </row>
    <row r="662" spans="8:20" ht="12.75" customHeight="1" x14ac:dyDescent="0.2">
      <c r="H662" s="3"/>
      <c r="N662" s="3"/>
      <c r="T662" s="3"/>
    </row>
    <row r="663" spans="8:20" ht="12.75" customHeight="1" x14ac:dyDescent="0.2">
      <c r="H663" s="3"/>
      <c r="N663" s="3"/>
      <c r="T663" s="3"/>
    </row>
    <row r="664" spans="8:20" ht="12.75" customHeight="1" x14ac:dyDescent="0.2">
      <c r="H664" s="3"/>
      <c r="N664" s="3"/>
      <c r="T664" s="3"/>
    </row>
    <row r="665" spans="8:20" ht="12.75" customHeight="1" x14ac:dyDescent="0.2">
      <c r="H665" s="3"/>
      <c r="N665" s="3"/>
      <c r="T665" s="3"/>
    </row>
    <row r="666" spans="8:20" ht="12.75" customHeight="1" x14ac:dyDescent="0.2">
      <c r="H666" s="3"/>
      <c r="N666" s="3"/>
      <c r="T666" s="3"/>
    </row>
    <row r="667" spans="8:20" ht="12.75" customHeight="1" x14ac:dyDescent="0.2">
      <c r="H667" s="3"/>
      <c r="N667" s="3"/>
      <c r="T667" s="3"/>
    </row>
    <row r="668" spans="8:20" ht="12.75" customHeight="1" x14ac:dyDescent="0.2">
      <c r="H668" s="3"/>
      <c r="N668" s="3"/>
      <c r="T668" s="3"/>
    </row>
    <row r="669" spans="8:20" ht="12.75" customHeight="1" x14ac:dyDescent="0.2">
      <c r="H669" s="3"/>
      <c r="N669" s="3"/>
      <c r="T669" s="3"/>
    </row>
    <row r="670" spans="8:20" ht="12.75" customHeight="1" x14ac:dyDescent="0.2">
      <c r="H670" s="3"/>
      <c r="N670" s="3"/>
      <c r="T670" s="3"/>
    </row>
    <row r="671" spans="8:20" ht="12.75" customHeight="1" x14ac:dyDescent="0.2">
      <c r="H671" s="3"/>
      <c r="N671" s="3"/>
      <c r="T671" s="3"/>
    </row>
    <row r="672" spans="8:20" ht="12.75" customHeight="1" x14ac:dyDescent="0.2">
      <c r="H672" s="3"/>
      <c r="N672" s="3"/>
      <c r="T672" s="3"/>
    </row>
    <row r="673" spans="8:20" ht="12.75" customHeight="1" x14ac:dyDescent="0.2">
      <c r="H673" s="3"/>
      <c r="N673" s="3"/>
      <c r="T673" s="3"/>
    </row>
    <row r="674" spans="8:20" ht="12.75" customHeight="1" x14ac:dyDescent="0.2">
      <c r="H674" s="3"/>
      <c r="N674" s="3"/>
      <c r="T674" s="3"/>
    </row>
    <row r="675" spans="8:20" ht="12.75" customHeight="1" x14ac:dyDescent="0.2">
      <c r="H675" s="3"/>
      <c r="N675" s="3"/>
      <c r="T675" s="3"/>
    </row>
    <row r="676" spans="8:20" ht="12.75" customHeight="1" x14ac:dyDescent="0.2">
      <c r="H676" s="3"/>
      <c r="N676" s="3"/>
      <c r="T676" s="3"/>
    </row>
    <row r="677" spans="8:20" ht="12.75" customHeight="1" x14ac:dyDescent="0.2">
      <c r="H677" s="3"/>
      <c r="N677" s="3"/>
      <c r="T677" s="3"/>
    </row>
    <row r="678" spans="8:20" ht="12.75" customHeight="1" x14ac:dyDescent="0.2">
      <c r="H678" s="3"/>
      <c r="N678" s="3"/>
      <c r="T678" s="3"/>
    </row>
    <row r="679" spans="8:20" ht="12.75" customHeight="1" x14ac:dyDescent="0.2">
      <c r="H679" s="3"/>
      <c r="N679" s="3"/>
      <c r="T679" s="3"/>
    </row>
    <row r="680" spans="8:20" ht="12.75" customHeight="1" x14ac:dyDescent="0.2">
      <c r="H680" s="3"/>
      <c r="N680" s="3"/>
      <c r="T680" s="3"/>
    </row>
    <row r="681" spans="8:20" ht="12.75" customHeight="1" x14ac:dyDescent="0.2">
      <c r="H681" s="3"/>
      <c r="N681" s="3"/>
      <c r="T681" s="3"/>
    </row>
    <row r="682" spans="8:20" ht="12.75" customHeight="1" x14ac:dyDescent="0.2">
      <c r="H682" s="3"/>
      <c r="N682" s="3"/>
      <c r="T682" s="3"/>
    </row>
    <row r="683" spans="8:20" ht="12.75" customHeight="1" x14ac:dyDescent="0.2">
      <c r="H683" s="3"/>
      <c r="N683" s="3"/>
      <c r="T683" s="3"/>
    </row>
    <row r="684" spans="8:20" ht="12.75" customHeight="1" x14ac:dyDescent="0.2">
      <c r="H684" s="3"/>
      <c r="N684" s="3"/>
      <c r="T684" s="3"/>
    </row>
    <row r="685" spans="8:20" ht="12.75" customHeight="1" x14ac:dyDescent="0.2">
      <c r="H685" s="3"/>
      <c r="N685" s="3"/>
      <c r="T685" s="3"/>
    </row>
    <row r="686" spans="8:20" ht="12.75" customHeight="1" x14ac:dyDescent="0.2">
      <c r="H686" s="3"/>
      <c r="N686" s="3"/>
      <c r="T686" s="3"/>
    </row>
    <row r="687" spans="8:20" ht="12.75" customHeight="1" x14ac:dyDescent="0.2">
      <c r="H687" s="3"/>
      <c r="N687" s="3"/>
      <c r="T687" s="3"/>
    </row>
    <row r="688" spans="8:20" ht="12.75" customHeight="1" x14ac:dyDescent="0.2">
      <c r="H688" s="3"/>
      <c r="N688" s="3"/>
      <c r="T688" s="3"/>
    </row>
    <row r="689" spans="8:20" ht="12.75" customHeight="1" x14ac:dyDescent="0.2">
      <c r="H689" s="3"/>
      <c r="N689" s="3"/>
      <c r="T689" s="3"/>
    </row>
    <row r="690" spans="8:20" ht="12.75" customHeight="1" x14ac:dyDescent="0.2">
      <c r="H690" s="3"/>
      <c r="N690" s="3"/>
      <c r="T690" s="3"/>
    </row>
    <row r="691" spans="8:20" ht="12.75" customHeight="1" x14ac:dyDescent="0.2">
      <c r="H691" s="3"/>
      <c r="N691" s="3"/>
      <c r="T691" s="3"/>
    </row>
    <row r="692" spans="8:20" ht="12.75" customHeight="1" x14ac:dyDescent="0.2">
      <c r="H692" s="3"/>
      <c r="N692" s="3"/>
      <c r="T692" s="3"/>
    </row>
    <row r="693" spans="8:20" ht="12.75" customHeight="1" x14ac:dyDescent="0.2">
      <c r="H693" s="3"/>
      <c r="N693" s="3"/>
      <c r="T693" s="3"/>
    </row>
    <row r="694" spans="8:20" ht="12.75" customHeight="1" x14ac:dyDescent="0.2">
      <c r="H694" s="3"/>
      <c r="N694" s="3"/>
      <c r="T694" s="3"/>
    </row>
    <row r="695" spans="8:20" ht="12.75" customHeight="1" x14ac:dyDescent="0.2">
      <c r="H695" s="3"/>
      <c r="N695" s="3"/>
      <c r="T695" s="3"/>
    </row>
    <row r="696" spans="8:20" ht="12.75" customHeight="1" x14ac:dyDescent="0.2">
      <c r="H696" s="3"/>
      <c r="N696" s="3"/>
      <c r="T696" s="3"/>
    </row>
    <row r="697" spans="8:20" ht="12.75" customHeight="1" x14ac:dyDescent="0.2">
      <c r="H697" s="3"/>
      <c r="N697" s="3"/>
      <c r="T697" s="3"/>
    </row>
    <row r="698" spans="8:20" ht="12.75" customHeight="1" x14ac:dyDescent="0.2">
      <c r="H698" s="3"/>
      <c r="N698" s="3"/>
      <c r="T698" s="3"/>
    </row>
    <row r="699" spans="8:20" ht="12.75" customHeight="1" x14ac:dyDescent="0.2">
      <c r="H699" s="3"/>
      <c r="N699" s="3"/>
      <c r="T699" s="3"/>
    </row>
    <row r="700" spans="8:20" ht="12.75" customHeight="1" x14ac:dyDescent="0.2">
      <c r="H700" s="3"/>
      <c r="N700" s="3"/>
      <c r="T700" s="3"/>
    </row>
    <row r="701" spans="8:20" ht="12.75" customHeight="1" x14ac:dyDescent="0.2">
      <c r="H701" s="3"/>
      <c r="N701" s="3"/>
      <c r="T701" s="3"/>
    </row>
    <row r="702" spans="8:20" ht="12.75" customHeight="1" x14ac:dyDescent="0.2">
      <c r="H702" s="3"/>
      <c r="N702" s="3"/>
      <c r="T702" s="3"/>
    </row>
    <row r="703" spans="8:20" ht="12.75" customHeight="1" x14ac:dyDescent="0.2">
      <c r="H703" s="3"/>
      <c r="N703" s="3"/>
      <c r="T703" s="3"/>
    </row>
    <row r="704" spans="8:20" ht="12.75" customHeight="1" x14ac:dyDescent="0.2">
      <c r="H704" s="3"/>
      <c r="N704" s="3"/>
      <c r="T704" s="3"/>
    </row>
    <row r="705" spans="8:20" ht="12.75" customHeight="1" x14ac:dyDescent="0.2">
      <c r="H705" s="3"/>
      <c r="N705" s="3"/>
      <c r="T705" s="3"/>
    </row>
    <row r="706" spans="8:20" ht="12.75" customHeight="1" x14ac:dyDescent="0.2">
      <c r="H706" s="3"/>
      <c r="N706" s="3"/>
      <c r="T706" s="3"/>
    </row>
    <row r="707" spans="8:20" ht="12.75" customHeight="1" x14ac:dyDescent="0.2">
      <c r="H707" s="3"/>
      <c r="N707" s="3"/>
      <c r="T707" s="3"/>
    </row>
    <row r="708" spans="8:20" ht="12.75" customHeight="1" x14ac:dyDescent="0.2">
      <c r="H708" s="3"/>
      <c r="N708" s="3"/>
      <c r="T708" s="3"/>
    </row>
    <row r="709" spans="8:20" ht="12.75" customHeight="1" x14ac:dyDescent="0.2">
      <c r="H709" s="3"/>
      <c r="N709" s="3"/>
      <c r="T709" s="3"/>
    </row>
    <row r="710" spans="8:20" ht="12.75" customHeight="1" x14ac:dyDescent="0.2">
      <c r="H710" s="3"/>
      <c r="N710" s="3"/>
      <c r="T710" s="3"/>
    </row>
    <row r="711" spans="8:20" ht="12.75" customHeight="1" x14ac:dyDescent="0.2">
      <c r="H711" s="3"/>
      <c r="N711" s="3"/>
      <c r="T711" s="3"/>
    </row>
    <row r="712" spans="8:20" ht="12.75" customHeight="1" x14ac:dyDescent="0.2">
      <c r="H712" s="3"/>
      <c r="N712" s="3"/>
      <c r="T712" s="3"/>
    </row>
    <row r="713" spans="8:20" ht="12.75" customHeight="1" x14ac:dyDescent="0.2">
      <c r="H713" s="3"/>
      <c r="N713" s="3"/>
      <c r="T713" s="3"/>
    </row>
    <row r="714" spans="8:20" ht="12.75" customHeight="1" x14ac:dyDescent="0.2">
      <c r="H714" s="3"/>
      <c r="N714" s="3"/>
      <c r="T714" s="3"/>
    </row>
    <row r="715" spans="8:20" ht="12.75" customHeight="1" x14ac:dyDescent="0.2">
      <c r="H715" s="3"/>
      <c r="N715" s="3"/>
      <c r="T715" s="3"/>
    </row>
    <row r="716" spans="8:20" ht="12.75" customHeight="1" x14ac:dyDescent="0.2">
      <c r="H716" s="3"/>
      <c r="N716" s="3"/>
      <c r="T716" s="3"/>
    </row>
    <row r="717" spans="8:20" ht="12.75" customHeight="1" x14ac:dyDescent="0.2">
      <c r="H717" s="3"/>
      <c r="N717" s="3"/>
      <c r="T717" s="3"/>
    </row>
    <row r="718" spans="8:20" ht="12.75" customHeight="1" x14ac:dyDescent="0.2">
      <c r="H718" s="3"/>
      <c r="N718" s="3"/>
      <c r="T718" s="3"/>
    </row>
    <row r="719" spans="8:20" ht="12.75" customHeight="1" x14ac:dyDescent="0.2">
      <c r="H719" s="3"/>
      <c r="N719" s="3"/>
      <c r="T719" s="3"/>
    </row>
    <row r="720" spans="8:20" ht="12.75" customHeight="1" x14ac:dyDescent="0.2">
      <c r="H720" s="3"/>
      <c r="N720" s="3"/>
      <c r="T720" s="3"/>
    </row>
    <row r="721" spans="8:20" ht="12.75" customHeight="1" x14ac:dyDescent="0.2">
      <c r="H721" s="3"/>
      <c r="N721" s="3"/>
      <c r="T721" s="3"/>
    </row>
    <row r="722" spans="8:20" ht="12.75" customHeight="1" x14ac:dyDescent="0.2">
      <c r="H722" s="3"/>
      <c r="N722" s="3"/>
      <c r="T722" s="3"/>
    </row>
    <row r="723" spans="8:20" ht="12.75" customHeight="1" x14ac:dyDescent="0.2">
      <c r="H723" s="3"/>
      <c r="N723" s="3"/>
      <c r="T723" s="3"/>
    </row>
    <row r="724" spans="8:20" ht="12.75" customHeight="1" x14ac:dyDescent="0.2">
      <c r="H724" s="3"/>
      <c r="N724" s="3"/>
      <c r="T724" s="3"/>
    </row>
    <row r="725" spans="8:20" ht="12.75" customHeight="1" x14ac:dyDescent="0.2">
      <c r="H725" s="3"/>
      <c r="N725" s="3"/>
      <c r="T725" s="3"/>
    </row>
    <row r="726" spans="8:20" ht="12.75" customHeight="1" x14ac:dyDescent="0.2">
      <c r="H726" s="3"/>
      <c r="N726" s="3"/>
      <c r="T726" s="3"/>
    </row>
    <row r="727" spans="8:20" ht="12.75" customHeight="1" x14ac:dyDescent="0.2">
      <c r="H727" s="3"/>
      <c r="N727" s="3"/>
      <c r="T727" s="3"/>
    </row>
    <row r="728" spans="8:20" ht="12.75" customHeight="1" x14ac:dyDescent="0.2">
      <c r="H728" s="3"/>
      <c r="N728" s="3"/>
      <c r="T728" s="3"/>
    </row>
    <row r="729" spans="8:20" ht="12.75" customHeight="1" x14ac:dyDescent="0.2">
      <c r="H729" s="3"/>
      <c r="N729" s="3"/>
      <c r="T729" s="3"/>
    </row>
    <row r="730" spans="8:20" ht="12.75" customHeight="1" x14ac:dyDescent="0.2">
      <c r="H730" s="3"/>
      <c r="N730" s="3"/>
      <c r="T730" s="3"/>
    </row>
    <row r="731" spans="8:20" ht="12.75" customHeight="1" x14ac:dyDescent="0.2">
      <c r="H731" s="3"/>
      <c r="N731" s="3"/>
      <c r="T731" s="3"/>
    </row>
    <row r="732" spans="8:20" ht="12.75" customHeight="1" x14ac:dyDescent="0.2">
      <c r="H732" s="3"/>
      <c r="N732" s="3"/>
      <c r="T732" s="3"/>
    </row>
    <row r="733" spans="8:20" ht="12.75" customHeight="1" x14ac:dyDescent="0.2">
      <c r="H733" s="3"/>
      <c r="N733" s="3"/>
      <c r="T733" s="3"/>
    </row>
    <row r="734" spans="8:20" ht="12.75" customHeight="1" x14ac:dyDescent="0.2">
      <c r="H734" s="3"/>
      <c r="N734" s="3"/>
      <c r="T734" s="3"/>
    </row>
    <row r="735" spans="8:20" ht="12.75" customHeight="1" x14ac:dyDescent="0.2">
      <c r="H735" s="3"/>
      <c r="N735" s="3"/>
      <c r="T735" s="3"/>
    </row>
    <row r="736" spans="8:20" ht="12.75" customHeight="1" x14ac:dyDescent="0.2">
      <c r="H736" s="3"/>
      <c r="N736" s="3"/>
      <c r="T736" s="3"/>
    </row>
    <row r="737" spans="8:20" ht="12.75" customHeight="1" x14ac:dyDescent="0.2">
      <c r="H737" s="3"/>
      <c r="N737" s="3"/>
      <c r="T737" s="3"/>
    </row>
    <row r="738" spans="8:20" ht="12.75" customHeight="1" x14ac:dyDescent="0.2">
      <c r="H738" s="3"/>
      <c r="N738" s="3"/>
      <c r="T738" s="3"/>
    </row>
    <row r="739" spans="8:20" ht="12.75" customHeight="1" x14ac:dyDescent="0.2">
      <c r="H739" s="3"/>
      <c r="N739" s="3"/>
      <c r="T739" s="3"/>
    </row>
    <row r="740" spans="8:20" ht="12.75" customHeight="1" x14ac:dyDescent="0.2">
      <c r="H740" s="3"/>
      <c r="N740" s="3"/>
      <c r="T740" s="3"/>
    </row>
    <row r="741" spans="8:20" ht="12.75" customHeight="1" x14ac:dyDescent="0.2">
      <c r="H741" s="3"/>
      <c r="N741" s="3"/>
      <c r="T741" s="3"/>
    </row>
    <row r="742" spans="8:20" ht="12.75" customHeight="1" x14ac:dyDescent="0.2">
      <c r="H742" s="3"/>
      <c r="N742" s="3"/>
      <c r="T742" s="3"/>
    </row>
    <row r="743" spans="8:20" ht="12.75" customHeight="1" x14ac:dyDescent="0.2">
      <c r="H743" s="3"/>
      <c r="N743" s="3"/>
      <c r="T743" s="3"/>
    </row>
    <row r="744" spans="8:20" ht="12.75" customHeight="1" x14ac:dyDescent="0.2">
      <c r="H744" s="3"/>
      <c r="N744" s="3"/>
      <c r="T744" s="3"/>
    </row>
    <row r="745" spans="8:20" ht="12.75" customHeight="1" x14ac:dyDescent="0.2">
      <c r="H745" s="3"/>
      <c r="N745" s="3"/>
      <c r="T745" s="3"/>
    </row>
    <row r="746" spans="8:20" ht="12.75" customHeight="1" x14ac:dyDescent="0.2">
      <c r="H746" s="3"/>
      <c r="N746" s="3"/>
      <c r="T746" s="3"/>
    </row>
    <row r="747" spans="8:20" ht="12.75" customHeight="1" x14ac:dyDescent="0.2">
      <c r="H747" s="3"/>
      <c r="N747" s="3"/>
      <c r="T747" s="3"/>
    </row>
    <row r="748" spans="8:20" ht="12.75" customHeight="1" x14ac:dyDescent="0.2">
      <c r="H748" s="3"/>
      <c r="N748" s="3"/>
      <c r="T748" s="3"/>
    </row>
    <row r="749" spans="8:20" ht="12.75" customHeight="1" x14ac:dyDescent="0.2">
      <c r="H749" s="3"/>
      <c r="N749" s="3"/>
      <c r="T749" s="3"/>
    </row>
    <row r="750" spans="8:20" ht="12.75" customHeight="1" x14ac:dyDescent="0.2">
      <c r="H750" s="3"/>
      <c r="N750" s="3"/>
      <c r="T750" s="3"/>
    </row>
    <row r="751" spans="8:20" ht="12.75" customHeight="1" x14ac:dyDescent="0.2">
      <c r="H751" s="3"/>
      <c r="N751" s="3"/>
      <c r="T751" s="3"/>
    </row>
    <row r="752" spans="8:20" ht="12.75" customHeight="1" x14ac:dyDescent="0.2">
      <c r="H752" s="3"/>
      <c r="N752" s="3"/>
      <c r="T752" s="3"/>
    </row>
    <row r="753" spans="8:20" ht="12.75" customHeight="1" x14ac:dyDescent="0.2">
      <c r="H753" s="3"/>
      <c r="N753" s="3"/>
      <c r="T753" s="3"/>
    </row>
    <row r="754" spans="8:20" ht="12.75" customHeight="1" x14ac:dyDescent="0.2">
      <c r="H754" s="3"/>
      <c r="N754" s="3"/>
      <c r="T754" s="3"/>
    </row>
    <row r="755" spans="8:20" ht="12.75" customHeight="1" x14ac:dyDescent="0.2">
      <c r="H755" s="3"/>
      <c r="N755" s="3"/>
      <c r="T755" s="3"/>
    </row>
    <row r="756" spans="8:20" ht="12.75" customHeight="1" x14ac:dyDescent="0.2">
      <c r="H756" s="3"/>
      <c r="N756" s="3"/>
      <c r="T756" s="3"/>
    </row>
    <row r="757" spans="8:20" ht="12.75" customHeight="1" x14ac:dyDescent="0.2">
      <c r="H757" s="3"/>
      <c r="N757" s="3"/>
      <c r="T757" s="3"/>
    </row>
    <row r="758" spans="8:20" ht="12.75" customHeight="1" x14ac:dyDescent="0.2">
      <c r="H758" s="3"/>
      <c r="N758" s="3"/>
      <c r="T758" s="3"/>
    </row>
    <row r="759" spans="8:20" ht="12.75" customHeight="1" x14ac:dyDescent="0.2">
      <c r="H759" s="3"/>
      <c r="N759" s="3"/>
      <c r="T759" s="3"/>
    </row>
    <row r="760" spans="8:20" ht="12.75" customHeight="1" x14ac:dyDescent="0.2">
      <c r="H760" s="3"/>
      <c r="N760" s="3"/>
      <c r="T760" s="3"/>
    </row>
    <row r="761" spans="8:20" ht="12.75" customHeight="1" x14ac:dyDescent="0.2">
      <c r="H761" s="3"/>
      <c r="N761" s="3"/>
      <c r="T761" s="3"/>
    </row>
    <row r="762" spans="8:20" ht="12.75" customHeight="1" x14ac:dyDescent="0.2">
      <c r="H762" s="3"/>
      <c r="N762" s="3"/>
      <c r="T762" s="3"/>
    </row>
    <row r="763" spans="8:20" ht="12.75" customHeight="1" x14ac:dyDescent="0.2">
      <c r="H763" s="3"/>
      <c r="N763" s="3"/>
      <c r="T763" s="3"/>
    </row>
    <row r="764" spans="8:20" ht="12.75" customHeight="1" x14ac:dyDescent="0.2">
      <c r="H764" s="3"/>
      <c r="N764" s="3"/>
      <c r="T764" s="3"/>
    </row>
    <row r="765" spans="8:20" ht="12.75" customHeight="1" x14ac:dyDescent="0.2">
      <c r="H765" s="3"/>
      <c r="N765" s="3"/>
      <c r="T765" s="3"/>
    </row>
    <row r="766" spans="8:20" ht="12.75" customHeight="1" x14ac:dyDescent="0.2">
      <c r="H766" s="3"/>
      <c r="N766" s="3"/>
      <c r="T766" s="3"/>
    </row>
    <row r="767" spans="8:20" ht="12.75" customHeight="1" x14ac:dyDescent="0.2">
      <c r="H767" s="3"/>
      <c r="N767" s="3"/>
      <c r="T767" s="3"/>
    </row>
    <row r="768" spans="8:20" ht="12.75" customHeight="1" x14ac:dyDescent="0.2">
      <c r="H768" s="3"/>
      <c r="N768" s="3"/>
      <c r="T768" s="3"/>
    </row>
    <row r="769" spans="8:20" ht="12.75" customHeight="1" x14ac:dyDescent="0.2">
      <c r="H769" s="3"/>
      <c r="N769" s="3"/>
      <c r="T769" s="3"/>
    </row>
    <row r="770" spans="8:20" ht="12.75" customHeight="1" x14ac:dyDescent="0.2">
      <c r="H770" s="3"/>
      <c r="N770" s="3"/>
      <c r="T770" s="3"/>
    </row>
    <row r="771" spans="8:20" ht="12.75" customHeight="1" x14ac:dyDescent="0.2">
      <c r="H771" s="3"/>
      <c r="N771" s="3"/>
      <c r="T771" s="3"/>
    </row>
    <row r="772" spans="8:20" ht="12.75" customHeight="1" x14ac:dyDescent="0.2">
      <c r="H772" s="3"/>
      <c r="N772" s="3"/>
      <c r="T772" s="3"/>
    </row>
    <row r="773" spans="8:20" ht="12.75" customHeight="1" x14ac:dyDescent="0.2">
      <c r="H773" s="3"/>
      <c r="N773" s="3"/>
      <c r="T773" s="3"/>
    </row>
    <row r="774" spans="8:20" ht="12.75" customHeight="1" x14ac:dyDescent="0.2">
      <c r="H774" s="3"/>
      <c r="N774" s="3"/>
      <c r="T774" s="3"/>
    </row>
    <row r="775" spans="8:20" ht="12.75" customHeight="1" x14ac:dyDescent="0.2">
      <c r="H775" s="3"/>
      <c r="N775" s="3"/>
      <c r="T775" s="3"/>
    </row>
    <row r="776" spans="8:20" ht="12.75" customHeight="1" x14ac:dyDescent="0.2">
      <c r="H776" s="3"/>
      <c r="N776" s="3"/>
      <c r="T776" s="3"/>
    </row>
    <row r="777" spans="8:20" ht="12.75" customHeight="1" x14ac:dyDescent="0.2">
      <c r="H777" s="3"/>
      <c r="N777" s="3"/>
      <c r="T777" s="3"/>
    </row>
    <row r="778" spans="8:20" ht="12.75" customHeight="1" x14ac:dyDescent="0.2">
      <c r="H778" s="3"/>
      <c r="N778" s="3"/>
      <c r="T778" s="3"/>
    </row>
    <row r="779" spans="8:20" ht="12.75" customHeight="1" x14ac:dyDescent="0.2">
      <c r="H779" s="3"/>
      <c r="N779" s="3"/>
      <c r="T779" s="3"/>
    </row>
    <row r="780" spans="8:20" ht="12.75" customHeight="1" x14ac:dyDescent="0.2">
      <c r="H780" s="3"/>
      <c r="N780" s="3"/>
      <c r="T780" s="3"/>
    </row>
    <row r="781" spans="8:20" ht="12.75" customHeight="1" x14ac:dyDescent="0.2">
      <c r="H781" s="3"/>
      <c r="N781" s="3"/>
      <c r="T781" s="3"/>
    </row>
    <row r="782" spans="8:20" ht="12.75" customHeight="1" x14ac:dyDescent="0.2">
      <c r="H782" s="3"/>
      <c r="N782" s="3"/>
      <c r="T782" s="3"/>
    </row>
    <row r="783" spans="8:20" ht="12.75" customHeight="1" x14ac:dyDescent="0.2">
      <c r="H783" s="3"/>
      <c r="N783" s="3"/>
      <c r="T783" s="3"/>
    </row>
    <row r="784" spans="8:20" ht="12.75" customHeight="1" x14ac:dyDescent="0.2">
      <c r="H784" s="3"/>
      <c r="N784" s="3"/>
      <c r="T784" s="3"/>
    </row>
    <row r="785" spans="8:20" ht="12.75" customHeight="1" x14ac:dyDescent="0.2">
      <c r="H785" s="3"/>
      <c r="N785" s="3"/>
      <c r="T785" s="3"/>
    </row>
    <row r="786" spans="8:20" ht="12.75" customHeight="1" x14ac:dyDescent="0.2">
      <c r="H786" s="3"/>
      <c r="N786" s="3"/>
      <c r="T786" s="3"/>
    </row>
    <row r="787" spans="8:20" ht="12.75" customHeight="1" x14ac:dyDescent="0.2">
      <c r="H787" s="3"/>
      <c r="N787" s="3"/>
      <c r="T787" s="3"/>
    </row>
    <row r="788" spans="8:20" ht="12.75" customHeight="1" x14ac:dyDescent="0.2">
      <c r="H788" s="3"/>
      <c r="N788" s="3"/>
      <c r="T788" s="3"/>
    </row>
    <row r="789" spans="8:20" ht="12.75" customHeight="1" x14ac:dyDescent="0.2">
      <c r="H789" s="3"/>
      <c r="N789" s="3"/>
      <c r="T789" s="3"/>
    </row>
    <row r="790" spans="8:20" ht="12.75" customHeight="1" x14ac:dyDescent="0.2">
      <c r="H790" s="3"/>
      <c r="N790" s="3"/>
      <c r="T790" s="3"/>
    </row>
    <row r="791" spans="8:20" ht="12.75" customHeight="1" x14ac:dyDescent="0.2">
      <c r="H791" s="3"/>
      <c r="N791" s="3"/>
      <c r="T791" s="3"/>
    </row>
    <row r="792" spans="8:20" ht="12.75" customHeight="1" x14ac:dyDescent="0.2">
      <c r="H792" s="3"/>
      <c r="N792" s="3"/>
      <c r="T792" s="3"/>
    </row>
    <row r="793" spans="8:20" ht="12.75" customHeight="1" x14ac:dyDescent="0.2">
      <c r="H793" s="3"/>
      <c r="N793" s="3"/>
      <c r="T793" s="3"/>
    </row>
    <row r="794" spans="8:20" ht="12.75" customHeight="1" x14ac:dyDescent="0.2">
      <c r="H794" s="3"/>
      <c r="N794" s="3"/>
      <c r="T794" s="3"/>
    </row>
    <row r="795" spans="8:20" ht="12.75" customHeight="1" x14ac:dyDescent="0.2">
      <c r="H795" s="3"/>
      <c r="N795" s="3"/>
      <c r="T795" s="3"/>
    </row>
    <row r="796" spans="8:20" ht="12.75" customHeight="1" x14ac:dyDescent="0.2">
      <c r="H796" s="3"/>
      <c r="N796" s="3"/>
      <c r="T796" s="3"/>
    </row>
    <row r="797" spans="8:20" ht="12.75" customHeight="1" x14ac:dyDescent="0.2">
      <c r="H797" s="3"/>
      <c r="N797" s="3"/>
      <c r="T797" s="3"/>
    </row>
    <row r="798" spans="8:20" ht="12.75" customHeight="1" x14ac:dyDescent="0.2">
      <c r="H798" s="3"/>
      <c r="N798" s="3"/>
      <c r="T798" s="3"/>
    </row>
    <row r="799" spans="8:20" ht="12.75" customHeight="1" x14ac:dyDescent="0.2">
      <c r="H799" s="3"/>
      <c r="N799" s="3"/>
      <c r="T799" s="3"/>
    </row>
    <row r="800" spans="8:20" ht="12.75" customHeight="1" x14ac:dyDescent="0.2">
      <c r="H800" s="3"/>
      <c r="N800" s="3"/>
      <c r="T800" s="3"/>
    </row>
    <row r="801" spans="8:20" ht="12.75" customHeight="1" x14ac:dyDescent="0.2">
      <c r="H801" s="3"/>
      <c r="N801" s="3"/>
      <c r="T801" s="3"/>
    </row>
    <row r="802" spans="8:20" ht="12.75" customHeight="1" x14ac:dyDescent="0.2">
      <c r="H802" s="3"/>
      <c r="N802" s="3"/>
      <c r="T802" s="3"/>
    </row>
    <row r="803" spans="8:20" ht="12.75" customHeight="1" x14ac:dyDescent="0.2">
      <c r="H803" s="3"/>
      <c r="N803" s="3"/>
      <c r="T803" s="3"/>
    </row>
    <row r="804" spans="8:20" ht="12.75" customHeight="1" x14ac:dyDescent="0.2">
      <c r="H804" s="3"/>
      <c r="N804" s="3"/>
      <c r="T804" s="3"/>
    </row>
    <row r="805" spans="8:20" ht="12.75" customHeight="1" x14ac:dyDescent="0.2">
      <c r="H805" s="3"/>
      <c r="N805" s="3"/>
      <c r="T805" s="3"/>
    </row>
    <row r="806" spans="8:20" ht="12.75" customHeight="1" x14ac:dyDescent="0.2">
      <c r="H806" s="3"/>
      <c r="N806" s="3"/>
      <c r="T806" s="3"/>
    </row>
    <row r="807" spans="8:20" ht="12.75" customHeight="1" x14ac:dyDescent="0.2">
      <c r="H807" s="3"/>
      <c r="N807" s="3"/>
      <c r="T807" s="3"/>
    </row>
    <row r="808" spans="8:20" ht="12.75" customHeight="1" x14ac:dyDescent="0.2">
      <c r="H808" s="3"/>
      <c r="N808" s="3"/>
      <c r="T808" s="3"/>
    </row>
    <row r="809" spans="8:20" ht="12.75" customHeight="1" x14ac:dyDescent="0.2">
      <c r="H809" s="3"/>
      <c r="N809" s="3"/>
      <c r="T809" s="3"/>
    </row>
    <row r="810" spans="8:20" ht="12.75" customHeight="1" x14ac:dyDescent="0.2">
      <c r="H810" s="3"/>
      <c r="N810" s="3"/>
      <c r="T810" s="3"/>
    </row>
    <row r="811" spans="8:20" ht="12.75" customHeight="1" x14ac:dyDescent="0.2">
      <c r="H811" s="3"/>
      <c r="N811" s="3"/>
      <c r="T811" s="3"/>
    </row>
    <row r="812" spans="8:20" ht="12.75" customHeight="1" x14ac:dyDescent="0.2">
      <c r="H812" s="3"/>
      <c r="N812" s="3"/>
      <c r="T812" s="3"/>
    </row>
    <row r="813" spans="8:20" ht="12.75" customHeight="1" x14ac:dyDescent="0.2">
      <c r="H813" s="3"/>
      <c r="N813" s="3"/>
      <c r="T813" s="3"/>
    </row>
    <row r="814" spans="8:20" ht="12.75" customHeight="1" x14ac:dyDescent="0.2">
      <c r="H814" s="3"/>
      <c r="N814" s="3"/>
      <c r="T814" s="3"/>
    </row>
    <row r="815" spans="8:20" ht="12.75" customHeight="1" x14ac:dyDescent="0.2">
      <c r="H815" s="3"/>
      <c r="N815" s="3"/>
      <c r="T815" s="3"/>
    </row>
    <row r="816" spans="8:20" ht="12.75" customHeight="1" x14ac:dyDescent="0.2">
      <c r="H816" s="3"/>
      <c r="N816" s="3"/>
      <c r="T816" s="3"/>
    </row>
    <row r="817" spans="8:20" ht="12.75" customHeight="1" x14ac:dyDescent="0.2">
      <c r="H817" s="3"/>
      <c r="N817" s="3"/>
      <c r="T817" s="3"/>
    </row>
    <row r="818" spans="8:20" ht="12.75" customHeight="1" x14ac:dyDescent="0.2">
      <c r="H818" s="3"/>
      <c r="N818" s="3"/>
      <c r="T818" s="3"/>
    </row>
    <row r="819" spans="8:20" ht="12.75" customHeight="1" x14ac:dyDescent="0.2">
      <c r="H819" s="3"/>
      <c r="N819" s="3"/>
      <c r="T819" s="3"/>
    </row>
    <row r="820" spans="8:20" ht="12.75" customHeight="1" x14ac:dyDescent="0.2">
      <c r="H820" s="3"/>
      <c r="N820" s="3"/>
      <c r="T820" s="3"/>
    </row>
    <row r="821" spans="8:20" ht="12.75" customHeight="1" x14ac:dyDescent="0.2">
      <c r="H821" s="3"/>
      <c r="N821" s="3"/>
      <c r="T821" s="3"/>
    </row>
    <row r="822" spans="8:20" ht="12.75" customHeight="1" x14ac:dyDescent="0.2">
      <c r="H822" s="3"/>
      <c r="N822" s="3"/>
      <c r="T822" s="3"/>
    </row>
    <row r="823" spans="8:20" ht="12.75" customHeight="1" x14ac:dyDescent="0.2">
      <c r="H823" s="3"/>
      <c r="N823" s="3"/>
      <c r="T823" s="3"/>
    </row>
    <row r="824" spans="8:20" ht="12.75" customHeight="1" x14ac:dyDescent="0.2">
      <c r="H824" s="3"/>
      <c r="N824" s="3"/>
      <c r="T824" s="3"/>
    </row>
    <row r="825" spans="8:20" ht="12.75" customHeight="1" x14ac:dyDescent="0.2">
      <c r="H825" s="3"/>
      <c r="N825" s="3"/>
      <c r="T825" s="3"/>
    </row>
    <row r="826" spans="8:20" ht="12.75" customHeight="1" x14ac:dyDescent="0.2">
      <c r="H826" s="3"/>
      <c r="N826" s="3"/>
      <c r="T826" s="3"/>
    </row>
    <row r="827" spans="8:20" ht="12.75" customHeight="1" x14ac:dyDescent="0.2">
      <c r="H827" s="3"/>
      <c r="N827" s="3"/>
      <c r="T827" s="3"/>
    </row>
    <row r="828" spans="8:20" ht="12.75" customHeight="1" x14ac:dyDescent="0.2">
      <c r="H828" s="3"/>
      <c r="N828" s="3"/>
      <c r="T828" s="3"/>
    </row>
    <row r="829" spans="8:20" ht="12.75" customHeight="1" x14ac:dyDescent="0.2">
      <c r="H829" s="3"/>
      <c r="N829" s="3"/>
      <c r="T829" s="3"/>
    </row>
    <row r="830" spans="8:20" ht="12.75" customHeight="1" x14ac:dyDescent="0.2">
      <c r="H830" s="3"/>
      <c r="N830" s="3"/>
      <c r="T830" s="3"/>
    </row>
    <row r="831" spans="8:20" ht="12.75" customHeight="1" x14ac:dyDescent="0.2">
      <c r="H831" s="3"/>
      <c r="N831" s="3"/>
      <c r="T831" s="3"/>
    </row>
    <row r="832" spans="8:20" ht="12.75" customHeight="1" x14ac:dyDescent="0.2">
      <c r="H832" s="3"/>
      <c r="N832" s="3"/>
      <c r="T832" s="3"/>
    </row>
    <row r="833" spans="8:20" ht="12.75" customHeight="1" x14ac:dyDescent="0.2">
      <c r="H833" s="3"/>
      <c r="N833" s="3"/>
      <c r="T833" s="3"/>
    </row>
    <row r="834" spans="8:20" ht="12.75" customHeight="1" x14ac:dyDescent="0.2">
      <c r="H834" s="3"/>
      <c r="N834" s="3"/>
      <c r="T834" s="3"/>
    </row>
    <row r="835" spans="8:20" ht="12.75" customHeight="1" x14ac:dyDescent="0.2">
      <c r="H835" s="3"/>
      <c r="N835" s="3"/>
      <c r="T835" s="3"/>
    </row>
    <row r="836" spans="8:20" ht="12.75" customHeight="1" x14ac:dyDescent="0.2">
      <c r="H836" s="3"/>
      <c r="N836" s="3"/>
      <c r="T836" s="3"/>
    </row>
    <row r="837" spans="8:20" ht="12.75" customHeight="1" x14ac:dyDescent="0.2">
      <c r="H837" s="3"/>
      <c r="N837" s="3"/>
      <c r="T837" s="3"/>
    </row>
    <row r="838" spans="8:20" ht="12.75" customHeight="1" x14ac:dyDescent="0.2">
      <c r="H838" s="3"/>
      <c r="N838" s="3"/>
      <c r="T838" s="3"/>
    </row>
    <row r="839" spans="8:20" ht="12.75" customHeight="1" x14ac:dyDescent="0.2">
      <c r="H839" s="3"/>
      <c r="N839" s="3"/>
      <c r="T839" s="3"/>
    </row>
    <row r="840" spans="8:20" ht="12.75" customHeight="1" x14ac:dyDescent="0.2">
      <c r="H840" s="3"/>
      <c r="N840" s="3"/>
      <c r="T840" s="3"/>
    </row>
    <row r="841" spans="8:20" ht="12.75" customHeight="1" x14ac:dyDescent="0.2">
      <c r="H841" s="3"/>
      <c r="N841" s="3"/>
      <c r="T841" s="3"/>
    </row>
    <row r="842" spans="8:20" ht="12.75" customHeight="1" x14ac:dyDescent="0.2">
      <c r="H842" s="3"/>
      <c r="N842" s="3"/>
      <c r="T842" s="3"/>
    </row>
    <row r="843" spans="8:20" ht="12.75" customHeight="1" x14ac:dyDescent="0.2">
      <c r="H843" s="3"/>
      <c r="N843" s="3"/>
      <c r="T843" s="3"/>
    </row>
    <row r="844" spans="8:20" ht="12.75" customHeight="1" x14ac:dyDescent="0.2">
      <c r="H844" s="3"/>
      <c r="N844" s="3"/>
      <c r="T844" s="3"/>
    </row>
    <row r="845" spans="8:20" ht="12.75" customHeight="1" x14ac:dyDescent="0.2">
      <c r="H845" s="3"/>
      <c r="N845" s="3"/>
      <c r="T845" s="3"/>
    </row>
    <row r="846" spans="8:20" ht="12.75" customHeight="1" x14ac:dyDescent="0.2">
      <c r="H846" s="3"/>
      <c r="N846" s="3"/>
      <c r="T846" s="3"/>
    </row>
    <row r="847" spans="8:20" ht="12.75" customHeight="1" x14ac:dyDescent="0.2">
      <c r="H847" s="3"/>
      <c r="N847" s="3"/>
      <c r="T847" s="3"/>
    </row>
    <row r="848" spans="8:20" ht="12.75" customHeight="1" x14ac:dyDescent="0.2">
      <c r="H848" s="3"/>
      <c r="N848" s="3"/>
      <c r="T848" s="3"/>
    </row>
    <row r="849" spans="8:20" ht="12.75" customHeight="1" x14ac:dyDescent="0.2">
      <c r="H849" s="3"/>
      <c r="N849" s="3"/>
      <c r="T849" s="3"/>
    </row>
    <row r="850" spans="8:20" ht="12.75" customHeight="1" x14ac:dyDescent="0.2">
      <c r="H850" s="3"/>
      <c r="N850" s="3"/>
      <c r="T850" s="3"/>
    </row>
    <row r="851" spans="8:20" ht="12.75" customHeight="1" x14ac:dyDescent="0.2">
      <c r="H851" s="3"/>
      <c r="N851" s="3"/>
      <c r="T851" s="3"/>
    </row>
    <row r="852" spans="8:20" ht="12.75" customHeight="1" x14ac:dyDescent="0.2">
      <c r="H852" s="3"/>
      <c r="N852" s="3"/>
      <c r="T852" s="3"/>
    </row>
    <row r="853" spans="8:20" ht="12.75" customHeight="1" x14ac:dyDescent="0.2">
      <c r="H853" s="3"/>
      <c r="N853" s="3"/>
      <c r="T853" s="3"/>
    </row>
    <row r="854" spans="8:20" ht="12.75" customHeight="1" x14ac:dyDescent="0.2">
      <c r="H854" s="3"/>
      <c r="N854" s="3"/>
      <c r="T854" s="3"/>
    </row>
    <row r="855" spans="8:20" ht="12.75" customHeight="1" x14ac:dyDescent="0.2">
      <c r="H855" s="3"/>
      <c r="N855" s="3"/>
      <c r="T855" s="3"/>
    </row>
    <row r="856" spans="8:20" ht="12.75" customHeight="1" x14ac:dyDescent="0.2">
      <c r="H856" s="3"/>
      <c r="N856" s="3"/>
      <c r="T856" s="3"/>
    </row>
    <row r="857" spans="8:20" ht="12.75" customHeight="1" x14ac:dyDescent="0.2">
      <c r="H857" s="3"/>
      <c r="N857" s="3"/>
      <c r="T857" s="3"/>
    </row>
    <row r="858" spans="8:20" ht="12.75" customHeight="1" x14ac:dyDescent="0.2">
      <c r="H858" s="3"/>
      <c r="N858" s="3"/>
      <c r="T858" s="3"/>
    </row>
    <row r="859" spans="8:20" ht="12.75" customHeight="1" x14ac:dyDescent="0.2">
      <c r="H859" s="3"/>
      <c r="N859" s="3"/>
      <c r="T859" s="3"/>
    </row>
    <row r="860" spans="8:20" ht="12.75" customHeight="1" x14ac:dyDescent="0.2">
      <c r="H860" s="3"/>
      <c r="N860" s="3"/>
      <c r="T860" s="3"/>
    </row>
    <row r="861" spans="8:20" ht="12.75" customHeight="1" x14ac:dyDescent="0.2">
      <c r="H861" s="3"/>
      <c r="N861" s="3"/>
      <c r="T861" s="3"/>
    </row>
    <row r="862" spans="8:20" ht="12.75" customHeight="1" x14ac:dyDescent="0.2">
      <c r="H862" s="3"/>
      <c r="N862" s="3"/>
      <c r="T862" s="3"/>
    </row>
    <row r="863" spans="8:20" ht="12.75" customHeight="1" x14ac:dyDescent="0.2">
      <c r="H863" s="3"/>
      <c r="N863" s="3"/>
      <c r="T863" s="3"/>
    </row>
    <row r="864" spans="8:20" ht="12.75" customHeight="1" x14ac:dyDescent="0.2">
      <c r="H864" s="3"/>
      <c r="N864" s="3"/>
      <c r="T864" s="3"/>
    </row>
    <row r="865" spans="8:20" ht="12.75" customHeight="1" x14ac:dyDescent="0.2">
      <c r="H865" s="3"/>
      <c r="N865" s="3"/>
      <c r="T865" s="3"/>
    </row>
    <row r="866" spans="8:20" ht="12.75" customHeight="1" x14ac:dyDescent="0.2">
      <c r="H866" s="3"/>
      <c r="N866" s="3"/>
      <c r="T866" s="3"/>
    </row>
    <row r="867" spans="8:20" ht="12.75" customHeight="1" x14ac:dyDescent="0.2">
      <c r="H867" s="3"/>
      <c r="N867" s="3"/>
      <c r="T867" s="3"/>
    </row>
    <row r="868" spans="8:20" ht="12.75" customHeight="1" x14ac:dyDescent="0.2">
      <c r="H868" s="3"/>
      <c r="N868" s="3"/>
      <c r="T868" s="3"/>
    </row>
    <row r="869" spans="8:20" ht="12.75" customHeight="1" x14ac:dyDescent="0.2">
      <c r="H869" s="3"/>
      <c r="N869" s="3"/>
      <c r="T869" s="3"/>
    </row>
    <row r="870" spans="8:20" ht="12.75" customHeight="1" x14ac:dyDescent="0.2">
      <c r="H870" s="3"/>
      <c r="N870" s="3"/>
      <c r="T870" s="3"/>
    </row>
    <row r="871" spans="8:20" ht="12.75" customHeight="1" x14ac:dyDescent="0.2">
      <c r="H871" s="3"/>
      <c r="N871" s="3"/>
      <c r="T871" s="3"/>
    </row>
    <row r="872" spans="8:20" ht="12.75" customHeight="1" x14ac:dyDescent="0.2">
      <c r="H872" s="3"/>
      <c r="N872" s="3"/>
      <c r="T872" s="3"/>
    </row>
    <row r="873" spans="8:20" ht="12.75" customHeight="1" x14ac:dyDescent="0.2">
      <c r="H873" s="3"/>
      <c r="N873" s="3"/>
      <c r="T873" s="3"/>
    </row>
    <row r="874" spans="8:20" ht="12.75" customHeight="1" x14ac:dyDescent="0.2">
      <c r="H874" s="3"/>
      <c r="N874" s="3"/>
      <c r="T874" s="3"/>
    </row>
    <row r="875" spans="8:20" ht="12.75" customHeight="1" x14ac:dyDescent="0.2">
      <c r="H875" s="3"/>
      <c r="N875" s="3"/>
      <c r="T875" s="3"/>
    </row>
    <row r="876" spans="8:20" ht="12.75" customHeight="1" x14ac:dyDescent="0.2">
      <c r="H876" s="3"/>
      <c r="N876" s="3"/>
      <c r="T876" s="3"/>
    </row>
    <row r="877" spans="8:20" ht="12.75" customHeight="1" x14ac:dyDescent="0.2">
      <c r="H877" s="3"/>
      <c r="N877" s="3"/>
      <c r="T877" s="3"/>
    </row>
    <row r="878" spans="8:20" ht="12.75" customHeight="1" x14ac:dyDescent="0.2">
      <c r="H878" s="3"/>
      <c r="N878" s="3"/>
      <c r="T878" s="3"/>
    </row>
    <row r="879" spans="8:20" ht="12.75" customHeight="1" x14ac:dyDescent="0.2">
      <c r="H879" s="3"/>
      <c r="N879" s="3"/>
      <c r="T879" s="3"/>
    </row>
    <row r="880" spans="8:20" ht="12.75" customHeight="1" x14ac:dyDescent="0.2">
      <c r="H880" s="3"/>
      <c r="N880" s="3"/>
      <c r="T880" s="3"/>
    </row>
    <row r="881" spans="8:20" ht="12.75" customHeight="1" x14ac:dyDescent="0.2">
      <c r="H881" s="3"/>
      <c r="N881" s="3"/>
      <c r="T881" s="3"/>
    </row>
    <row r="882" spans="8:20" ht="12.75" customHeight="1" x14ac:dyDescent="0.2">
      <c r="H882" s="3"/>
      <c r="N882" s="3"/>
      <c r="T882" s="3"/>
    </row>
    <row r="883" spans="8:20" ht="12.75" customHeight="1" x14ac:dyDescent="0.2">
      <c r="H883" s="3"/>
      <c r="N883" s="3"/>
      <c r="T883" s="3"/>
    </row>
    <row r="884" spans="8:20" ht="12.75" customHeight="1" x14ac:dyDescent="0.2">
      <c r="H884" s="3"/>
      <c r="N884" s="3"/>
      <c r="T884" s="3"/>
    </row>
    <row r="885" spans="8:20" ht="12.75" customHeight="1" x14ac:dyDescent="0.2">
      <c r="H885" s="3"/>
      <c r="N885" s="3"/>
      <c r="T885" s="3"/>
    </row>
    <row r="886" spans="8:20" ht="12.75" customHeight="1" x14ac:dyDescent="0.2">
      <c r="H886" s="3"/>
      <c r="N886" s="3"/>
      <c r="T886" s="3"/>
    </row>
    <row r="887" spans="8:20" ht="12.75" customHeight="1" x14ac:dyDescent="0.2">
      <c r="H887" s="3"/>
      <c r="N887" s="3"/>
      <c r="T887" s="3"/>
    </row>
    <row r="888" spans="8:20" ht="12.75" customHeight="1" x14ac:dyDescent="0.2">
      <c r="H888" s="3"/>
      <c r="N888" s="3"/>
      <c r="T888" s="3"/>
    </row>
    <row r="889" spans="8:20" ht="12.75" customHeight="1" x14ac:dyDescent="0.2">
      <c r="H889" s="3"/>
      <c r="N889" s="3"/>
      <c r="T889" s="3"/>
    </row>
    <row r="890" spans="8:20" ht="12.75" customHeight="1" x14ac:dyDescent="0.2">
      <c r="H890" s="3"/>
      <c r="N890" s="3"/>
      <c r="T890" s="3"/>
    </row>
    <row r="891" spans="8:20" ht="12.75" customHeight="1" x14ac:dyDescent="0.2">
      <c r="H891" s="3"/>
      <c r="N891" s="3"/>
      <c r="T891" s="3"/>
    </row>
    <row r="892" spans="8:20" ht="12.75" customHeight="1" x14ac:dyDescent="0.2">
      <c r="H892" s="3"/>
      <c r="N892" s="3"/>
      <c r="T892" s="3"/>
    </row>
    <row r="893" spans="8:20" ht="12.75" customHeight="1" x14ac:dyDescent="0.2">
      <c r="H893" s="3"/>
      <c r="N893" s="3"/>
      <c r="T893" s="3"/>
    </row>
    <row r="894" spans="8:20" ht="12.75" customHeight="1" x14ac:dyDescent="0.2">
      <c r="H894" s="3"/>
      <c r="N894" s="3"/>
      <c r="T894" s="3"/>
    </row>
    <row r="895" spans="8:20" ht="12.75" customHeight="1" x14ac:dyDescent="0.2">
      <c r="H895" s="3"/>
      <c r="N895" s="3"/>
      <c r="T895" s="3"/>
    </row>
    <row r="896" spans="8:20" ht="12.75" customHeight="1" x14ac:dyDescent="0.2">
      <c r="H896" s="3"/>
      <c r="N896" s="3"/>
      <c r="T896" s="3"/>
    </row>
    <row r="897" spans="8:20" ht="12.75" customHeight="1" x14ac:dyDescent="0.2">
      <c r="H897" s="3"/>
      <c r="N897" s="3"/>
      <c r="T897" s="3"/>
    </row>
    <row r="898" spans="8:20" ht="12.75" customHeight="1" x14ac:dyDescent="0.2">
      <c r="H898" s="3"/>
      <c r="N898" s="3"/>
      <c r="T898" s="3"/>
    </row>
    <row r="899" spans="8:20" ht="12.75" customHeight="1" x14ac:dyDescent="0.2">
      <c r="H899" s="3"/>
      <c r="N899" s="3"/>
      <c r="T899" s="3"/>
    </row>
    <row r="900" spans="8:20" ht="12.75" customHeight="1" x14ac:dyDescent="0.2">
      <c r="H900" s="3"/>
      <c r="N900" s="3"/>
      <c r="T900" s="3"/>
    </row>
    <row r="901" spans="8:20" ht="12.75" customHeight="1" x14ac:dyDescent="0.2">
      <c r="H901" s="3"/>
      <c r="N901" s="3"/>
      <c r="T901" s="3"/>
    </row>
    <row r="902" spans="8:20" ht="12.75" customHeight="1" x14ac:dyDescent="0.2">
      <c r="H902" s="3"/>
      <c r="N902" s="3"/>
      <c r="T902" s="3"/>
    </row>
    <row r="903" spans="8:20" ht="12.75" customHeight="1" x14ac:dyDescent="0.2">
      <c r="H903" s="3"/>
      <c r="N903" s="3"/>
      <c r="T903" s="3"/>
    </row>
    <row r="904" spans="8:20" ht="12.75" customHeight="1" x14ac:dyDescent="0.2">
      <c r="H904" s="3"/>
      <c r="N904" s="3"/>
      <c r="T904" s="3"/>
    </row>
    <row r="905" spans="8:20" ht="12.75" customHeight="1" x14ac:dyDescent="0.2">
      <c r="H905" s="3"/>
      <c r="N905" s="3"/>
      <c r="T905" s="3"/>
    </row>
    <row r="906" spans="8:20" ht="12.75" customHeight="1" x14ac:dyDescent="0.2">
      <c r="H906" s="3"/>
      <c r="N906" s="3"/>
      <c r="T906" s="3"/>
    </row>
    <row r="907" spans="8:20" ht="12.75" customHeight="1" x14ac:dyDescent="0.2">
      <c r="H907" s="3"/>
      <c r="N907" s="3"/>
      <c r="T907" s="3"/>
    </row>
    <row r="908" spans="8:20" ht="12.75" customHeight="1" x14ac:dyDescent="0.2">
      <c r="H908" s="3"/>
      <c r="N908" s="3"/>
      <c r="T908" s="3"/>
    </row>
    <row r="909" spans="8:20" ht="12.75" customHeight="1" x14ac:dyDescent="0.2">
      <c r="H909" s="3"/>
      <c r="N909" s="3"/>
      <c r="T909" s="3"/>
    </row>
    <row r="910" spans="8:20" ht="12.75" customHeight="1" x14ac:dyDescent="0.2">
      <c r="H910" s="3"/>
      <c r="N910" s="3"/>
      <c r="T910" s="3"/>
    </row>
    <row r="911" spans="8:20" ht="12.75" customHeight="1" x14ac:dyDescent="0.2">
      <c r="H911" s="3"/>
      <c r="N911" s="3"/>
      <c r="T911" s="3"/>
    </row>
    <row r="912" spans="8:20" ht="12.75" customHeight="1" x14ac:dyDescent="0.2">
      <c r="H912" s="3"/>
      <c r="N912" s="3"/>
      <c r="T912" s="3"/>
    </row>
    <row r="913" spans="8:20" ht="12.75" customHeight="1" x14ac:dyDescent="0.2">
      <c r="H913" s="3"/>
      <c r="N913" s="3"/>
      <c r="T913" s="3"/>
    </row>
    <row r="914" spans="8:20" ht="12.75" customHeight="1" x14ac:dyDescent="0.2">
      <c r="H914" s="3"/>
      <c r="N914" s="3"/>
      <c r="T914" s="3"/>
    </row>
    <row r="915" spans="8:20" ht="12.75" customHeight="1" x14ac:dyDescent="0.2">
      <c r="H915" s="3"/>
      <c r="N915" s="3"/>
      <c r="T915" s="3"/>
    </row>
    <row r="916" spans="8:20" ht="12.75" customHeight="1" x14ac:dyDescent="0.2">
      <c r="H916" s="3"/>
      <c r="N916" s="3"/>
      <c r="T916" s="3"/>
    </row>
    <row r="917" spans="8:20" ht="12.75" customHeight="1" x14ac:dyDescent="0.2">
      <c r="H917" s="3"/>
      <c r="N917" s="3"/>
      <c r="T917" s="3"/>
    </row>
    <row r="918" spans="8:20" ht="12.75" customHeight="1" x14ac:dyDescent="0.2">
      <c r="H918" s="3"/>
      <c r="N918" s="3"/>
      <c r="T918" s="3"/>
    </row>
    <row r="919" spans="8:20" ht="12.75" customHeight="1" x14ac:dyDescent="0.2">
      <c r="H919" s="3"/>
      <c r="N919" s="3"/>
      <c r="T919" s="3"/>
    </row>
    <row r="920" spans="8:20" ht="12.75" customHeight="1" x14ac:dyDescent="0.2">
      <c r="H920" s="3"/>
      <c r="N920" s="3"/>
      <c r="T920" s="3"/>
    </row>
    <row r="921" spans="8:20" ht="12.75" customHeight="1" x14ac:dyDescent="0.2">
      <c r="H921" s="3"/>
      <c r="N921" s="3"/>
      <c r="T921" s="3"/>
    </row>
    <row r="922" spans="8:20" ht="12.75" customHeight="1" x14ac:dyDescent="0.2">
      <c r="H922" s="3"/>
      <c r="N922" s="3"/>
      <c r="T922" s="3"/>
    </row>
    <row r="923" spans="8:20" ht="12.75" customHeight="1" x14ac:dyDescent="0.2">
      <c r="H923" s="3"/>
      <c r="N923" s="3"/>
      <c r="T923" s="3"/>
    </row>
    <row r="924" spans="8:20" ht="12.75" customHeight="1" x14ac:dyDescent="0.2">
      <c r="H924" s="3"/>
      <c r="N924" s="3"/>
      <c r="T924" s="3"/>
    </row>
    <row r="925" spans="8:20" ht="12.75" customHeight="1" x14ac:dyDescent="0.2">
      <c r="H925" s="3"/>
      <c r="N925" s="3"/>
      <c r="T925" s="3"/>
    </row>
    <row r="926" spans="8:20" ht="12.75" customHeight="1" x14ac:dyDescent="0.2">
      <c r="H926" s="3"/>
      <c r="N926" s="3"/>
      <c r="T926" s="3"/>
    </row>
    <row r="927" spans="8:20" ht="12.75" customHeight="1" x14ac:dyDescent="0.2">
      <c r="H927" s="3"/>
      <c r="N927" s="3"/>
      <c r="T927" s="3"/>
    </row>
    <row r="928" spans="8:20" ht="12.75" customHeight="1" x14ac:dyDescent="0.2">
      <c r="H928" s="3"/>
      <c r="N928" s="3"/>
      <c r="T928" s="3"/>
    </row>
    <row r="929" spans="8:20" ht="12.75" customHeight="1" x14ac:dyDescent="0.2">
      <c r="H929" s="3"/>
      <c r="N929" s="3"/>
      <c r="T929" s="3"/>
    </row>
    <row r="930" spans="8:20" ht="12.75" customHeight="1" x14ac:dyDescent="0.2">
      <c r="H930" s="3"/>
      <c r="N930" s="3"/>
      <c r="T930" s="3"/>
    </row>
    <row r="931" spans="8:20" ht="12.75" customHeight="1" x14ac:dyDescent="0.2">
      <c r="H931" s="3"/>
      <c r="N931" s="3"/>
      <c r="T931" s="3"/>
    </row>
    <row r="932" spans="8:20" ht="12.75" customHeight="1" x14ac:dyDescent="0.2">
      <c r="H932" s="3"/>
      <c r="N932" s="3"/>
      <c r="T932" s="3"/>
    </row>
    <row r="933" spans="8:20" ht="12.75" customHeight="1" x14ac:dyDescent="0.2">
      <c r="H933" s="3"/>
      <c r="N933" s="3"/>
      <c r="T933" s="3"/>
    </row>
    <row r="934" spans="8:20" ht="12.75" customHeight="1" x14ac:dyDescent="0.2">
      <c r="H934" s="3"/>
      <c r="N934" s="3"/>
      <c r="T934" s="3"/>
    </row>
    <row r="935" spans="8:20" ht="12.75" customHeight="1" x14ac:dyDescent="0.2">
      <c r="H935" s="3"/>
      <c r="N935" s="3"/>
      <c r="T935" s="3"/>
    </row>
    <row r="936" spans="8:20" ht="12.75" customHeight="1" x14ac:dyDescent="0.2">
      <c r="H936" s="3"/>
      <c r="N936" s="3"/>
      <c r="T936" s="3"/>
    </row>
    <row r="937" spans="8:20" ht="12.75" customHeight="1" x14ac:dyDescent="0.2">
      <c r="H937" s="3"/>
      <c r="N937" s="3"/>
      <c r="T937" s="3"/>
    </row>
    <row r="938" spans="8:20" ht="12.75" customHeight="1" x14ac:dyDescent="0.2">
      <c r="H938" s="3"/>
      <c r="N938" s="3"/>
      <c r="T938" s="3"/>
    </row>
    <row r="939" spans="8:20" ht="12.75" customHeight="1" x14ac:dyDescent="0.2">
      <c r="H939" s="3"/>
      <c r="N939" s="3"/>
      <c r="T939" s="3"/>
    </row>
    <row r="940" spans="8:20" ht="12.75" customHeight="1" x14ac:dyDescent="0.2">
      <c r="H940" s="3"/>
      <c r="N940" s="3"/>
      <c r="T940" s="3"/>
    </row>
    <row r="941" spans="8:20" ht="12.75" customHeight="1" x14ac:dyDescent="0.2">
      <c r="H941" s="3"/>
      <c r="N941" s="3"/>
      <c r="T941" s="3"/>
    </row>
    <row r="942" spans="8:20" ht="12.75" customHeight="1" x14ac:dyDescent="0.2">
      <c r="H942" s="3"/>
      <c r="N942" s="3"/>
      <c r="T942" s="3"/>
    </row>
    <row r="943" spans="8:20" ht="12.75" customHeight="1" x14ac:dyDescent="0.2">
      <c r="H943" s="3"/>
      <c r="N943" s="3"/>
      <c r="T943" s="3"/>
    </row>
    <row r="944" spans="8:20" ht="12.75" customHeight="1" x14ac:dyDescent="0.2">
      <c r="H944" s="3"/>
      <c r="N944" s="3"/>
      <c r="T944" s="3"/>
    </row>
    <row r="945" spans="8:20" ht="12.75" customHeight="1" x14ac:dyDescent="0.2">
      <c r="H945" s="3"/>
      <c r="N945" s="3"/>
      <c r="T945" s="3"/>
    </row>
    <row r="946" spans="8:20" ht="12.75" customHeight="1" x14ac:dyDescent="0.2">
      <c r="H946" s="3"/>
      <c r="N946" s="3"/>
      <c r="T946" s="3"/>
    </row>
    <row r="947" spans="8:20" ht="12.75" customHeight="1" x14ac:dyDescent="0.2">
      <c r="H947" s="3"/>
      <c r="N947" s="3"/>
      <c r="T947" s="3"/>
    </row>
    <row r="948" spans="8:20" ht="12.75" customHeight="1" x14ac:dyDescent="0.2">
      <c r="H948" s="3"/>
      <c r="N948" s="3"/>
      <c r="T948" s="3"/>
    </row>
    <row r="949" spans="8:20" ht="12.75" customHeight="1" x14ac:dyDescent="0.2">
      <c r="H949" s="3"/>
      <c r="N949" s="3"/>
      <c r="T949" s="3"/>
    </row>
    <row r="950" spans="8:20" ht="12.75" customHeight="1" x14ac:dyDescent="0.2">
      <c r="H950" s="3"/>
      <c r="N950" s="3"/>
      <c r="T950" s="3"/>
    </row>
    <row r="951" spans="8:20" ht="12.75" customHeight="1" x14ac:dyDescent="0.2">
      <c r="H951" s="3"/>
      <c r="N951" s="3"/>
      <c r="T951" s="3"/>
    </row>
    <row r="952" spans="8:20" ht="12.75" customHeight="1" x14ac:dyDescent="0.2">
      <c r="H952" s="3"/>
      <c r="N952" s="3"/>
      <c r="T952" s="3"/>
    </row>
    <row r="953" spans="8:20" ht="12.75" customHeight="1" x14ac:dyDescent="0.2">
      <c r="H953" s="3"/>
      <c r="N953" s="3"/>
      <c r="T953" s="3"/>
    </row>
    <row r="954" spans="8:20" ht="12.75" customHeight="1" x14ac:dyDescent="0.2">
      <c r="H954" s="3"/>
      <c r="N954" s="3"/>
      <c r="T954" s="3"/>
    </row>
    <row r="955" spans="8:20" ht="12.75" customHeight="1" x14ac:dyDescent="0.2">
      <c r="H955" s="3"/>
      <c r="N955" s="3"/>
      <c r="T955" s="3"/>
    </row>
    <row r="956" spans="8:20" ht="12.75" customHeight="1" x14ac:dyDescent="0.2">
      <c r="H956" s="3"/>
      <c r="N956" s="3"/>
      <c r="T956" s="3"/>
    </row>
    <row r="957" spans="8:20" ht="12.75" customHeight="1" x14ac:dyDescent="0.2">
      <c r="H957" s="3"/>
      <c r="N957" s="3"/>
      <c r="T957" s="3"/>
    </row>
    <row r="958" spans="8:20" ht="12.75" customHeight="1" x14ac:dyDescent="0.2">
      <c r="H958" s="3"/>
      <c r="N958" s="3"/>
      <c r="T958" s="3"/>
    </row>
    <row r="959" spans="8:20" ht="12.75" customHeight="1" x14ac:dyDescent="0.2">
      <c r="H959" s="3"/>
      <c r="N959" s="3"/>
      <c r="T959" s="3"/>
    </row>
    <row r="960" spans="8:20" ht="12.75" customHeight="1" x14ac:dyDescent="0.2">
      <c r="H960" s="3"/>
      <c r="N960" s="3"/>
      <c r="T960" s="3"/>
    </row>
    <row r="961" spans="8:20" ht="12.75" customHeight="1" x14ac:dyDescent="0.2">
      <c r="H961" s="3"/>
      <c r="N961" s="3"/>
      <c r="T961" s="3"/>
    </row>
    <row r="962" spans="8:20" ht="12.75" customHeight="1" x14ac:dyDescent="0.2">
      <c r="H962" s="3"/>
      <c r="N962" s="3"/>
      <c r="T962" s="3"/>
    </row>
    <row r="963" spans="8:20" ht="12.75" customHeight="1" x14ac:dyDescent="0.2">
      <c r="H963" s="3"/>
      <c r="N963" s="3"/>
      <c r="T963" s="3"/>
    </row>
    <row r="964" spans="8:20" ht="12.75" customHeight="1" x14ac:dyDescent="0.2">
      <c r="H964" s="3"/>
      <c r="N964" s="3"/>
      <c r="T964" s="3"/>
    </row>
    <row r="965" spans="8:20" ht="12.75" customHeight="1" x14ac:dyDescent="0.2">
      <c r="H965" s="3"/>
      <c r="N965" s="3"/>
      <c r="T965" s="3"/>
    </row>
    <row r="966" spans="8:20" ht="12.75" customHeight="1" x14ac:dyDescent="0.2">
      <c r="H966" s="3"/>
      <c r="N966" s="3"/>
      <c r="T966" s="3"/>
    </row>
    <row r="967" spans="8:20" ht="12.75" customHeight="1" x14ac:dyDescent="0.2">
      <c r="H967" s="3"/>
      <c r="N967" s="3"/>
      <c r="T967" s="3"/>
    </row>
    <row r="968" spans="8:20" ht="12.75" customHeight="1" x14ac:dyDescent="0.2">
      <c r="H968" s="3"/>
      <c r="N968" s="3"/>
      <c r="T968" s="3"/>
    </row>
    <row r="969" spans="8:20" ht="12.75" customHeight="1" x14ac:dyDescent="0.2">
      <c r="H969" s="3"/>
      <c r="N969" s="3"/>
      <c r="T969" s="3"/>
    </row>
    <row r="970" spans="8:20" ht="12.75" customHeight="1" x14ac:dyDescent="0.2">
      <c r="H970" s="3"/>
      <c r="N970" s="3"/>
      <c r="T970" s="3"/>
    </row>
    <row r="971" spans="8:20" ht="12.75" customHeight="1" x14ac:dyDescent="0.2">
      <c r="H971" s="3"/>
      <c r="N971" s="3"/>
      <c r="T971" s="3"/>
    </row>
    <row r="972" spans="8:20" ht="12.75" customHeight="1" x14ac:dyDescent="0.2">
      <c r="H972" s="3"/>
      <c r="N972" s="3"/>
      <c r="T972" s="3"/>
    </row>
    <row r="973" spans="8:20" ht="12.75" customHeight="1" x14ac:dyDescent="0.2">
      <c r="H973" s="3"/>
      <c r="N973" s="3"/>
      <c r="T973" s="3"/>
    </row>
    <row r="974" spans="8:20" ht="12.75" customHeight="1" x14ac:dyDescent="0.2">
      <c r="H974" s="3"/>
      <c r="N974" s="3"/>
      <c r="T974" s="3"/>
    </row>
    <row r="975" spans="8:20" ht="12.75" customHeight="1" x14ac:dyDescent="0.2">
      <c r="H975" s="3"/>
      <c r="N975" s="3"/>
      <c r="T975" s="3"/>
    </row>
    <row r="976" spans="8:20" ht="12.75" customHeight="1" x14ac:dyDescent="0.2">
      <c r="H976" s="3"/>
      <c r="N976" s="3"/>
      <c r="T976" s="3"/>
    </row>
    <row r="977" spans="8:20" ht="12.75" customHeight="1" x14ac:dyDescent="0.2">
      <c r="H977" s="3"/>
      <c r="N977" s="3"/>
      <c r="T977" s="3"/>
    </row>
    <row r="978" spans="8:20" ht="12.75" customHeight="1" x14ac:dyDescent="0.2">
      <c r="H978" s="3"/>
      <c r="N978" s="3"/>
      <c r="T978" s="3"/>
    </row>
    <row r="979" spans="8:20" ht="12.75" customHeight="1" x14ac:dyDescent="0.2">
      <c r="H979" s="3"/>
      <c r="N979" s="3"/>
      <c r="T979" s="3"/>
    </row>
    <row r="980" spans="8:20" ht="12.75" customHeight="1" x14ac:dyDescent="0.2">
      <c r="H980" s="3"/>
      <c r="N980" s="3"/>
      <c r="T980" s="3"/>
    </row>
    <row r="981" spans="8:20" ht="12.75" customHeight="1" x14ac:dyDescent="0.2">
      <c r="H981" s="3"/>
      <c r="N981" s="3"/>
      <c r="T981" s="3"/>
    </row>
    <row r="982" spans="8:20" ht="12.75" customHeight="1" x14ac:dyDescent="0.2">
      <c r="H982" s="3"/>
      <c r="N982" s="3"/>
      <c r="T982" s="3"/>
    </row>
    <row r="983" spans="8:20" ht="12.75" customHeight="1" x14ac:dyDescent="0.2">
      <c r="H983" s="3"/>
      <c r="N983" s="3"/>
      <c r="T983" s="3"/>
    </row>
    <row r="984" spans="8:20" ht="12.75" customHeight="1" x14ac:dyDescent="0.2">
      <c r="H984" s="3"/>
      <c r="N984" s="3"/>
      <c r="T984" s="3"/>
    </row>
    <row r="985" spans="8:20" ht="12.75" customHeight="1" x14ac:dyDescent="0.2">
      <c r="H985" s="3"/>
      <c r="N985" s="3"/>
      <c r="T985" s="3"/>
    </row>
    <row r="986" spans="8:20" ht="12.75" customHeight="1" x14ac:dyDescent="0.2">
      <c r="H986" s="3"/>
      <c r="N986" s="3"/>
      <c r="T986" s="3"/>
    </row>
    <row r="987" spans="8:20" ht="12.75" customHeight="1" x14ac:dyDescent="0.2">
      <c r="H987" s="3"/>
      <c r="N987" s="3"/>
      <c r="T987" s="3"/>
    </row>
    <row r="988" spans="8:20" ht="12.75" customHeight="1" x14ac:dyDescent="0.2">
      <c r="H988" s="3"/>
      <c r="N988" s="3"/>
      <c r="T988" s="3"/>
    </row>
    <row r="989" spans="8:20" ht="12.75" customHeight="1" x14ac:dyDescent="0.2">
      <c r="H989" s="3"/>
      <c r="N989" s="3"/>
      <c r="T989" s="3"/>
    </row>
    <row r="990" spans="8:20" ht="12.75" customHeight="1" x14ac:dyDescent="0.2">
      <c r="H990" s="3"/>
      <c r="N990" s="3"/>
      <c r="T990" s="3"/>
    </row>
    <row r="991" spans="8:20" ht="12.75" customHeight="1" x14ac:dyDescent="0.2">
      <c r="H991" s="3"/>
      <c r="N991" s="3"/>
      <c r="T991" s="3"/>
    </row>
    <row r="992" spans="8:20" ht="12.75" customHeight="1" x14ac:dyDescent="0.2">
      <c r="H992" s="3"/>
      <c r="N992" s="3"/>
      <c r="T992" s="3"/>
    </row>
    <row r="993" spans="8:20" ht="12.75" customHeight="1" x14ac:dyDescent="0.2">
      <c r="H993" s="3"/>
      <c r="N993" s="3"/>
      <c r="T993" s="3"/>
    </row>
    <row r="994" spans="8:20" ht="12.75" customHeight="1" x14ac:dyDescent="0.2">
      <c r="H994" s="3"/>
      <c r="N994" s="3"/>
      <c r="T994" s="3"/>
    </row>
    <row r="995" spans="8:20" ht="12.75" customHeight="1" x14ac:dyDescent="0.2">
      <c r="H995" s="3"/>
      <c r="N995" s="3"/>
      <c r="T995" s="3"/>
    </row>
    <row r="996" spans="8:20" ht="12.75" customHeight="1" x14ac:dyDescent="0.2">
      <c r="H996" s="3"/>
      <c r="N996" s="3"/>
      <c r="T996" s="3"/>
    </row>
    <row r="997" spans="8:20" ht="12.75" customHeight="1" x14ac:dyDescent="0.2">
      <c r="H997" s="3"/>
      <c r="N997" s="3"/>
      <c r="T997" s="3"/>
    </row>
    <row r="998" spans="8:20" ht="12.75" customHeight="1" x14ac:dyDescent="0.2">
      <c r="H998" s="3"/>
      <c r="N998" s="3"/>
      <c r="T998" s="3"/>
    </row>
    <row r="999" spans="8:20" ht="12.75" customHeight="1" x14ac:dyDescent="0.2">
      <c r="H999" s="3"/>
      <c r="N999" s="3"/>
      <c r="T999" s="3"/>
    </row>
    <row r="1000" spans="8:20" ht="12.75" customHeight="1" x14ac:dyDescent="0.2">
      <c r="H1000" s="3"/>
      <c r="N1000" s="3"/>
      <c r="T1000" s="3"/>
    </row>
  </sheetData>
  <mergeCells count="20">
    <mergeCell ref="C112:C113"/>
    <mergeCell ref="B117:C117"/>
    <mergeCell ref="B118:C118"/>
    <mergeCell ref="D6:I6"/>
    <mergeCell ref="J6:O7"/>
    <mergeCell ref="E7:F7"/>
    <mergeCell ref="G7:I7"/>
    <mergeCell ref="L109:O109"/>
    <mergeCell ref="L110:O110"/>
    <mergeCell ref="B112:B113"/>
    <mergeCell ref="B6:B8"/>
    <mergeCell ref="A7:A8"/>
    <mergeCell ref="A9:C9"/>
    <mergeCell ref="A1:U1"/>
    <mergeCell ref="A2:U2"/>
    <mergeCell ref="A3:U3"/>
    <mergeCell ref="A4:U4"/>
    <mergeCell ref="A5:U5"/>
    <mergeCell ref="C6:C8"/>
    <mergeCell ref="P6:U7"/>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6" customWidth="1"/>
    <col min="2" max="2" width="34.5703125" customWidth="1"/>
    <col min="3" max="6" width="11.42578125" customWidth="1"/>
    <col min="7" max="25" width="14.42578125" customWidth="1"/>
    <col min="26" max="26" width="8" customWidth="1"/>
  </cols>
  <sheetData>
    <row r="1" spans="1:26" ht="19.5" customHeight="1" x14ac:dyDescent="0.2">
      <c r="A1" s="238" t="s">
        <v>0</v>
      </c>
      <c r="B1" s="195"/>
      <c r="C1" s="195"/>
      <c r="D1" s="195"/>
      <c r="E1" s="195"/>
      <c r="F1" s="195"/>
      <c r="G1" s="196"/>
      <c r="H1" s="123"/>
      <c r="I1" s="123"/>
      <c r="J1" s="123"/>
      <c r="K1" s="123"/>
      <c r="L1" s="123"/>
      <c r="M1" s="123"/>
      <c r="N1" s="123"/>
      <c r="O1" s="123"/>
      <c r="P1" s="123"/>
      <c r="Q1" s="123"/>
      <c r="R1" s="98"/>
      <c r="S1" s="98"/>
      <c r="T1" s="98"/>
      <c r="U1" s="98"/>
      <c r="V1" s="98"/>
      <c r="W1" s="98"/>
      <c r="X1" s="98"/>
      <c r="Y1" s="98"/>
      <c r="Z1" s="124"/>
    </row>
    <row r="2" spans="1:26" ht="18" customHeight="1" x14ac:dyDescent="0.2">
      <c r="A2" s="233" t="s">
        <v>2</v>
      </c>
      <c r="B2" s="195"/>
      <c r="C2" s="195"/>
      <c r="D2" s="195"/>
      <c r="E2" s="195"/>
      <c r="F2" s="195"/>
      <c r="G2" s="196"/>
      <c r="H2" s="5"/>
      <c r="I2" s="5"/>
      <c r="J2" s="5"/>
      <c r="K2" s="5"/>
      <c r="L2" s="5"/>
      <c r="M2" s="5"/>
      <c r="N2" s="5"/>
      <c r="O2" s="5"/>
      <c r="P2" s="5"/>
      <c r="Q2" s="5"/>
      <c r="R2" s="98"/>
      <c r="S2" s="98"/>
      <c r="T2" s="98"/>
      <c r="U2" s="98"/>
      <c r="V2" s="98"/>
      <c r="W2" s="98"/>
      <c r="X2" s="98"/>
      <c r="Y2" s="98"/>
      <c r="Z2" s="124"/>
    </row>
    <row r="3" spans="1:26" ht="18" customHeight="1" x14ac:dyDescent="0.2">
      <c r="A3" s="233" t="s">
        <v>276</v>
      </c>
      <c r="B3" s="195"/>
      <c r="C3" s="195"/>
      <c r="D3" s="195"/>
      <c r="E3" s="195"/>
      <c r="F3" s="195"/>
      <c r="G3" s="196"/>
      <c r="H3" s="109"/>
      <c r="I3" s="7"/>
      <c r="J3" s="7"/>
      <c r="K3" s="7"/>
      <c r="L3" s="7"/>
      <c r="M3" s="7"/>
      <c r="N3" s="7"/>
      <c r="O3" s="7"/>
      <c r="P3" s="7"/>
      <c r="Q3" s="7"/>
      <c r="R3" s="98"/>
      <c r="S3" s="98"/>
      <c r="T3" s="98"/>
      <c r="U3" s="98"/>
      <c r="V3" s="98"/>
      <c r="W3" s="98"/>
      <c r="X3" s="98"/>
      <c r="Y3" s="98"/>
      <c r="Z3" s="124"/>
    </row>
    <row r="4" spans="1:26" ht="18.75" customHeight="1" x14ac:dyDescent="0.2">
      <c r="A4" s="125" t="s">
        <v>53</v>
      </c>
      <c r="B4" s="126"/>
      <c r="C4" s="42" t="s">
        <v>281</v>
      </c>
      <c r="D4" s="130"/>
      <c r="E4" s="126"/>
      <c r="F4" s="126"/>
      <c r="G4" s="132" t="s">
        <v>290</v>
      </c>
      <c r="H4" s="113"/>
      <c r="I4" s="113"/>
      <c r="J4" s="113"/>
      <c r="K4" s="113"/>
      <c r="L4" s="113"/>
      <c r="M4" s="113"/>
      <c r="N4" s="113"/>
      <c r="O4" s="113"/>
      <c r="P4" s="113"/>
      <c r="Q4" s="113"/>
      <c r="R4" s="113"/>
      <c r="S4" s="124"/>
      <c r="T4" s="98"/>
      <c r="U4" s="98"/>
      <c r="V4" s="98"/>
      <c r="W4" s="98"/>
      <c r="X4" s="98"/>
      <c r="Y4" s="98"/>
      <c r="Z4" s="124"/>
    </row>
    <row r="5" spans="1:26" ht="12.75" customHeight="1" x14ac:dyDescent="0.2">
      <c r="A5" s="113"/>
      <c r="B5" s="113"/>
      <c r="C5" s="113"/>
      <c r="D5" s="113"/>
      <c r="E5" s="113"/>
      <c r="F5" s="113"/>
      <c r="G5" s="113"/>
      <c r="H5" s="113"/>
      <c r="I5" s="113"/>
      <c r="J5" s="113"/>
      <c r="K5" s="113"/>
      <c r="L5" s="113"/>
      <c r="M5" s="113"/>
      <c r="N5" s="113"/>
      <c r="O5" s="113"/>
      <c r="P5" s="113"/>
      <c r="Q5" s="113"/>
      <c r="R5" s="98"/>
      <c r="S5" s="98"/>
      <c r="T5" s="98"/>
      <c r="U5" s="98"/>
      <c r="V5" s="98"/>
      <c r="W5" s="98"/>
      <c r="X5" s="98"/>
      <c r="Y5" s="98"/>
      <c r="Z5" s="124"/>
    </row>
    <row r="6" spans="1:26" ht="27.75" customHeight="1" x14ac:dyDescent="0.2">
      <c r="A6" s="113"/>
      <c r="B6" s="135" t="s">
        <v>298</v>
      </c>
      <c r="C6" s="122"/>
      <c r="D6" s="122"/>
      <c r="E6" s="122"/>
      <c r="F6" s="122"/>
      <c r="G6" s="113"/>
      <c r="H6" s="113"/>
      <c r="I6" s="113"/>
      <c r="J6" s="113"/>
      <c r="K6" s="113"/>
      <c r="L6" s="113"/>
      <c r="M6" s="113"/>
      <c r="N6" s="113"/>
      <c r="O6" s="113"/>
      <c r="P6" s="113"/>
      <c r="Q6" s="113"/>
      <c r="R6" s="98"/>
      <c r="S6" s="98"/>
      <c r="T6" s="98"/>
      <c r="U6" s="98"/>
      <c r="V6" s="98"/>
      <c r="W6" s="98"/>
      <c r="X6" s="98"/>
      <c r="Y6" s="98"/>
      <c r="Z6" s="124"/>
    </row>
    <row r="7" spans="1:26" ht="23.25" customHeight="1" x14ac:dyDescent="0.2">
      <c r="A7" s="113"/>
      <c r="B7" s="136" t="s">
        <v>305</v>
      </c>
      <c r="C7" s="38" t="s">
        <v>29</v>
      </c>
      <c r="D7" s="38" t="s">
        <v>41</v>
      </c>
      <c r="E7" s="38" t="s">
        <v>42</v>
      </c>
      <c r="F7" s="38" t="s">
        <v>36</v>
      </c>
      <c r="G7" s="38" t="s">
        <v>43</v>
      </c>
      <c r="H7" s="38" t="s">
        <v>44</v>
      </c>
      <c r="I7" s="113"/>
      <c r="J7" s="113"/>
      <c r="K7" s="113"/>
      <c r="L7" s="113"/>
      <c r="M7" s="113"/>
      <c r="N7" s="113"/>
      <c r="O7" s="113"/>
      <c r="P7" s="113"/>
      <c r="Q7" s="113"/>
      <c r="R7" s="98"/>
      <c r="S7" s="98"/>
      <c r="T7" s="98"/>
      <c r="U7" s="98"/>
      <c r="V7" s="98"/>
      <c r="W7" s="98"/>
      <c r="X7" s="98"/>
      <c r="Y7" s="98"/>
      <c r="Z7" s="124"/>
    </row>
    <row r="8" spans="1:26" ht="26.25" customHeight="1" x14ac:dyDescent="0.2">
      <c r="A8" s="113"/>
      <c r="B8" s="125" t="s">
        <v>309</v>
      </c>
      <c r="C8" s="117">
        <v>74</v>
      </c>
      <c r="D8" s="137">
        <v>64</v>
      </c>
      <c r="E8" s="137">
        <v>78</v>
      </c>
      <c r="F8" s="137">
        <v>69</v>
      </c>
      <c r="G8" s="138">
        <v>39</v>
      </c>
      <c r="H8" s="138">
        <v>91</v>
      </c>
      <c r="I8" s="113"/>
      <c r="J8" s="113"/>
      <c r="K8" s="113"/>
      <c r="L8" s="113"/>
      <c r="M8" s="113"/>
      <c r="N8" s="113"/>
      <c r="O8" s="113"/>
      <c r="P8" s="113"/>
      <c r="Q8" s="113"/>
      <c r="R8" s="98"/>
      <c r="S8" s="98"/>
      <c r="T8" s="98"/>
      <c r="U8" s="98"/>
      <c r="V8" s="98"/>
      <c r="W8" s="98"/>
      <c r="X8" s="98"/>
      <c r="Y8" s="98"/>
      <c r="Z8" s="124"/>
    </row>
    <row r="9" spans="1:26" ht="26.25" customHeight="1" x14ac:dyDescent="0.2">
      <c r="A9" s="113"/>
      <c r="B9" s="139" t="s">
        <v>313</v>
      </c>
      <c r="C9" s="117">
        <v>97</v>
      </c>
      <c r="D9" s="117">
        <v>97</v>
      </c>
      <c r="E9" s="117">
        <v>97</v>
      </c>
      <c r="F9" s="117">
        <v>97</v>
      </c>
      <c r="G9" s="117">
        <v>97</v>
      </c>
      <c r="H9" s="117">
        <v>97</v>
      </c>
      <c r="I9" s="113"/>
      <c r="J9" s="113"/>
      <c r="K9" s="113"/>
      <c r="L9" s="113"/>
      <c r="M9" s="113"/>
      <c r="N9" s="113"/>
      <c r="O9" s="113"/>
      <c r="P9" s="113"/>
      <c r="Q9" s="113"/>
      <c r="R9" s="98"/>
      <c r="S9" s="98"/>
      <c r="T9" s="98"/>
      <c r="U9" s="98"/>
      <c r="V9" s="98"/>
      <c r="W9" s="98"/>
      <c r="X9" s="98"/>
      <c r="Y9" s="98"/>
      <c r="Z9" s="124"/>
    </row>
    <row r="10" spans="1:26" ht="26.25" customHeight="1" x14ac:dyDescent="0.2">
      <c r="A10" s="113"/>
      <c r="B10" s="125" t="s">
        <v>319</v>
      </c>
      <c r="C10" s="140">
        <v>93</v>
      </c>
      <c r="D10" s="140">
        <v>93</v>
      </c>
      <c r="E10" s="140">
        <v>93</v>
      </c>
      <c r="F10" s="140">
        <v>93</v>
      </c>
      <c r="G10" s="140">
        <v>93</v>
      </c>
      <c r="H10" s="140">
        <v>93</v>
      </c>
      <c r="I10" s="113"/>
      <c r="J10" s="113"/>
      <c r="K10" s="113"/>
      <c r="L10" s="113"/>
      <c r="M10" s="113"/>
      <c r="N10" s="113"/>
      <c r="O10" s="113"/>
      <c r="P10" s="113"/>
      <c r="Q10" s="113"/>
      <c r="R10" s="98"/>
      <c r="S10" s="98"/>
      <c r="T10" s="98"/>
      <c r="U10" s="98"/>
      <c r="V10" s="98"/>
      <c r="W10" s="98"/>
      <c r="X10" s="98"/>
      <c r="Y10" s="98"/>
      <c r="Z10" s="124"/>
    </row>
    <row r="11" spans="1:26" ht="30.75" customHeight="1" x14ac:dyDescent="0.2">
      <c r="A11" s="113"/>
      <c r="B11" s="125" t="s">
        <v>324</v>
      </c>
      <c r="C11" s="141">
        <f t="shared" ref="C11:H11" si="0">(C8+C9+C10)/3</f>
        <v>88</v>
      </c>
      <c r="D11" s="141">
        <f t="shared" si="0"/>
        <v>84.666666666666671</v>
      </c>
      <c r="E11" s="141">
        <f t="shared" si="0"/>
        <v>89.333333333333329</v>
      </c>
      <c r="F11" s="141">
        <f t="shared" si="0"/>
        <v>86.333333333333329</v>
      </c>
      <c r="G11" s="141">
        <f t="shared" si="0"/>
        <v>76.333333333333329</v>
      </c>
      <c r="H11" s="141">
        <f t="shared" si="0"/>
        <v>93.666666666666671</v>
      </c>
      <c r="I11" s="113"/>
      <c r="J11" s="113"/>
      <c r="K11" s="113"/>
      <c r="L11" s="113"/>
      <c r="M11" s="113"/>
      <c r="N11" s="113"/>
      <c r="O11" s="113"/>
      <c r="P11" s="113"/>
      <c r="Q11" s="113"/>
      <c r="R11" s="98"/>
      <c r="S11" s="98"/>
      <c r="T11" s="98"/>
      <c r="U11" s="98"/>
      <c r="V11" s="98"/>
      <c r="W11" s="98"/>
      <c r="X11" s="98"/>
      <c r="Y11" s="98"/>
      <c r="Z11" s="124"/>
    </row>
    <row r="12" spans="1:26" ht="15.75" customHeight="1" x14ac:dyDescent="0.2">
      <c r="A12" s="113"/>
      <c r="B12" s="109"/>
      <c r="C12" s="109"/>
      <c r="D12" s="109"/>
      <c r="E12" s="109"/>
      <c r="F12" s="109"/>
      <c r="G12" s="113"/>
      <c r="H12" s="113"/>
      <c r="I12" s="113"/>
      <c r="J12" s="113"/>
      <c r="K12" s="113"/>
      <c r="L12" s="113"/>
      <c r="M12" s="113"/>
      <c r="N12" s="113"/>
      <c r="O12" s="113"/>
      <c r="P12" s="113"/>
      <c r="Q12" s="113"/>
      <c r="R12" s="98"/>
      <c r="S12" s="98"/>
      <c r="T12" s="98"/>
      <c r="U12" s="98"/>
      <c r="V12" s="98"/>
      <c r="W12" s="98"/>
      <c r="X12" s="98"/>
      <c r="Y12" s="98"/>
      <c r="Z12" s="124"/>
    </row>
    <row r="13" spans="1:26" ht="15.75" customHeight="1" x14ac:dyDescent="0.2">
      <c r="A13" s="113"/>
      <c r="B13" s="109"/>
      <c r="C13" s="109"/>
      <c r="D13" s="109"/>
      <c r="E13" s="109"/>
      <c r="F13" s="109"/>
      <c r="G13" s="113"/>
      <c r="H13" s="113"/>
      <c r="I13" s="113"/>
      <c r="J13" s="113"/>
      <c r="K13" s="113"/>
      <c r="L13" s="113"/>
      <c r="M13" s="113"/>
      <c r="N13" s="113"/>
      <c r="O13" s="113"/>
      <c r="P13" s="113"/>
      <c r="Q13" s="113"/>
      <c r="R13" s="98"/>
      <c r="S13" s="98"/>
      <c r="T13" s="98"/>
      <c r="U13" s="98"/>
      <c r="V13" s="98"/>
      <c r="W13" s="98"/>
      <c r="X13" s="98"/>
      <c r="Y13" s="98"/>
      <c r="Z13" s="124"/>
    </row>
    <row r="14" spans="1:26" ht="15.75" customHeight="1" x14ac:dyDescent="0.2">
      <c r="A14" s="113"/>
      <c r="B14" s="109"/>
      <c r="C14" s="109"/>
      <c r="D14" s="109"/>
      <c r="E14" s="109"/>
      <c r="F14" s="109"/>
      <c r="G14" s="113"/>
      <c r="H14" s="113"/>
      <c r="I14" s="113"/>
      <c r="J14" s="113"/>
      <c r="K14" s="113"/>
      <c r="L14" s="113"/>
      <c r="M14" s="113"/>
      <c r="N14" s="113"/>
      <c r="O14" s="113"/>
      <c r="P14" s="113"/>
      <c r="Q14" s="113"/>
      <c r="R14" s="98"/>
      <c r="S14" s="98"/>
      <c r="T14" s="98"/>
      <c r="U14" s="98"/>
      <c r="V14" s="98"/>
      <c r="W14" s="98"/>
      <c r="X14" s="98"/>
      <c r="Y14" s="98"/>
      <c r="Z14" s="124"/>
    </row>
    <row r="15" spans="1:26" ht="22.5" customHeight="1" x14ac:dyDescent="0.2">
      <c r="A15" s="113"/>
      <c r="B15" s="109"/>
      <c r="C15" s="42" t="s">
        <v>29</v>
      </c>
      <c r="D15" s="42" t="s">
        <v>41</v>
      </c>
      <c r="E15" s="44" t="s">
        <v>42</v>
      </c>
      <c r="F15" s="42" t="s">
        <v>36</v>
      </c>
      <c r="G15" s="42" t="s">
        <v>43</v>
      </c>
      <c r="H15" s="42" t="s">
        <v>44</v>
      </c>
      <c r="I15" s="113"/>
      <c r="J15" s="113"/>
      <c r="K15" s="113"/>
      <c r="L15" s="113"/>
      <c r="M15" s="113"/>
      <c r="N15" s="113"/>
      <c r="O15" s="113"/>
      <c r="P15" s="113"/>
      <c r="Q15" s="113"/>
      <c r="R15" s="98"/>
      <c r="S15" s="98"/>
      <c r="T15" s="98"/>
      <c r="U15" s="98"/>
      <c r="V15" s="98"/>
      <c r="W15" s="98"/>
      <c r="X15" s="98"/>
      <c r="Y15" s="98"/>
      <c r="Z15" s="124"/>
    </row>
    <row r="16" spans="1:26" ht="27" customHeight="1" x14ac:dyDescent="0.2">
      <c r="A16" s="113"/>
      <c r="B16" s="111" t="s">
        <v>347</v>
      </c>
      <c r="C16" s="142">
        <f t="shared" ref="C16:H16" si="1">C11</f>
        <v>88</v>
      </c>
      <c r="D16" s="143">
        <f t="shared" si="1"/>
        <v>84.666666666666671</v>
      </c>
      <c r="E16" s="144">
        <f t="shared" si="1"/>
        <v>89.333333333333329</v>
      </c>
      <c r="F16" s="145">
        <f t="shared" si="1"/>
        <v>86.333333333333329</v>
      </c>
      <c r="G16" s="145">
        <f t="shared" si="1"/>
        <v>76.333333333333329</v>
      </c>
      <c r="H16" s="145">
        <f t="shared" si="1"/>
        <v>93.666666666666671</v>
      </c>
      <c r="I16" s="113"/>
      <c r="J16" s="113"/>
      <c r="K16" s="113"/>
      <c r="L16" s="113"/>
      <c r="M16" s="113"/>
      <c r="N16" s="113"/>
      <c r="O16" s="113"/>
      <c r="P16" s="113"/>
      <c r="Q16" s="113"/>
      <c r="R16" s="98"/>
      <c r="S16" s="98"/>
      <c r="T16" s="98"/>
      <c r="U16" s="98"/>
      <c r="V16" s="98"/>
      <c r="W16" s="98"/>
      <c r="X16" s="98"/>
      <c r="Y16" s="98"/>
      <c r="Z16" s="124"/>
    </row>
    <row r="17" spans="1:26" ht="15.75" customHeight="1" x14ac:dyDescent="0.2">
      <c r="A17" s="113"/>
      <c r="B17" s="14"/>
      <c r="C17" s="14"/>
      <c r="D17" s="109"/>
      <c r="E17" s="109"/>
      <c r="F17" s="109"/>
      <c r="G17" s="113"/>
      <c r="H17" s="113"/>
      <c r="I17" s="113"/>
      <c r="J17" s="113"/>
      <c r="K17" s="113"/>
      <c r="L17" s="113"/>
      <c r="M17" s="113"/>
      <c r="N17" s="113"/>
      <c r="O17" s="113"/>
      <c r="P17" s="113"/>
      <c r="Q17" s="113"/>
      <c r="R17" s="98"/>
      <c r="S17" s="98"/>
      <c r="T17" s="98"/>
      <c r="U17" s="98"/>
      <c r="V17" s="98"/>
      <c r="W17" s="98"/>
      <c r="X17" s="98"/>
      <c r="Y17" s="98"/>
      <c r="Z17" s="124"/>
    </row>
    <row r="18" spans="1:26" ht="15.75" customHeight="1" x14ac:dyDescent="0.2">
      <c r="A18" s="98"/>
      <c r="B18" s="14"/>
      <c r="C18" s="14"/>
      <c r="D18" s="14"/>
      <c r="E18" s="14"/>
      <c r="F18" s="14"/>
      <c r="G18" s="98"/>
      <c r="H18" s="98"/>
      <c r="I18" s="98"/>
      <c r="J18" s="98"/>
      <c r="K18" s="98"/>
      <c r="L18" s="98"/>
      <c r="M18" s="98"/>
      <c r="N18" s="98"/>
      <c r="O18" s="98"/>
      <c r="P18" s="98"/>
      <c r="Q18" s="98"/>
      <c r="R18" s="98"/>
      <c r="S18" s="98"/>
      <c r="T18" s="98"/>
      <c r="U18" s="98"/>
      <c r="V18" s="98"/>
      <c r="W18" s="98"/>
      <c r="X18" s="98"/>
      <c r="Y18" s="98"/>
      <c r="Z18" s="124"/>
    </row>
    <row r="19" spans="1:26" ht="12.75" customHeight="1" x14ac:dyDescent="0.2">
      <c r="A19" s="98"/>
      <c r="B19" s="146"/>
      <c r="C19" s="147"/>
      <c r="D19" s="98"/>
      <c r="E19" s="98"/>
      <c r="F19" s="98"/>
      <c r="G19" s="98"/>
      <c r="H19" s="98"/>
      <c r="I19" s="98"/>
      <c r="J19" s="98"/>
      <c r="K19" s="98"/>
      <c r="L19" s="98"/>
      <c r="M19" s="98"/>
      <c r="N19" s="98"/>
      <c r="O19" s="98"/>
      <c r="P19" s="98"/>
      <c r="Q19" s="98"/>
      <c r="R19" s="98"/>
      <c r="S19" s="98"/>
      <c r="T19" s="98"/>
      <c r="U19" s="98"/>
      <c r="V19" s="98"/>
      <c r="W19" s="98"/>
      <c r="X19" s="98"/>
      <c r="Y19" s="98"/>
      <c r="Z19" s="124"/>
    </row>
    <row r="20" spans="1:26" ht="12.75" customHeight="1" x14ac:dyDescent="0.2">
      <c r="A20" s="98"/>
      <c r="B20" s="98"/>
      <c r="C20" s="98"/>
      <c r="D20" s="98"/>
      <c r="E20" s="98"/>
      <c r="F20" s="98"/>
      <c r="G20" s="98"/>
      <c r="H20" s="98"/>
      <c r="I20" s="98"/>
      <c r="J20" s="98"/>
      <c r="K20" s="98"/>
      <c r="L20" s="98"/>
      <c r="M20" s="98"/>
      <c r="N20" s="98"/>
      <c r="O20" s="98"/>
      <c r="P20" s="98"/>
      <c r="Q20" s="98"/>
      <c r="R20" s="98"/>
      <c r="S20" s="98"/>
      <c r="T20" s="98"/>
      <c r="U20" s="98"/>
      <c r="V20" s="98"/>
      <c r="W20" s="98"/>
      <c r="X20" s="98"/>
      <c r="Y20" s="98"/>
      <c r="Z20" s="124"/>
    </row>
    <row r="21" spans="1:26" ht="12.75" customHeight="1" x14ac:dyDescent="0.2">
      <c r="A21" s="98"/>
      <c r="B21" s="98"/>
      <c r="C21" s="98"/>
      <c r="D21" s="98"/>
      <c r="E21" s="98"/>
      <c r="F21" s="98"/>
      <c r="G21" s="98"/>
      <c r="H21" s="98"/>
      <c r="I21" s="98"/>
      <c r="J21" s="98"/>
      <c r="K21" s="98"/>
      <c r="L21" s="98"/>
      <c r="M21" s="98"/>
      <c r="N21" s="98"/>
      <c r="O21" s="98"/>
      <c r="P21" s="98"/>
      <c r="Q21" s="98"/>
      <c r="R21" s="98"/>
      <c r="S21" s="98"/>
      <c r="T21" s="98"/>
      <c r="U21" s="98"/>
      <c r="V21" s="98"/>
      <c r="W21" s="98"/>
      <c r="X21" s="98"/>
      <c r="Y21" s="98"/>
      <c r="Z21" s="124"/>
    </row>
    <row r="22" spans="1:26" ht="12.75" customHeight="1" x14ac:dyDescent="0.2">
      <c r="A22" s="98"/>
      <c r="B22" s="98"/>
      <c r="C22" s="98"/>
      <c r="D22" s="98"/>
      <c r="E22" s="98"/>
      <c r="F22" s="98"/>
      <c r="G22" s="98"/>
      <c r="H22" s="98"/>
      <c r="I22" s="98"/>
      <c r="J22" s="98"/>
      <c r="K22" s="98"/>
      <c r="L22" s="98"/>
      <c r="M22" s="98"/>
      <c r="N22" s="98"/>
      <c r="O22" s="98"/>
      <c r="P22" s="98"/>
      <c r="Q22" s="98"/>
      <c r="R22" s="98"/>
      <c r="S22" s="98"/>
      <c r="T22" s="98"/>
      <c r="U22" s="98"/>
      <c r="V22" s="98"/>
      <c r="W22" s="98"/>
      <c r="X22" s="98"/>
      <c r="Y22" s="98"/>
      <c r="Z22" s="124"/>
    </row>
    <row r="23" spans="1:26" ht="12.75" customHeight="1" x14ac:dyDescent="0.2">
      <c r="A23" s="98"/>
      <c r="B23" s="98"/>
      <c r="C23" s="98"/>
      <c r="D23" s="98"/>
      <c r="E23" s="98"/>
      <c r="F23" s="98"/>
      <c r="G23" s="98"/>
      <c r="H23" s="98"/>
      <c r="I23" s="98"/>
      <c r="J23" s="98"/>
      <c r="K23" s="98"/>
      <c r="L23" s="98"/>
      <c r="M23" s="98"/>
      <c r="N23" s="98"/>
      <c r="O23" s="98"/>
      <c r="P23" s="98"/>
      <c r="Q23" s="98"/>
      <c r="R23" s="98"/>
      <c r="S23" s="98"/>
      <c r="T23" s="98"/>
      <c r="U23" s="98"/>
      <c r="V23" s="98"/>
      <c r="W23" s="98"/>
      <c r="X23" s="98"/>
      <c r="Y23" s="98"/>
      <c r="Z23" s="124"/>
    </row>
    <row r="24" spans="1:26" ht="12.75" customHeight="1" x14ac:dyDescent="0.2">
      <c r="A24" s="98"/>
      <c r="B24" s="98"/>
      <c r="C24" s="98"/>
      <c r="D24" s="98"/>
      <c r="E24" s="98"/>
      <c r="F24" s="98"/>
      <c r="G24" s="98"/>
      <c r="H24" s="98"/>
      <c r="I24" s="98"/>
      <c r="J24" s="98"/>
      <c r="K24" s="98"/>
      <c r="L24" s="98"/>
      <c r="M24" s="98"/>
      <c r="N24" s="98"/>
      <c r="O24" s="98"/>
      <c r="P24" s="98"/>
      <c r="Q24" s="98"/>
      <c r="R24" s="98"/>
      <c r="S24" s="98"/>
      <c r="T24" s="98"/>
      <c r="U24" s="98"/>
      <c r="V24" s="98"/>
      <c r="W24" s="98"/>
      <c r="X24" s="98"/>
      <c r="Y24" s="98"/>
      <c r="Z24" s="124"/>
    </row>
    <row r="25" spans="1:26" ht="12.75" customHeight="1" x14ac:dyDescent="0.2">
      <c r="A25" s="98"/>
      <c r="B25" s="98"/>
      <c r="C25" s="98"/>
      <c r="D25" s="98"/>
      <c r="E25" s="98"/>
      <c r="F25" s="98"/>
      <c r="G25" s="98"/>
      <c r="H25" s="98"/>
      <c r="I25" s="98"/>
      <c r="J25" s="98"/>
      <c r="K25" s="98"/>
      <c r="L25" s="98"/>
      <c r="M25" s="98"/>
      <c r="N25" s="98"/>
      <c r="O25" s="98"/>
      <c r="P25" s="98"/>
      <c r="Q25" s="98"/>
      <c r="R25" s="98"/>
      <c r="S25" s="98"/>
      <c r="T25" s="98"/>
      <c r="U25" s="98"/>
      <c r="V25" s="98"/>
      <c r="W25" s="98"/>
      <c r="X25" s="98"/>
      <c r="Y25" s="98"/>
      <c r="Z25" s="124"/>
    </row>
    <row r="26" spans="1:26" ht="12.75" customHeight="1" x14ac:dyDescent="0.2">
      <c r="A26" s="98"/>
      <c r="B26" s="98"/>
      <c r="C26" s="98"/>
      <c r="D26" s="98"/>
      <c r="E26" s="98"/>
      <c r="F26" s="98"/>
      <c r="G26" s="98"/>
      <c r="H26" s="98"/>
      <c r="I26" s="98"/>
      <c r="J26" s="98"/>
      <c r="K26" s="98"/>
      <c r="L26" s="98"/>
      <c r="M26" s="98"/>
      <c r="N26" s="98"/>
      <c r="O26" s="98"/>
      <c r="P26" s="98"/>
      <c r="Q26" s="98"/>
      <c r="R26" s="98"/>
      <c r="S26" s="98"/>
      <c r="T26" s="98"/>
      <c r="U26" s="98"/>
      <c r="V26" s="98"/>
      <c r="W26" s="98"/>
      <c r="X26" s="98"/>
      <c r="Y26" s="98"/>
      <c r="Z26" s="124"/>
    </row>
    <row r="27" spans="1:26" ht="12.75" customHeight="1" x14ac:dyDescent="0.2">
      <c r="A27" s="98"/>
      <c r="B27" s="98"/>
      <c r="C27" s="98"/>
      <c r="D27" s="98"/>
      <c r="E27" s="98"/>
      <c r="F27" s="98"/>
      <c r="G27" s="98"/>
      <c r="H27" s="98"/>
      <c r="I27" s="98"/>
      <c r="J27" s="98"/>
      <c r="K27" s="98"/>
      <c r="L27" s="98"/>
      <c r="M27" s="98"/>
      <c r="N27" s="98"/>
      <c r="O27" s="98"/>
      <c r="P27" s="98"/>
      <c r="Q27" s="98"/>
      <c r="R27" s="98"/>
      <c r="S27" s="98"/>
      <c r="T27" s="98"/>
      <c r="U27" s="98"/>
      <c r="V27" s="98"/>
      <c r="W27" s="98"/>
      <c r="X27" s="98"/>
      <c r="Y27" s="98"/>
      <c r="Z27" s="124"/>
    </row>
    <row r="28" spans="1:26" ht="12.75" customHeight="1" x14ac:dyDescent="0.2">
      <c r="A28" s="98"/>
      <c r="B28" s="98"/>
      <c r="C28" s="98"/>
      <c r="D28" s="98"/>
      <c r="E28" s="98"/>
      <c r="F28" s="98"/>
      <c r="G28" s="98"/>
      <c r="H28" s="98"/>
      <c r="I28" s="98"/>
      <c r="J28" s="98"/>
      <c r="K28" s="98"/>
      <c r="L28" s="98"/>
      <c r="M28" s="98"/>
      <c r="N28" s="98"/>
      <c r="O28" s="98"/>
      <c r="P28" s="98"/>
      <c r="Q28" s="98"/>
      <c r="R28" s="98"/>
      <c r="S28" s="98"/>
      <c r="T28" s="98"/>
      <c r="U28" s="98"/>
      <c r="V28" s="98"/>
      <c r="W28" s="98"/>
      <c r="X28" s="98"/>
      <c r="Y28" s="98"/>
      <c r="Z28" s="124"/>
    </row>
    <row r="29" spans="1:26" ht="12.75" customHeight="1" x14ac:dyDescent="0.2">
      <c r="A29" s="98"/>
      <c r="B29" s="124"/>
      <c r="C29" s="98"/>
      <c r="D29" s="98"/>
      <c r="E29" s="98"/>
      <c r="F29" s="98"/>
      <c r="G29" s="98"/>
      <c r="H29" s="98"/>
      <c r="I29" s="98"/>
      <c r="J29" s="98"/>
      <c r="K29" s="98"/>
      <c r="L29" s="98"/>
      <c r="M29" s="98"/>
      <c r="N29" s="98"/>
      <c r="O29" s="98"/>
      <c r="P29" s="98"/>
      <c r="Q29" s="98"/>
      <c r="R29" s="98"/>
      <c r="S29" s="98"/>
      <c r="T29" s="98"/>
      <c r="U29" s="98"/>
      <c r="V29" s="98"/>
      <c r="W29" s="98"/>
      <c r="X29" s="98"/>
      <c r="Y29" s="98"/>
      <c r="Z29" s="124"/>
    </row>
    <row r="30" spans="1:26" ht="12.75" customHeight="1" x14ac:dyDescent="0.2">
      <c r="A30" s="98"/>
      <c r="B30" s="98"/>
      <c r="C30" s="98"/>
      <c r="D30" s="98"/>
      <c r="E30" s="98"/>
      <c r="F30" s="98"/>
      <c r="G30" s="98"/>
      <c r="H30" s="98"/>
      <c r="I30" s="98"/>
      <c r="J30" s="98"/>
      <c r="K30" s="98"/>
      <c r="L30" s="98"/>
      <c r="M30" s="98"/>
      <c r="N30" s="98"/>
      <c r="O30" s="98"/>
      <c r="P30" s="98"/>
      <c r="Q30" s="98"/>
      <c r="R30" s="98"/>
      <c r="S30" s="98"/>
      <c r="T30" s="98"/>
      <c r="U30" s="98"/>
      <c r="V30" s="98"/>
      <c r="W30" s="98"/>
      <c r="X30" s="98"/>
      <c r="Y30" s="98"/>
      <c r="Z30" s="124"/>
    </row>
    <row r="31" spans="1:26" ht="12.75" customHeight="1" x14ac:dyDescent="0.2">
      <c r="A31" s="98"/>
      <c r="B31" s="124"/>
      <c r="C31" s="98"/>
      <c r="D31" s="98"/>
      <c r="E31" s="98"/>
      <c r="F31" s="98"/>
      <c r="G31" s="98"/>
      <c r="H31" s="98"/>
      <c r="I31" s="98"/>
      <c r="J31" s="98"/>
      <c r="K31" s="98"/>
      <c r="L31" s="98"/>
      <c r="M31" s="98"/>
      <c r="N31" s="98"/>
      <c r="O31" s="98"/>
      <c r="P31" s="98"/>
      <c r="Q31" s="98"/>
      <c r="R31" s="98"/>
      <c r="S31" s="98"/>
      <c r="T31" s="98"/>
      <c r="U31" s="98"/>
      <c r="V31" s="98"/>
      <c r="W31" s="98"/>
      <c r="X31" s="98"/>
      <c r="Y31" s="98"/>
      <c r="Z31" s="124"/>
    </row>
    <row r="32" spans="1:26" ht="12.75" customHeight="1" x14ac:dyDescent="0.2">
      <c r="A32" s="98"/>
      <c r="B32" s="98"/>
      <c r="C32" s="98"/>
      <c r="D32" s="98"/>
      <c r="E32" s="98"/>
      <c r="F32" s="98"/>
      <c r="G32" s="98"/>
      <c r="H32" s="98"/>
      <c r="I32" s="98"/>
      <c r="J32" s="98"/>
      <c r="K32" s="98"/>
      <c r="L32" s="98"/>
      <c r="M32" s="98"/>
      <c r="N32" s="98"/>
      <c r="O32" s="98"/>
      <c r="P32" s="98"/>
      <c r="Q32" s="98"/>
      <c r="R32" s="98"/>
      <c r="S32" s="98"/>
      <c r="T32" s="98"/>
      <c r="U32" s="98"/>
      <c r="V32" s="98"/>
      <c r="W32" s="98"/>
      <c r="X32" s="98"/>
      <c r="Y32" s="98"/>
      <c r="Z32" s="124"/>
    </row>
    <row r="33" spans="1:26" ht="12.75" customHeight="1" x14ac:dyDescent="0.2">
      <c r="A33" s="98"/>
      <c r="B33" s="124"/>
      <c r="C33" s="98"/>
      <c r="D33" s="98"/>
      <c r="E33" s="98"/>
      <c r="F33" s="98"/>
      <c r="G33" s="98"/>
      <c r="H33" s="98"/>
      <c r="I33" s="98"/>
      <c r="J33" s="98"/>
      <c r="K33" s="98"/>
      <c r="L33" s="98"/>
      <c r="M33" s="98"/>
      <c r="N33" s="98"/>
      <c r="O33" s="98"/>
      <c r="P33" s="98"/>
      <c r="Q33" s="98"/>
      <c r="R33" s="98"/>
      <c r="S33" s="98"/>
      <c r="T33" s="98"/>
      <c r="U33" s="98"/>
      <c r="V33" s="98"/>
      <c r="W33" s="98"/>
      <c r="X33" s="98"/>
      <c r="Y33" s="98"/>
      <c r="Z33" s="124"/>
    </row>
    <row r="34" spans="1:26" ht="12.75" customHeight="1" x14ac:dyDescent="0.2">
      <c r="A34" s="98"/>
      <c r="B34" s="124"/>
      <c r="C34" s="98"/>
      <c r="D34" s="98"/>
      <c r="E34" s="98"/>
      <c r="F34" s="98"/>
      <c r="G34" s="98"/>
      <c r="H34" s="98"/>
      <c r="I34" s="98"/>
      <c r="J34" s="98"/>
      <c r="K34" s="98"/>
      <c r="L34" s="98"/>
      <c r="M34" s="98"/>
      <c r="N34" s="98"/>
      <c r="O34" s="98"/>
      <c r="P34" s="98"/>
      <c r="Q34" s="98"/>
      <c r="R34" s="98"/>
      <c r="S34" s="98"/>
      <c r="T34" s="98"/>
      <c r="U34" s="98"/>
      <c r="V34" s="98"/>
      <c r="W34" s="98"/>
      <c r="X34" s="98"/>
      <c r="Y34" s="98"/>
      <c r="Z34" s="124"/>
    </row>
    <row r="35" spans="1:26" ht="12.75" customHeight="1" x14ac:dyDescent="0.2">
      <c r="A35" s="98"/>
      <c r="B35" s="98"/>
      <c r="C35" s="98"/>
      <c r="D35" s="98"/>
      <c r="E35" s="98"/>
      <c r="F35" s="98"/>
      <c r="G35" s="98"/>
      <c r="H35" s="98"/>
      <c r="I35" s="98"/>
      <c r="J35" s="98"/>
      <c r="K35" s="98"/>
      <c r="L35" s="98"/>
      <c r="M35" s="98"/>
      <c r="N35" s="98"/>
      <c r="O35" s="98"/>
      <c r="P35" s="98"/>
      <c r="Q35" s="98"/>
      <c r="R35" s="98"/>
      <c r="S35" s="98"/>
      <c r="T35" s="98"/>
      <c r="U35" s="98"/>
      <c r="V35" s="98"/>
      <c r="W35" s="98"/>
      <c r="X35" s="98"/>
      <c r="Y35" s="98"/>
      <c r="Z35" s="124"/>
    </row>
    <row r="36" spans="1:26" ht="15.75" customHeight="1" x14ac:dyDescent="0.2">
      <c r="A36" s="98"/>
      <c r="B36" s="148" t="s">
        <v>399</v>
      </c>
      <c r="C36" s="98"/>
      <c r="D36" s="98"/>
      <c r="E36" s="98"/>
      <c r="F36" s="98"/>
      <c r="G36" s="98"/>
      <c r="H36" s="98"/>
      <c r="I36" s="98"/>
      <c r="J36" s="98"/>
      <c r="K36" s="98"/>
      <c r="L36" s="98"/>
      <c r="M36" s="98"/>
      <c r="N36" s="98"/>
      <c r="O36" s="98"/>
      <c r="P36" s="98"/>
      <c r="Q36" s="98"/>
      <c r="R36" s="98"/>
      <c r="S36" s="98"/>
      <c r="T36" s="98"/>
      <c r="U36" s="98"/>
      <c r="V36" s="98"/>
      <c r="W36" s="98"/>
      <c r="X36" s="98"/>
      <c r="Y36" s="98"/>
      <c r="Z36" s="124"/>
    </row>
    <row r="37" spans="1:26" ht="12.75" customHeight="1" x14ac:dyDescent="0.2">
      <c r="A37" s="98"/>
      <c r="B37" s="98"/>
      <c r="C37" s="98"/>
      <c r="D37" s="98"/>
      <c r="E37" s="98"/>
      <c r="F37" s="98"/>
      <c r="G37" s="98"/>
      <c r="H37" s="98"/>
      <c r="I37" s="98"/>
      <c r="J37" s="98"/>
      <c r="K37" s="98"/>
      <c r="L37" s="98"/>
      <c r="M37" s="98"/>
      <c r="N37" s="98"/>
      <c r="O37" s="98"/>
      <c r="P37" s="98"/>
      <c r="Q37" s="98"/>
      <c r="R37" s="98"/>
      <c r="S37" s="98"/>
      <c r="T37" s="98"/>
      <c r="U37" s="98"/>
      <c r="V37" s="98"/>
      <c r="W37" s="98"/>
      <c r="X37" s="98"/>
      <c r="Y37" s="98"/>
      <c r="Z37" s="124"/>
    </row>
    <row r="38" spans="1:26" ht="12.75" customHeight="1" x14ac:dyDescent="0.2">
      <c r="A38" s="98"/>
      <c r="B38" s="98"/>
      <c r="C38" s="98"/>
      <c r="D38" s="98"/>
      <c r="E38" s="98"/>
      <c r="F38" s="98"/>
      <c r="G38" s="98"/>
      <c r="H38" s="98"/>
      <c r="I38" s="98"/>
      <c r="J38" s="98"/>
      <c r="K38" s="98"/>
      <c r="L38" s="98"/>
      <c r="M38" s="98"/>
      <c r="N38" s="98"/>
      <c r="O38" s="98"/>
      <c r="P38" s="98"/>
      <c r="Q38" s="98"/>
      <c r="R38" s="98"/>
      <c r="S38" s="98"/>
      <c r="T38" s="98"/>
      <c r="U38" s="98"/>
      <c r="V38" s="98"/>
      <c r="W38" s="98"/>
      <c r="X38" s="98"/>
      <c r="Y38" s="98"/>
      <c r="Z38" s="124"/>
    </row>
    <row r="39" spans="1:26" ht="12.75" customHeight="1" x14ac:dyDescent="0.2">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124"/>
    </row>
    <row r="40" spans="1:26" ht="12.75" customHeight="1" x14ac:dyDescent="0.2">
      <c r="A40" s="98"/>
      <c r="B40" s="98"/>
      <c r="C40" s="98"/>
      <c r="D40" s="98"/>
      <c r="E40" s="98"/>
      <c r="F40" s="98"/>
      <c r="G40" s="98"/>
      <c r="H40" s="98"/>
      <c r="I40" s="98"/>
      <c r="J40" s="98"/>
      <c r="K40" s="98"/>
      <c r="L40" s="98"/>
      <c r="M40" s="98"/>
      <c r="N40" s="98"/>
      <c r="O40" s="98"/>
      <c r="P40" s="98"/>
      <c r="Q40" s="98"/>
      <c r="R40" s="98"/>
      <c r="S40" s="98"/>
      <c r="T40" s="98"/>
      <c r="U40" s="98"/>
      <c r="V40" s="98"/>
      <c r="W40" s="98"/>
      <c r="X40" s="98"/>
      <c r="Y40" s="98"/>
      <c r="Z40" s="124"/>
    </row>
    <row r="41" spans="1:26" ht="12.75" customHeight="1" x14ac:dyDescent="0.2">
      <c r="A41" s="98"/>
      <c r="B41" s="98"/>
      <c r="C41" s="98"/>
      <c r="D41" s="98"/>
      <c r="E41" s="98"/>
      <c r="F41" s="98"/>
      <c r="G41" s="98"/>
      <c r="H41" s="98"/>
      <c r="I41" s="98"/>
      <c r="J41" s="98"/>
      <c r="K41" s="98"/>
      <c r="L41" s="98"/>
      <c r="M41" s="98"/>
      <c r="N41" s="98"/>
      <c r="O41" s="98"/>
      <c r="P41" s="98"/>
      <c r="Q41" s="98"/>
      <c r="R41" s="98"/>
      <c r="S41" s="98"/>
      <c r="T41" s="98"/>
      <c r="U41" s="98"/>
      <c r="V41" s="98"/>
      <c r="W41" s="98"/>
      <c r="X41" s="98"/>
      <c r="Y41" s="98"/>
      <c r="Z41" s="124"/>
    </row>
    <row r="42" spans="1:26" ht="12.75" customHeight="1" x14ac:dyDescent="0.2">
      <c r="A42" s="98"/>
      <c r="B42" s="98"/>
      <c r="C42" s="98"/>
      <c r="D42" s="98"/>
      <c r="E42" s="98"/>
      <c r="F42" s="98"/>
      <c r="G42" s="98"/>
      <c r="H42" s="98"/>
      <c r="I42" s="98"/>
      <c r="J42" s="98"/>
      <c r="K42" s="98"/>
      <c r="L42" s="98"/>
      <c r="M42" s="98"/>
      <c r="N42" s="98"/>
      <c r="O42" s="98"/>
      <c r="P42" s="98"/>
      <c r="Q42" s="98"/>
      <c r="R42" s="98"/>
      <c r="S42" s="98"/>
      <c r="T42" s="98"/>
      <c r="U42" s="98"/>
      <c r="V42" s="98"/>
      <c r="W42" s="98"/>
      <c r="X42" s="98"/>
      <c r="Y42" s="98"/>
      <c r="Z42" s="124"/>
    </row>
    <row r="43" spans="1:26" ht="12.75" customHeight="1" x14ac:dyDescent="0.2">
      <c r="A43" s="98"/>
      <c r="B43" s="98"/>
      <c r="C43" s="98"/>
      <c r="D43" s="98"/>
      <c r="E43" s="98"/>
      <c r="F43" s="98"/>
      <c r="G43" s="98"/>
      <c r="H43" s="98"/>
      <c r="I43" s="98"/>
      <c r="J43" s="98"/>
      <c r="K43" s="98"/>
      <c r="L43" s="98"/>
      <c r="M43" s="98"/>
      <c r="N43" s="98"/>
      <c r="O43" s="98"/>
      <c r="P43" s="98"/>
      <c r="Q43" s="98"/>
      <c r="R43" s="98"/>
      <c r="S43" s="98"/>
      <c r="T43" s="98"/>
      <c r="U43" s="98"/>
      <c r="V43" s="98"/>
      <c r="W43" s="98"/>
      <c r="X43" s="98"/>
      <c r="Y43" s="98"/>
      <c r="Z43" s="124"/>
    </row>
    <row r="44" spans="1:26" ht="12.75" customHeight="1" x14ac:dyDescent="0.2">
      <c r="A44" s="98"/>
      <c r="B44" s="98"/>
      <c r="C44" s="98"/>
      <c r="D44" s="98"/>
      <c r="E44" s="98"/>
      <c r="F44" s="98"/>
      <c r="G44" s="98"/>
      <c r="H44" s="98"/>
      <c r="I44" s="98"/>
      <c r="J44" s="98"/>
      <c r="K44" s="98"/>
      <c r="L44" s="98"/>
      <c r="M44" s="98"/>
      <c r="N44" s="98"/>
      <c r="O44" s="98"/>
      <c r="P44" s="98"/>
      <c r="Q44" s="98"/>
      <c r="R44" s="98"/>
      <c r="S44" s="98"/>
      <c r="T44" s="98"/>
      <c r="U44" s="98"/>
      <c r="V44" s="98"/>
      <c r="W44" s="98"/>
      <c r="X44" s="98"/>
      <c r="Y44" s="98"/>
      <c r="Z44" s="124"/>
    </row>
    <row r="45" spans="1:26" ht="12.75" customHeight="1" x14ac:dyDescent="0.2">
      <c r="A45" s="98"/>
      <c r="B45" s="98"/>
      <c r="C45" s="98"/>
      <c r="D45" s="98"/>
      <c r="E45" s="98"/>
      <c r="F45" s="98"/>
      <c r="G45" s="98"/>
      <c r="H45" s="98"/>
      <c r="I45" s="98"/>
      <c r="J45" s="98"/>
      <c r="K45" s="98"/>
      <c r="L45" s="98"/>
      <c r="M45" s="98"/>
      <c r="N45" s="98"/>
      <c r="O45" s="98"/>
      <c r="P45" s="98"/>
      <c r="Q45" s="98"/>
      <c r="R45" s="98"/>
      <c r="S45" s="98"/>
      <c r="T45" s="98"/>
      <c r="U45" s="98"/>
      <c r="V45" s="98"/>
      <c r="W45" s="98"/>
      <c r="X45" s="98"/>
      <c r="Y45" s="98"/>
      <c r="Z45" s="124"/>
    </row>
    <row r="46" spans="1:26" ht="12.75" customHeight="1" x14ac:dyDescent="0.2">
      <c r="A46" s="98"/>
      <c r="B46" s="98"/>
      <c r="C46" s="98"/>
      <c r="D46" s="98"/>
      <c r="E46" s="98"/>
      <c r="F46" s="98"/>
      <c r="G46" s="98"/>
      <c r="H46" s="98"/>
      <c r="I46" s="98"/>
      <c r="J46" s="98"/>
      <c r="K46" s="98"/>
      <c r="L46" s="98"/>
      <c r="M46" s="98"/>
      <c r="N46" s="98"/>
      <c r="O46" s="98"/>
      <c r="P46" s="98"/>
      <c r="Q46" s="98"/>
      <c r="R46" s="98"/>
      <c r="S46" s="98"/>
      <c r="T46" s="98"/>
      <c r="U46" s="98"/>
      <c r="V46" s="98"/>
      <c r="W46" s="98"/>
      <c r="X46" s="98"/>
      <c r="Y46" s="98"/>
      <c r="Z46" s="124"/>
    </row>
    <row r="47" spans="1:26" ht="12.75" customHeight="1" x14ac:dyDescent="0.2">
      <c r="A47" s="98"/>
      <c r="B47" s="98"/>
      <c r="C47" s="98"/>
      <c r="D47" s="98"/>
      <c r="E47" s="98"/>
      <c r="F47" s="98"/>
      <c r="G47" s="98"/>
      <c r="H47" s="98"/>
      <c r="I47" s="98"/>
      <c r="J47" s="98"/>
      <c r="K47" s="98"/>
      <c r="L47" s="98"/>
      <c r="M47" s="98"/>
      <c r="N47" s="98"/>
      <c r="O47" s="98"/>
      <c r="P47" s="98"/>
      <c r="Q47" s="98"/>
      <c r="R47" s="98"/>
      <c r="S47" s="98"/>
      <c r="T47" s="98"/>
      <c r="U47" s="98"/>
      <c r="V47" s="98"/>
      <c r="W47" s="98"/>
      <c r="X47" s="98"/>
      <c r="Y47" s="98"/>
      <c r="Z47" s="124"/>
    </row>
    <row r="48" spans="1:26" ht="12.75" customHeight="1" x14ac:dyDescent="0.2">
      <c r="A48" s="98"/>
      <c r="B48" s="98"/>
      <c r="C48" s="98"/>
      <c r="D48" s="98"/>
      <c r="E48" s="98"/>
      <c r="F48" s="98"/>
      <c r="G48" s="98"/>
      <c r="H48" s="98"/>
      <c r="I48" s="98"/>
      <c r="J48" s="98"/>
      <c r="K48" s="98"/>
      <c r="L48" s="98"/>
      <c r="M48" s="98"/>
      <c r="N48" s="98"/>
      <c r="O48" s="98"/>
      <c r="P48" s="98"/>
      <c r="Q48" s="98"/>
      <c r="R48" s="98"/>
      <c r="S48" s="98"/>
      <c r="T48" s="98"/>
      <c r="U48" s="98"/>
      <c r="V48" s="98"/>
      <c r="W48" s="98"/>
      <c r="X48" s="98"/>
      <c r="Y48" s="98"/>
      <c r="Z48" s="124"/>
    </row>
    <row r="49" spans="1:26" ht="12.75" customHeight="1" x14ac:dyDescent="0.2">
      <c r="A49" s="98"/>
      <c r="B49" s="98"/>
      <c r="C49" s="98"/>
      <c r="D49" s="98"/>
      <c r="E49" s="98"/>
      <c r="F49" s="98"/>
      <c r="G49" s="98"/>
      <c r="H49" s="98"/>
      <c r="I49" s="98"/>
      <c r="J49" s="98"/>
      <c r="K49" s="98"/>
      <c r="L49" s="98"/>
      <c r="M49" s="98"/>
      <c r="N49" s="98"/>
      <c r="O49" s="98"/>
      <c r="P49" s="98"/>
      <c r="Q49" s="98"/>
      <c r="R49" s="98"/>
      <c r="S49" s="98"/>
      <c r="T49" s="98"/>
      <c r="U49" s="98"/>
      <c r="V49" s="98"/>
      <c r="W49" s="98"/>
      <c r="X49" s="98"/>
      <c r="Y49" s="98"/>
      <c r="Z49" s="124"/>
    </row>
    <row r="50" spans="1:26" ht="12.75" customHeight="1" x14ac:dyDescent="0.2">
      <c r="A50" s="98"/>
      <c r="B50" s="98"/>
      <c r="C50" s="98"/>
      <c r="D50" s="98"/>
      <c r="E50" s="98"/>
      <c r="F50" s="98"/>
      <c r="G50" s="98"/>
      <c r="H50" s="98"/>
      <c r="I50" s="98"/>
      <c r="J50" s="98"/>
      <c r="K50" s="98"/>
      <c r="L50" s="98"/>
      <c r="M50" s="98"/>
      <c r="N50" s="98"/>
      <c r="O50" s="98"/>
      <c r="P50" s="98"/>
      <c r="Q50" s="98"/>
      <c r="R50" s="98"/>
      <c r="S50" s="98"/>
      <c r="T50" s="98"/>
      <c r="U50" s="98"/>
      <c r="V50" s="98"/>
      <c r="W50" s="98"/>
      <c r="X50" s="98"/>
      <c r="Y50" s="98"/>
      <c r="Z50" s="124"/>
    </row>
    <row r="51" spans="1:26" ht="12.75" customHeight="1" x14ac:dyDescent="0.2">
      <c r="A51" s="98"/>
      <c r="B51" s="98"/>
      <c r="C51" s="98"/>
      <c r="D51" s="98"/>
      <c r="E51" s="98"/>
      <c r="F51" s="98"/>
      <c r="G51" s="98"/>
      <c r="H51" s="98"/>
      <c r="I51" s="98"/>
      <c r="J51" s="98"/>
      <c r="K51" s="98"/>
      <c r="L51" s="98"/>
      <c r="M51" s="98"/>
      <c r="N51" s="98"/>
      <c r="O51" s="98"/>
      <c r="P51" s="98"/>
      <c r="Q51" s="98"/>
      <c r="R51" s="98"/>
      <c r="S51" s="98"/>
      <c r="T51" s="98"/>
      <c r="U51" s="98"/>
      <c r="V51" s="98"/>
      <c r="W51" s="98"/>
      <c r="X51" s="98"/>
      <c r="Y51" s="98"/>
      <c r="Z51" s="124"/>
    </row>
    <row r="52" spans="1:26" ht="12.75" customHeight="1" x14ac:dyDescent="0.2">
      <c r="A52" s="98"/>
      <c r="B52" s="98"/>
      <c r="C52" s="98"/>
      <c r="D52" s="98"/>
      <c r="E52" s="98"/>
      <c r="F52" s="98"/>
      <c r="G52" s="98"/>
      <c r="H52" s="98"/>
      <c r="I52" s="98"/>
      <c r="J52" s="98"/>
      <c r="K52" s="98"/>
      <c r="L52" s="98"/>
      <c r="M52" s="98"/>
      <c r="N52" s="98"/>
      <c r="O52" s="98"/>
      <c r="P52" s="98"/>
      <c r="Q52" s="98"/>
      <c r="R52" s="98"/>
      <c r="S52" s="98"/>
      <c r="T52" s="98"/>
      <c r="U52" s="98"/>
      <c r="V52" s="98"/>
      <c r="W52" s="98"/>
      <c r="X52" s="98"/>
      <c r="Y52" s="98"/>
      <c r="Z52" s="124"/>
    </row>
    <row r="53" spans="1:26" ht="12.75" customHeight="1" x14ac:dyDescent="0.2">
      <c r="A53" s="98"/>
      <c r="B53" s="98"/>
      <c r="C53" s="98"/>
      <c r="D53" s="98"/>
      <c r="E53" s="98"/>
      <c r="F53" s="98"/>
      <c r="G53" s="98"/>
      <c r="H53" s="98"/>
      <c r="I53" s="98"/>
      <c r="J53" s="98"/>
      <c r="K53" s="98"/>
      <c r="L53" s="98"/>
      <c r="M53" s="98"/>
      <c r="N53" s="98"/>
      <c r="O53" s="98"/>
      <c r="P53" s="98"/>
      <c r="Q53" s="98"/>
      <c r="R53" s="98"/>
      <c r="S53" s="98"/>
      <c r="T53" s="98"/>
      <c r="U53" s="98"/>
      <c r="V53" s="98"/>
      <c r="W53" s="98"/>
      <c r="X53" s="98"/>
      <c r="Y53" s="98"/>
      <c r="Z53" s="124"/>
    </row>
    <row r="54" spans="1:26" ht="12.75" customHeight="1" x14ac:dyDescent="0.2">
      <c r="A54" s="98"/>
      <c r="B54" s="98"/>
      <c r="C54" s="98"/>
      <c r="D54" s="98"/>
      <c r="E54" s="98"/>
      <c r="F54" s="98"/>
      <c r="G54" s="98"/>
      <c r="H54" s="98"/>
      <c r="I54" s="98"/>
      <c r="J54" s="98"/>
      <c r="K54" s="98"/>
      <c r="L54" s="98"/>
      <c r="M54" s="98"/>
      <c r="N54" s="98"/>
      <c r="O54" s="98"/>
      <c r="P54" s="98"/>
      <c r="Q54" s="98"/>
      <c r="R54" s="98"/>
      <c r="S54" s="98"/>
      <c r="T54" s="98"/>
      <c r="U54" s="98"/>
      <c r="V54" s="98"/>
      <c r="W54" s="98"/>
      <c r="X54" s="98"/>
      <c r="Y54" s="98"/>
      <c r="Z54" s="124"/>
    </row>
    <row r="55" spans="1:26" ht="12.75" customHeight="1" x14ac:dyDescent="0.2">
      <c r="A55" s="98"/>
      <c r="B55" s="98"/>
      <c r="C55" s="98"/>
      <c r="D55" s="98"/>
      <c r="E55" s="98"/>
      <c r="F55" s="98"/>
      <c r="G55" s="98"/>
      <c r="H55" s="98"/>
      <c r="I55" s="98"/>
      <c r="J55" s="98"/>
      <c r="K55" s="98"/>
      <c r="L55" s="98"/>
      <c r="M55" s="98"/>
      <c r="N55" s="98"/>
      <c r="O55" s="98"/>
      <c r="P55" s="98"/>
      <c r="Q55" s="98"/>
      <c r="R55" s="98"/>
      <c r="S55" s="98"/>
      <c r="T55" s="98"/>
      <c r="U55" s="98"/>
      <c r="V55" s="98"/>
      <c r="W55" s="98"/>
      <c r="X55" s="98"/>
      <c r="Y55" s="98"/>
      <c r="Z55" s="124"/>
    </row>
    <row r="56" spans="1:26" ht="12.75" customHeight="1" x14ac:dyDescent="0.2">
      <c r="A56" s="98"/>
      <c r="B56" s="98"/>
      <c r="C56" s="98"/>
      <c r="D56" s="98"/>
      <c r="E56" s="98"/>
      <c r="F56" s="98"/>
      <c r="G56" s="98"/>
      <c r="H56" s="98"/>
      <c r="I56" s="98"/>
      <c r="J56" s="98"/>
      <c r="K56" s="98"/>
      <c r="L56" s="98"/>
      <c r="M56" s="98"/>
      <c r="N56" s="98"/>
      <c r="O56" s="98"/>
      <c r="P56" s="98"/>
      <c r="Q56" s="98"/>
      <c r="R56" s="98"/>
      <c r="S56" s="98"/>
      <c r="T56" s="98"/>
      <c r="U56" s="98"/>
      <c r="V56" s="98"/>
      <c r="W56" s="98"/>
      <c r="X56" s="98"/>
      <c r="Y56" s="98"/>
      <c r="Z56" s="124"/>
    </row>
    <row r="57" spans="1:26" ht="12.75" customHeight="1" x14ac:dyDescent="0.2">
      <c r="A57" s="98"/>
      <c r="B57" s="98"/>
      <c r="C57" s="98"/>
      <c r="D57" s="98"/>
      <c r="E57" s="98"/>
      <c r="F57" s="98"/>
      <c r="G57" s="98"/>
      <c r="H57" s="98"/>
      <c r="I57" s="98"/>
      <c r="J57" s="98"/>
      <c r="K57" s="98"/>
      <c r="L57" s="98"/>
      <c r="M57" s="98"/>
      <c r="N57" s="98"/>
      <c r="O57" s="98"/>
      <c r="P57" s="98"/>
      <c r="Q57" s="98"/>
      <c r="R57" s="98"/>
      <c r="S57" s="98"/>
      <c r="T57" s="98"/>
      <c r="U57" s="98"/>
      <c r="V57" s="98"/>
      <c r="W57" s="98"/>
      <c r="X57" s="98"/>
      <c r="Y57" s="98"/>
      <c r="Z57" s="124"/>
    </row>
    <row r="58" spans="1:26" ht="12.75" customHeight="1" x14ac:dyDescent="0.2">
      <c r="A58" s="98"/>
      <c r="B58" s="98"/>
      <c r="C58" s="98"/>
      <c r="D58" s="98"/>
      <c r="E58" s="98"/>
      <c r="F58" s="98"/>
      <c r="G58" s="98"/>
      <c r="H58" s="98"/>
      <c r="I58" s="98"/>
      <c r="J58" s="98"/>
      <c r="K58" s="98"/>
      <c r="L58" s="98"/>
      <c r="M58" s="98"/>
      <c r="N58" s="98"/>
      <c r="O58" s="98"/>
      <c r="P58" s="98"/>
      <c r="Q58" s="98"/>
      <c r="R58" s="98"/>
      <c r="S58" s="98"/>
      <c r="T58" s="98"/>
      <c r="U58" s="98"/>
      <c r="V58" s="98"/>
      <c r="W58" s="98"/>
      <c r="X58" s="98"/>
      <c r="Y58" s="98"/>
      <c r="Z58" s="124"/>
    </row>
    <row r="59" spans="1:26" ht="12.75" customHeight="1" x14ac:dyDescent="0.2">
      <c r="A59" s="98"/>
      <c r="B59" s="98"/>
      <c r="C59" s="98"/>
      <c r="D59" s="98"/>
      <c r="E59" s="98"/>
      <c r="F59" s="98"/>
      <c r="G59" s="98"/>
      <c r="H59" s="98"/>
      <c r="I59" s="98"/>
      <c r="J59" s="98"/>
      <c r="K59" s="98"/>
      <c r="L59" s="98"/>
      <c r="M59" s="98"/>
      <c r="N59" s="98"/>
      <c r="O59" s="98"/>
      <c r="P59" s="98"/>
      <c r="Q59" s="98"/>
      <c r="R59" s="98"/>
      <c r="S59" s="98"/>
      <c r="T59" s="98"/>
      <c r="U59" s="98"/>
      <c r="V59" s="98"/>
      <c r="W59" s="98"/>
      <c r="X59" s="98"/>
      <c r="Y59" s="98"/>
      <c r="Z59" s="124"/>
    </row>
    <row r="60" spans="1:26" ht="12.75" customHeight="1" x14ac:dyDescent="0.2">
      <c r="A60" s="98"/>
      <c r="B60" s="98"/>
      <c r="C60" s="98"/>
      <c r="D60" s="98"/>
      <c r="E60" s="98"/>
      <c r="F60" s="98"/>
      <c r="G60" s="98"/>
      <c r="H60" s="98"/>
      <c r="I60" s="98"/>
      <c r="J60" s="98"/>
      <c r="K60" s="98"/>
      <c r="L60" s="98"/>
      <c r="M60" s="98"/>
      <c r="N60" s="98"/>
      <c r="O60" s="98"/>
      <c r="P60" s="98"/>
      <c r="Q60" s="98"/>
      <c r="R60" s="98"/>
      <c r="S60" s="98"/>
      <c r="T60" s="98"/>
      <c r="U60" s="98"/>
      <c r="V60" s="98"/>
      <c r="W60" s="98"/>
      <c r="X60" s="98"/>
      <c r="Y60" s="98"/>
      <c r="Z60" s="124"/>
    </row>
    <row r="61" spans="1:26" ht="12.75" customHeight="1" x14ac:dyDescent="0.2">
      <c r="A61" s="98"/>
      <c r="B61" s="98"/>
      <c r="C61" s="98"/>
      <c r="D61" s="98"/>
      <c r="E61" s="98"/>
      <c r="F61" s="98"/>
      <c r="G61" s="98"/>
      <c r="H61" s="98"/>
      <c r="I61" s="98"/>
      <c r="J61" s="98"/>
      <c r="K61" s="98"/>
      <c r="L61" s="98"/>
      <c r="M61" s="98"/>
      <c r="N61" s="98"/>
      <c r="O61" s="98"/>
      <c r="P61" s="98"/>
      <c r="Q61" s="98"/>
      <c r="R61" s="98"/>
      <c r="S61" s="98"/>
      <c r="T61" s="98"/>
      <c r="U61" s="98"/>
      <c r="V61" s="98"/>
      <c r="W61" s="98"/>
      <c r="X61" s="98"/>
      <c r="Y61" s="98"/>
      <c r="Z61" s="124"/>
    </row>
    <row r="62" spans="1:26" ht="12.75" customHeight="1" x14ac:dyDescent="0.2">
      <c r="A62" s="98"/>
      <c r="B62" s="98"/>
      <c r="C62" s="98"/>
      <c r="D62" s="98"/>
      <c r="E62" s="98"/>
      <c r="F62" s="98"/>
      <c r="G62" s="98"/>
      <c r="H62" s="98"/>
      <c r="I62" s="98"/>
      <c r="J62" s="98"/>
      <c r="K62" s="98"/>
      <c r="L62" s="98"/>
      <c r="M62" s="98"/>
      <c r="N62" s="98"/>
      <c r="O62" s="98"/>
      <c r="P62" s="98"/>
      <c r="Q62" s="98"/>
      <c r="R62" s="98"/>
      <c r="S62" s="98"/>
      <c r="T62" s="98"/>
      <c r="U62" s="98"/>
      <c r="V62" s="98"/>
      <c r="W62" s="98"/>
      <c r="X62" s="98"/>
      <c r="Y62" s="98"/>
      <c r="Z62" s="124"/>
    </row>
    <row r="63" spans="1:26" ht="12.75" customHeight="1" x14ac:dyDescent="0.2">
      <c r="A63" s="98"/>
      <c r="B63" s="98"/>
      <c r="C63" s="98"/>
      <c r="D63" s="98"/>
      <c r="E63" s="98"/>
      <c r="F63" s="98"/>
      <c r="G63" s="98"/>
      <c r="H63" s="98"/>
      <c r="I63" s="98"/>
      <c r="J63" s="98"/>
      <c r="K63" s="98"/>
      <c r="L63" s="98"/>
      <c r="M63" s="98"/>
      <c r="N63" s="98"/>
      <c r="O63" s="98"/>
      <c r="P63" s="98"/>
      <c r="Q63" s="98"/>
      <c r="R63" s="98"/>
      <c r="S63" s="98"/>
      <c r="T63" s="98"/>
      <c r="U63" s="98"/>
      <c r="V63" s="98"/>
      <c r="W63" s="98"/>
      <c r="X63" s="98"/>
      <c r="Y63" s="98"/>
      <c r="Z63" s="124"/>
    </row>
    <row r="64" spans="1:26" ht="12.75" customHeight="1" x14ac:dyDescent="0.2">
      <c r="A64" s="98"/>
      <c r="B64" s="98"/>
      <c r="C64" s="98"/>
      <c r="D64" s="98"/>
      <c r="E64" s="98"/>
      <c r="F64" s="98"/>
      <c r="G64" s="98"/>
      <c r="H64" s="98"/>
      <c r="I64" s="98"/>
      <c r="J64" s="98"/>
      <c r="K64" s="98"/>
      <c r="L64" s="98"/>
      <c r="M64" s="98"/>
      <c r="N64" s="98"/>
      <c r="O64" s="98"/>
      <c r="P64" s="98"/>
      <c r="Q64" s="98"/>
      <c r="R64" s="98"/>
      <c r="S64" s="98"/>
      <c r="T64" s="98"/>
      <c r="U64" s="98"/>
      <c r="V64" s="98"/>
      <c r="W64" s="98"/>
      <c r="X64" s="98"/>
      <c r="Y64" s="98"/>
      <c r="Z64" s="124"/>
    </row>
    <row r="65" spans="1:26" ht="12.75" customHeight="1" x14ac:dyDescent="0.2">
      <c r="A65" s="98"/>
      <c r="B65" s="98"/>
      <c r="C65" s="98"/>
      <c r="D65" s="98"/>
      <c r="E65" s="98"/>
      <c r="F65" s="98"/>
      <c r="G65" s="98"/>
      <c r="H65" s="98"/>
      <c r="I65" s="98"/>
      <c r="J65" s="98"/>
      <c r="K65" s="98"/>
      <c r="L65" s="98"/>
      <c r="M65" s="98"/>
      <c r="N65" s="98"/>
      <c r="O65" s="98"/>
      <c r="P65" s="98"/>
      <c r="Q65" s="98"/>
      <c r="R65" s="98"/>
      <c r="S65" s="98"/>
      <c r="T65" s="98"/>
      <c r="U65" s="98"/>
      <c r="V65" s="98"/>
      <c r="W65" s="98"/>
      <c r="X65" s="98"/>
      <c r="Y65" s="98"/>
      <c r="Z65" s="124"/>
    </row>
    <row r="66" spans="1:26" ht="12.75" customHeight="1" x14ac:dyDescent="0.2">
      <c r="A66" s="98"/>
      <c r="B66" s="98"/>
      <c r="C66" s="98"/>
      <c r="D66" s="98"/>
      <c r="E66" s="98"/>
      <c r="F66" s="98"/>
      <c r="G66" s="98"/>
      <c r="H66" s="98"/>
      <c r="I66" s="98"/>
      <c r="J66" s="98"/>
      <c r="K66" s="98"/>
      <c r="L66" s="98"/>
      <c r="M66" s="98"/>
      <c r="N66" s="98"/>
      <c r="O66" s="98"/>
      <c r="P66" s="98"/>
      <c r="Q66" s="98"/>
      <c r="R66" s="98"/>
      <c r="S66" s="98"/>
      <c r="T66" s="98"/>
      <c r="U66" s="98"/>
      <c r="V66" s="98"/>
      <c r="W66" s="98"/>
      <c r="X66" s="98"/>
      <c r="Y66" s="98"/>
      <c r="Z66" s="124"/>
    </row>
    <row r="67" spans="1:26" ht="12.75" customHeight="1" x14ac:dyDescent="0.2">
      <c r="A67" s="98"/>
      <c r="B67" s="98"/>
      <c r="C67" s="98"/>
      <c r="D67" s="98"/>
      <c r="E67" s="98"/>
      <c r="F67" s="98"/>
      <c r="G67" s="98"/>
      <c r="H67" s="98"/>
      <c r="I67" s="98"/>
      <c r="J67" s="98"/>
      <c r="K67" s="98"/>
      <c r="L67" s="98"/>
      <c r="M67" s="98"/>
      <c r="N67" s="98"/>
      <c r="O67" s="98"/>
      <c r="P67" s="98"/>
      <c r="Q67" s="98"/>
      <c r="R67" s="98"/>
      <c r="S67" s="98"/>
      <c r="T67" s="98"/>
      <c r="U67" s="98"/>
      <c r="V67" s="98"/>
      <c r="W67" s="98"/>
      <c r="X67" s="98"/>
      <c r="Y67" s="98"/>
      <c r="Z67" s="124"/>
    </row>
    <row r="68" spans="1:26" ht="12.75" customHeight="1" x14ac:dyDescent="0.2">
      <c r="A68" s="98"/>
      <c r="B68" s="98"/>
      <c r="C68" s="98"/>
      <c r="D68" s="98"/>
      <c r="E68" s="98"/>
      <c r="F68" s="98"/>
      <c r="G68" s="98"/>
      <c r="H68" s="98"/>
      <c r="I68" s="98"/>
      <c r="J68" s="98"/>
      <c r="K68" s="98"/>
      <c r="L68" s="98"/>
      <c r="M68" s="98"/>
      <c r="N68" s="98"/>
      <c r="O68" s="98"/>
      <c r="P68" s="98"/>
      <c r="Q68" s="98"/>
      <c r="R68" s="98"/>
      <c r="S68" s="98"/>
      <c r="T68" s="98"/>
      <c r="U68" s="98"/>
      <c r="V68" s="98"/>
      <c r="W68" s="98"/>
      <c r="X68" s="98"/>
      <c r="Y68" s="98"/>
      <c r="Z68" s="124"/>
    </row>
    <row r="69" spans="1:26" ht="12.75" customHeight="1" x14ac:dyDescent="0.2">
      <c r="A69" s="98"/>
      <c r="B69" s="98"/>
      <c r="C69" s="98"/>
      <c r="D69" s="98"/>
      <c r="E69" s="98"/>
      <c r="F69" s="98"/>
      <c r="G69" s="98"/>
      <c r="H69" s="98"/>
      <c r="I69" s="98"/>
      <c r="J69" s="98"/>
      <c r="K69" s="98"/>
      <c r="L69" s="98"/>
      <c r="M69" s="98"/>
      <c r="N69" s="98"/>
      <c r="O69" s="98"/>
      <c r="P69" s="98"/>
      <c r="Q69" s="98"/>
      <c r="R69" s="98"/>
      <c r="S69" s="98"/>
      <c r="T69" s="98"/>
      <c r="U69" s="98"/>
      <c r="V69" s="98"/>
      <c r="W69" s="98"/>
      <c r="X69" s="98"/>
      <c r="Y69" s="98"/>
      <c r="Z69" s="124"/>
    </row>
    <row r="70" spans="1:26" ht="12.75" customHeight="1" x14ac:dyDescent="0.2">
      <c r="A70" s="98"/>
      <c r="B70" s="98"/>
      <c r="C70" s="98"/>
      <c r="D70" s="98"/>
      <c r="E70" s="98"/>
      <c r="F70" s="98"/>
      <c r="G70" s="98"/>
      <c r="H70" s="98"/>
      <c r="I70" s="98"/>
      <c r="J70" s="98"/>
      <c r="K70" s="98"/>
      <c r="L70" s="98"/>
      <c r="M70" s="98"/>
      <c r="N70" s="98"/>
      <c r="O70" s="98"/>
      <c r="P70" s="98"/>
      <c r="Q70" s="98"/>
      <c r="R70" s="98"/>
      <c r="S70" s="98"/>
      <c r="T70" s="98"/>
      <c r="U70" s="98"/>
      <c r="V70" s="98"/>
      <c r="W70" s="98"/>
      <c r="X70" s="98"/>
      <c r="Y70" s="98"/>
      <c r="Z70" s="124"/>
    </row>
    <row r="71" spans="1:26" ht="12.75" customHeight="1" x14ac:dyDescent="0.2">
      <c r="A71" s="98"/>
      <c r="B71" s="98"/>
      <c r="C71" s="98"/>
      <c r="D71" s="98"/>
      <c r="E71" s="98"/>
      <c r="F71" s="98"/>
      <c r="G71" s="98"/>
      <c r="H71" s="98"/>
      <c r="I71" s="98"/>
      <c r="J71" s="98"/>
      <c r="K71" s="98"/>
      <c r="L71" s="98"/>
      <c r="M71" s="98"/>
      <c r="N71" s="98"/>
      <c r="O71" s="98"/>
      <c r="P71" s="98"/>
      <c r="Q71" s="98"/>
      <c r="R71" s="98"/>
      <c r="S71" s="98"/>
      <c r="T71" s="98"/>
      <c r="U71" s="98"/>
      <c r="V71" s="98"/>
      <c r="W71" s="98"/>
      <c r="X71" s="98"/>
      <c r="Y71" s="98"/>
      <c r="Z71" s="124"/>
    </row>
    <row r="72" spans="1:26" ht="12.75" customHeight="1" x14ac:dyDescent="0.2">
      <c r="A72" s="98"/>
      <c r="B72" s="98"/>
      <c r="C72" s="98"/>
      <c r="D72" s="98"/>
      <c r="E72" s="98"/>
      <c r="F72" s="98"/>
      <c r="G72" s="98"/>
      <c r="H72" s="98"/>
      <c r="I72" s="98"/>
      <c r="J72" s="98"/>
      <c r="K72" s="98"/>
      <c r="L72" s="98"/>
      <c r="M72" s="98"/>
      <c r="N72" s="98"/>
      <c r="O72" s="98"/>
      <c r="P72" s="98"/>
      <c r="Q72" s="98"/>
      <c r="R72" s="98"/>
      <c r="S72" s="98"/>
      <c r="T72" s="98"/>
      <c r="U72" s="98"/>
      <c r="V72" s="98"/>
      <c r="W72" s="98"/>
      <c r="X72" s="98"/>
      <c r="Y72" s="98"/>
      <c r="Z72" s="124"/>
    </row>
    <row r="73" spans="1:26" ht="12.75" customHeight="1" x14ac:dyDescent="0.2">
      <c r="A73" s="98"/>
      <c r="B73" s="98"/>
      <c r="C73" s="98"/>
      <c r="D73" s="98"/>
      <c r="E73" s="98"/>
      <c r="F73" s="98"/>
      <c r="G73" s="98"/>
      <c r="H73" s="98"/>
      <c r="I73" s="98"/>
      <c r="J73" s="98"/>
      <c r="K73" s="98"/>
      <c r="L73" s="98"/>
      <c r="M73" s="98"/>
      <c r="N73" s="98"/>
      <c r="O73" s="98"/>
      <c r="P73" s="98"/>
      <c r="Q73" s="98"/>
      <c r="R73" s="98"/>
      <c r="S73" s="98"/>
      <c r="T73" s="98"/>
      <c r="U73" s="98"/>
      <c r="V73" s="98"/>
      <c r="W73" s="98"/>
      <c r="X73" s="98"/>
      <c r="Y73" s="98"/>
      <c r="Z73" s="124"/>
    </row>
    <row r="74" spans="1:26" ht="12.75" customHeight="1" x14ac:dyDescent="0.2">
      <c r="A74" s="98"/>
      <c r="B74" s="98"/>
      <c r="C74" s="98"/>
      <c r="D74" s="98"/>
      <c r="E74" s="98"/>
      <c r="F74" s="98"/>
      <c r="G74" s="98"/>
      <c r="H74" s="98"/>
      <c r="I74" s="98"/>
      <c r="J74" s="98"/>
      <c r="K74" s="98"/>
      <c r="L74" s="98"/>
      <c r="M74" s="98"/>
      <c r="N74" s="98"/>
      <c r="O74" s="98"/>
      <c r="P74" s="98"/>
      <c r="Q74" s="98"/>
      <c r="R74" s="98"/>
      <c r="S74" s="98"/>
      <c r="T74" s="98"/>
      <c r="U74" s="98"/>
      <c r="V74" s="98"/>
      <c r="W74" s="98"/>
      <c r="X74" s="98"/>
      <c r="Y74" s="98"/>
      <c r="Z74" s="124"/>
    </row>
    <row r="75" spans="1:26" ht="12.75" customHeight="1" x14ac:dyDescent="0.2">
      <c r="A75" s="98"/>
      <c r="B75" s="98"/>
      <c r="C75" s="98"/>
      <c r="D75" s="98"/>
      <c r="E75" s="98"/>
      <c r="F75" s="98"/>
      <c r="G75" s="98"/>
      <c r="H75" s="98"/>
      <c r="I75" s="98"/>
      <c r="J75" s="98"/>
      <c r="K75" s="98"/>
      <c r="L75" s="98"/>
      <c r="M75" s="98"/>
      <c r="N75" s="98"/>
      <c r="O75" s="98"/>
      <c r="P75" s="98"/>
      <c r="Q75" s="98"/>
      <c r="R75" s="98"/>
      <c r="S75" s="98"/>
      <c r="T75" s="98"/>
      <c r="U75" s="98"/>
      <c r="V75" s="98"/>
      <c r="W75" s="98"/>
      <c r="X75" s="98"/>
      <c r="Y75" s="98"/>
      <c r="Z75" s="124"/>
    </row>
    <row r="76" spans="1:26" ht="12.75" customHeight="1" x14ac:dyDescent="0.2">
      <c r="A76" s="98"/>
      <c r="B76" s="98"/>
      <c r="C76" s="98"/>
      <c r="D76" s="98"/>
      <c r="E76" s="98"/>
      <c r="F76" s="98"/>
      <c r="G76" s="98"/>
      <c r="H76" s="98"/>
      <c r="I76" s="98"/>
      <c r="J76" s="98"/>
      <c r="K76" s="98"/>
      <c r="L76" s="98"/>
      <c r="M76" s="98"/>
      <c r="N76" s="98"/>
      <c r="O76" s="98"/>
      <c r="P76" s="98"/>
      <c r="Q76" s="98"/>
      <c r="R76" s="98"/>
      <c r="S76" s="98"/>
      <c r="T76" s="98"/>
      <c r="U76" s="98"/>
      <c r="V76" s="98"/>
      <c r="W76" s="98"/>
      <c r="X76" s="98"/>
      <c r="Y76" s="98"/>
      <c r="Z76" s="124"/>
    </row>
    <row r="77" spans="1:26" ht="12.75" customHeight="1" x14ac:dyDescent="0.2">
      <c r="A77" s="98"/>
      <c r="B77" s="98"/>
      <c r="C77" s="98"/>
      <c r="D77" s="98"/>
      <c r="E77" s="98"/>
      <c r="F77" s="98"/>
      <c r="G77" s="98"/>
      <c r="H77" s="98"/>
      <c r="I77" s="98"/>
      <c r="J77" s="98"/>
      <c r="K77" s="98"/>
      <c r="L77" s="98"/>
      <c r="M77" s="98"/>
      <c r="N77" s="98"/>
      <c r="O77" s="98"/>
      <c r="P77" s="98"/>
      <c r="Q77" s="98"/>
      <c r="R77" s="98"/>
      <c r="S77" s="98"/>
      <c r="T77" s="98"/>
      <c r="U77" s="98"/>
      <c r="V77" s="98"/>
      <c r="W77" s="98"/>
      <c r="X77" s="98"/>
      <c r="Y77" s="98"/>
      <c r="Z77" s="124"/>
    </row>
    <row r="78" spans="1:26" ht="12.75" customHeight="1" x14ac:dyDescent="0.2">
      <c r="A78" s="98"/>
      <c r="B78" s="98"/>
      <c r="C78" s="98"/>
      <c r="D78" s="98"/>
      <c r="E78" s="98"/>
      <c r="F78" s="98"/>
      <c r="G78" s="98"/>
      <c r="H78" s="98"/>
      <c r="I78" s="98"/>
      <c r="J78" s="98"/>
      <c r="K78" s="98"/>
      <c r="L78" s="98"/>
      <c r="M78" s="98"/>
      <c r="N78" s="98"/>
      <c r="O78" s="98"/>
      <c r="P78" s="98"/>
      <c r="Q78" s="98"/>
      <c r="R78" s="98"/>
      <c r="S78" s="98"/>
      <c r="T78" s="98"/>
      <c r="U78" s="98"/>
      <c r="V78" s="98"/>
      <c r="W78" s="98"/>
      <c r="X78" s="98"/>
      <c r="Y78" s="98"/>
      <c r="Z78" s="124"/>
    </row>
    <row r="79" spans="1:26" ht="12.75" customHeight="1" x14ac:dyDescent="0.2">
      <c r="A79" s="98"/>
      <c r="B79" s="98"/>
      <c r="C79" s="98"/>
      <c r="D79" s="98"/>
      <c r="E79" s="98"/>
      <c r="F79" s="98"/>
      <c r="G79" s="98"/>
      <c r="H79" s="98"/>
      <c r="I79" s="98"/>
      <c r="J79" s="98"/>
      <c r="K79" s="98"/>
      <c r="L79" s="98"/>
      <c r="M79" s="98"/>
      <c r="N79" s="98"/>
      <c r="O79" s="98"/>
      <c r="P79" s="98"/>
      <c r="Q79" s="98"/>
      <c r="R79" s="98"/>
      <c r="S79" s="98"/>
      <c r="T79" s="98"/>
      <c r="U79" s="98"/>
      <c r="V79" s="98"/>
      <c r="W79" s="98"/>
      <c r="X79" s="98"/>
      <c r="Y79" s="98"/>
      <c r="Z79" s="124"/>
    </row>
    <row r="80" spans="1:26" ht="12.75" customHeight="1" x14ac:dyDescent="0.2">
      <c r="A80" s="98"/>
      <c r="B80" s="98"/>
      <c r="C80" s="98"/>
      <c r="D80" s="98"/>
      <c r="E80" s="98"/>
      <c r="F80" s="98"/>
      <c r="G80" s="98"/>
      <c r="H80" s="98"/>
      <c r="I80" s="98"/>
      <c r="J80" s="98"/>
      <c r="K80" s="98"/>
      <c r="L80" s="98"/>
      <c r="M80" s="98"/>
      <c r="N80" s="98"/>
      <c r="O80" s="98"/>
      <c r="P80" s="98"/>
      <c r="Q80" s="98"/>
      <c r="R80" s="98"/>
      <c r="S80" s="98"/>
      <c r="T80" s="98"/>
      <c r="U80" s="98"/>
      <c r="V80" s="98"/>
      <c r="W80" s="98"/>
      <c r="X80" s="98"/>
      <c r="Y80" s="98"/>
      <c r="Z80" s="124"/>
    </row>
    <row r="81" spans="1:26" ht="12.75" customHeight="1" x14ac:dyDescent="0.2">
      <c r="A81" s="98"/>
      <c r="B81" s="98"/>
      <c r="C81" s="98"/>
      <c r="D81" s="98"/>
      <c r="E81" s="98"/>
      <c r="F81" s="98"/>
      <c r="G81" s="98"/>
      <c r="H81" s="98"/>
      <c r="I81" s="98"/>
      <c r="J81" s="98"/>
      <c r="K81" s="98"/>
      <c r="L81" s="98"/>
      <c r="M81" s="98"/>
      <c r="N81" s="98"/>
      <c r="O81" s="98"/>
      <c r="P81" s="98"/>
      <c r="Q81" s="98"/>
      <c r="R81" s="98"/>
      <c r="S81" s="98"/>
      <c r="T81" s="98"/>
      <c r="U81" s="98"/>
      <c r="V81" s="98"/>
      <c r="W81" s="98"/>
      <c r="X81" s="98"/>
      <c r="Y81" s="98"/>
      <c r="Z81" s="124"/>
    </row>
    <row r="82" spans="1:26" ht="12.75" customHeight="1" x14ac:dyDescent="0.2">
      <c r="A82" s="98"/>
      <c r="B82" s="98"/>
      <c r="C82" s="98"/>
      <c r="D82" s="98"/>
      <c r="E82" s="98"/>
      <c r="F82" s="98"/>
      <c r="G82" s="98"/>
      <c r="H82" s="98"/>
      <c r="I82" s="98"/>
      <c r="J82" s="98"/>
      <c r="K82" s="98"/>
      <c r="L82" s="98"/>
      <c r="M82" s="98"/>
      <c r="N82" s="98"/>
      <c r="O82" s="98"/>
      <c r="P82" s="98"/>
      <c r="Q82" s="98"/>
      <c r="R82" s="98"/>
      <c r="S82" s="98"/>
      <c r="T82" s="98"/>
      <c r="U82" s="98"/>
      <c r="V82" s="98"/>
      <c r="W82" s="98"/>
      <c r="X82" s="98"/>
      <c r="Y82" s="98"/>
      <c r="Z82" s="124"/>
    </row>
    <row r="83" spans="1:26" ht="12.75" customHeight="1" x14ac:dyDescent="0.2">
      <c r="A83" s="98"/>
      <c r="B83" s="98"/>
      <c r="C83" s="98"/>
      <c r="D83" s="98"/>
      <c r="E83" s="98"/>
      <c r="F83" s="98"/>
      <c r="G83" s="98"/>
      <c r="H83" s="98"/>
      <c r="I83" s="98"/>
      <c r="J83" s="98"/>
      <c r="K83" s="98"/>
      <c r="L83" s="98"/>
      <c r="M83" s="98"/>
      <c r="N83" s="98"/>
      <c r="O83" s="98"/>
      <c r="P83" s="98"/>
      <c r="Q83" s="98"/>
      <c r="R83" s="98"/>
      <c r="S83" s="98"/>
      <c r="T83" s="98"/>
      <c r="U83" s="98"/>
      <c r="V83" s="98"/>
      <c r="W83" s="98"/>
      <c r="X83" s="98"/>
      <c r="Y83" s="98"/>
      <c r="Z83" s="124"/>
    </row>
    <row r="84" spans="1:26" ht="12.75" customHeight="1" x14ac:dyDescent="0.2">
      <c r="A84" s="98"/>
      <c r="B84" s="98"/>
      <c r="C84" s="98"/>
      <c r="D84" s="98"/>
      <c r="E84" s="98"/>
      <c r="F84" s="98"/>
      <c r="G84" s="98"/>
      <c r="H84" s="98"/>
      <c r="I84" s="98"/>
      <c r="J84" s="98"/>
      <c r="K84" s="98"/>
      <c r="L84" s="98"/>
      <c r="M84" s="98"/>
      <c r="N84" s="98"/>
      <c r="O84" s="98"/>
      <c r="P84" s="98"/>
      <c r="Q84" s="98"/>
      <c r="R84" s="98"/>
      <c r="S84" s="98"/>
      <c r="T84" s="98"/>
      <c r="U84" s="98"/>
      <c r="V84" s="98"/>
      <c r="W84" s="98"/>
      <c r="X84" s="98"/>
      <c r="Y84" s="98"/>
      <c r="Z84" s="124"/>
    </row>
    <row r="85" spans="1:26" ht="12.75" customHeight="1" x14ac:dyDescent="0.2">
      <c r="A85" s="98"/>
      <c r="B85" s="98"/>
      <c r="C85" s="98"/>
      <c r="D85" s="98"/>
      <c r="E85" s="98"/>
      <c r="F85" s="98"/>
      <c r="G85" s="98"/>
      <c r="H85" s="98"/>
      <c r="I85" s="98"/>
      <c r="J85" s="98"/>
      <c r="K85" s="98"/>
      <c r="L85" s="98"/>
      <c r="M85" s="98"/>
      <c r="N85" s="98"/>
      <c r="O85" s="98"/>
      <c r="P85" s="98"/>
      <c r="Q85" s="98"/>
      <c r="R85" s="98"/>
      <c r="S85" s="98"/>
      <c r="T85" s="98"/>
      <c r="U85" s="98"/>
      <c r="V85" s="98"/>
      <c r="W85" s="98"/>
      <c r="X85" s="98"/>
      <c r="Y85" s="98"/>
      <c r="Z85" s="124"/>
    </row>
    <row r="86" spans="1:26" ht="12.75" customHeight="1" x14ac:dyDescent="0.2">
      <c r="A86" s="98"/>
      <c r="B86" s="98"/>
      <c r="C86" s="98"/>
      <c r="D86" s="98"/>
      <c r="E86" s="98"/>
      <c r="F86" s="98"/>
      <c r="G86" s="98"/>
      <c r="H86" s="98"/>
      <c r="I86" s="98"/>
      <c r="J86" s="98"/>
      <c r="K86" s="98"/>
      <c r="L86" s="98"/>
      <c r="M86" s="98"/>
      <c r="N86" s="98"/>
      <c r="O86" s="98"/>
      <c r="P86" s="98"/>
      <c r="Q86" s="98"/>
      <c r="R86" s="98"/>
      <c r="S86" s="98"/>
      <c r="T86" s="98"/>
      <c r="U86" s="98"/>
      <c r="V86" s="98"/>
      <c r="W86" s="98"/>
      <c r="X86" s="98"/>
      <c r="Y86" s="98"/>
      <c r="Z86" s="124"/>
    </row>
    <row r="87" spans="1:26" ht="12.75" customHeight="1" x14ac:dyDescent="0.2">
      <c r="A87" s="98"/>
      <c r="B87" s="98"/>
      <c r="C87" s="98"/>
      <c r="D87" s="98"/>
      <c r="E87" s="98"/>
      <c r="F87" s="98"/>
      <c r="G87" s="98"/>
      <c r="H87" s="98"/>
      <c r="I87" s="98"/>
      <c r="J87" s="98"/>
      <c r="K87" s="98"/>
      <c r="L87" s="98"/>
      <c r="M87" s="98"/>
      <c r="N87" s="98"/>
      <c r="O87" s="98"/>
      <c r="P87" s="98"/>
      <c r="Q87" s="98"/>
      <c r="R87" s="98"/>
      <c r="S87" s="98"/>
      <c r="T87" s="98"/>
      <c r="U87" s="98"/>
      <c r="V87" s="98"/>
      <c r="W87" s="98"/>
      <c r="X87" s="98"/>
      <c r="Y87" s="98"/>
      <c r="Z87" s="124"/>
    </row>
    <row r="88" spans="1:26" ht="12.75" customHeight="1" x14ac:dyDescent="0.2">
      <c r="A88" s="98"/>
      <c r="B88" s="98"/>
      <c r="C88" s="98"/>
      <c r="D88" s="98"/>
      <c r="E88" s="98"/>
      <c r="F88" s="98"/>
      <c r="G88" s="98"/>
      <c r="H88" s="98"/>
      <c r="I88" s="98"/>
      <c r="J88" s="98"/>
      <c r="K88" s="98"/>
      <c r="L88" s="98"/>
      <c r="M88" s="98"/>
      <c r="N88" s="98"/>
      <c r="O88" s="98"/>
      <c r="P88" s="98"/>
      <c r="Q88" s="98"/>
      <c r="R88" s="98"/>
      <c r="S88" s="98"/>
      <c r="T88" s="98"/>
      <c r="U88" s="98"/>
      <c r="V88" s="98"/>
      <c r="W88" s="98"/>
      <c r="X88" s="98"/>
      <c r="Y88" s="98"/>
      <c r="Z88" s="124"/>
    </row>
    <row r="89" spans="1:26" ht="12.75" customHeight="1" x14ac:dyDescent="0.2">
      <c r="A89" s="98"/>
      <c r="B89" s="98"/>
      <c r="C89" s="98"/>
      <c r="D89" s="98"/>
      <c r="E89" s="98"/>
      <c r="F89" s="98"/>
      <c r="G89" s="98"/>
      <c r="H89" s="98"/>
      <c r="I89" s="98"/>
      <c r="J89" s="98"/>
      <c r="K89" s="98"/>
      <c r="L89" s="98"/>
      <c r="M89" s="98"/>
      <c r="N89" s="98"/>
      <c r="O89" s="98"/>
      <c r="P89" s="98"/>
      <c r="Q89" s="98"/>
      <c r="R89" s="98"/>
      <c r="S89" s="98"/>
      <c r="T89" s="98"/>
      <c r="U89" s="98"/>
      <c r="V89" s="98"/>
      <c r="W89" s="98"/>
      <c r="X89" s="98"/>
      <c r="Y89" s="98"/>
      <c r="Z89" s="124"/>
    </row>
    <row r="90" spans="1:26" ht="12.75" customHeight="1" x14ac:dyDescent="0.2">
      <c r="A90" s="98"/>
      <c r="B90" s="98"/>
      <c r="C90" s="98"/>
      <c r="D90" s="98"/>
      <c r="E90" s="98"/>
      <c r="F90" s="98"/>
      <c r="G90" s="98"/>
      <c r="H90" s="98"/>
      <c r="I90" s="98"/>
      <c r="J90" s="98"/>
      <c r="K90" s="98"/>
      <c r="L90" s="98"/>
      <c r="M90" s="98"/>
      <c r="N90" s="98"/>
      <c r="O90" s="98"/>
      <c r="P90" s="98"/>
      <c r="Q90" s="98"/>
      <c r="R90" s="98"/>
      <c r="S90" s="98"/>
      <c r="T90" s="98"/>
      <c r="U90" s="98"/>
      <c r="V90" s="98"/>
      <c r="W90" s="98"/>
      <c r="X90" s="98"/>
      <c r="Y90" s="98"/>
      <c r="Z90" s="124"/>
    </row>
    <row r="91" spans="1:26" ht="12.75" customHeight="1" x14ac:dyDescent="0.2">
      <c r="A91" s="98"/>
      <c r="B91" s="98"/>
      <c r="C91" s="98"/>
      <c r="D91" s="98"/>
      <c r="E91" s="98"/>
      <c r="F91" s="98"/>
      <c r="G91" s="98"/>
      <c r="H91" s="98"/>
      <c r="I91" s="98"/>
      <c r="J91" s="98"/>
      <c r="K91" s="98"/>
      <c r="L91" s="98"/>
      <c r="M91" s="98"/>
      <c r="N91" s="98"/>
      <c r="O91" s="98"/>
      <c r="P91" s="98"/>
      <c r="Q91" s="98"/>
      <c r="R91" s="98"/>
      <c r="S91" s="98"/>
      <c r="T91" s="98"/>
      <c r="U91" s="98"/>
      <c r="V91" s="98"/>
      <c r="W91" s="98"/>
      <c r="X91" s="98"/>
      <c r="Y91" s="98"/>
      <c r="Z91" s="124"/>
    </row>
    <row r="92" spans="1:26" ht="12.75" customHeight="1" x14ac:dyDescent="0.2">
      <c r="A92" s="98"/>
      <c r="B92" s="98"/>
      <c r="C92" s="98"/>
      <c r="D92" s="98"/>
      <c r="E92" s="98"/>
      <c r="F92" s="98"/>
      <c r="G92" s="98"/>
      <c r="H92" s="98"/>
      <c r="I92" s="98"/>
      <c r="J92" s="98"/>
      <c r="K92" s="98"/>
      <c r="L92" s="98"/>
      <c r="M92" s="98"/>
      <c r="N92" s="98"/>
      <c r="O92" s="98"/>
      <c r="P92" s="98"/>
      <c r="Q92" s="98"/>
      <c r="R92" s="98"/>
      <c r="S92" s="98"/>
      <c r="T92" s="98"/>
      <c r="U92" s="98"/>
      <c r="V92" s="98"/>
      <c r="W92" s="98"/>
      <c r="X92" s="98"/>
      <c r="Y92" s="98"/>
      <c r="Z92" s="124"/>
    </row>
    <row r="93" spans="1:26" ht="12.75" customHeight="1" x14ac:dyDescent="0.2">
      <c r="A93" s="98"/>
      <c r="B93" s="98"/>
      <c r="C93" s="98"/>
      <c r="D93" s="98"/>
      <c r="E93" s="98"/>
      <c r="F93" s="98"/>
      <c r="G93" s="98"/>
      <c r="H93" s="98"/>
      <c r="I93" s="98"/>
      <c r="J93" s="98"/>
      <c r="K93" s="98"/>
      <c r="L93" s="98"/>
      <c r="M93" s="98"/>
      <c r="N93" s="98"/>
      <c r="O93" s="98"/>
      <c r="P93" s="98"/>
      <c r="Q93" s="98"/>
      <c r="R93" s="98"/>
      <c r="S93" s="98"/>
      <c r="T93" s="98"/>
      <c r="U93" s="98"/>
      <c r="V93" s="98"/>
      <c r="W93" s="98"/>
      <c r="X93" s="98"/>
      <c r="Y93" s="98"/>
      <c r="Z93" s="124"/>
    </row>
    <row r="94" spans="1:26" ht="12.75" customHeight="1" x14ac:dyDescent="0.2">
      <c r="A94" s="98"/>
      <c r="B94" s="98"/>
      <c r="C94" s="98"/>
      <c r="D94" s="98"/>
      <c r="E94" s="98"/>
      <c r="F94" s="98"/>
      <c r="G94" s="98"/>
      <c r="H94" s="98"/>
      <c r="I94" s="98"/>
      <c r="J94" s="98"/>
      <c r="K94" s="98"/>
      <c r="L94" s="98"/>
      <c r="M94" s="98"/>
      <c r="N94" s="98"/>
      <c r="O94" s="98"/>
      <c r="P94" s="98"/>
      <c r="Q94" s="98"/>
      <c r="R94" s="98"/>
      <c r="S94" s="98"/>
      <c r="T94" s="98"/>
      <c r="U94" s="98"/>
      <c r="V94" s="98"/>
      <c r="W94" s="98"/>
      <c r="X94" s="98"/>
      <c r="Y94" s="98"/>
      <c r="Z94" s="124"/>
    </row>
    <row r="95" spans="1:26" ht="12.75" customHeight="1" x14ac:dyDescent="0.2">
      <c r="A95" s="98"/>
      <c r="B95" s="98"/>
      <c r="C95" s="98"/>
      <c r="D95" s="98"/>
      <c r="E95" s="98"/>
      <c r="F95" s="98"/>
      <c r="G95" s="98"/>
      <c r="H95" s="98"/>
      <c r="I95" s="98"/>
      <c r="J95" s="98"/>
      <c r="K95" s="98"/>
      <c r="L95" s="98"/>
      <c r="M95" s="98"/>
      <c r="N95" s="98"/>
      <c r="O95" s="98"/>
      <c r="P95" s="98"/>
      <c r="Q95" s="98"/>
      <c r="R95" s="98"/>
      <c r="S95" s="98"/>
      <c r="T95" s="98"/>
      <c r="U95" s="98"/>
      <c r="V95" s="98"/>
      <c r="W95" s="98"/>
      <c r="X95" s="98"/>
      <c r="Y95" s="98"/>
      <c r="Z95" s="124"/>
    </row>
    <row r="96" spans="1:26" ht="12.75" customHeight="1" x14ac:dyDescent="0.2">
      <c r="A96" s="98"/>
      <c r="B96" s="98"/>
      <c r="C96" s="98"/>
      <c r="D96" s="98"/>
      <c r="E96" s="98"/>
      <c r="F96" s="98"/>
      <c r="G96" s="98"/>
      <c r="H96" s="98"/>
      <c r="I96" s="98"/>
      <c r="J96" s="98"/>
      <c r="K96" s="98"/>
      <c r="L96" s="98"/>
      <c r="M96" s="98"/>
      <c r="N96" s="98"/>
      <c r="O96" s="98"/>
      <c r="P96" s="98"/>
      <c r="Q96" s="98"/>
      <c r="R96" s="98"/>
      <c r="S96" s="98"/>
      <c r="T96" s="98"/>
      <c r="U96" s="98"/>
      <c r="V96" s="98"/>
      <c r="W96" s="98"/>
      <c r="X96" s="98"/>
      <c r="Y96" s="98"/>
      <c r="Z96" s="124"/>
    </row>
    <row r="97" spans="1:26" ht="12.75" customHeight="1" x14ac:dyDescent="0.2">
      <c r="A97" s="98"/>
      <c r="B97" s="98"/>
      <c r="C97" s="98"/>
      <c r="D97" s="98"/>
      <c r="E97" s="98"/>
      <c r="F97" s="98"/>
      <c r="G97" s="98"/>
      <c r="H97" s="98"/>
      <c r="I97" s="98"/>
      <c r="J97" s="98"/>
      <c r="K97" s="98"/>
      <c r="L97" s="98"/>
      <c r="M97" s="98"/>
      <c r="N97" s="98"/>
      <c r="O97" s="98"/>
      <c r="P97" s="98"/>
      <c r="Q97" s="98"/>
      <c r="R97" s="98"/>
      <c r="S97" s="98"/>
      <c r="T97" s="98"/>
      <c r="U97" s="98"/>
      <c r="V97" s="98"/>
      <c r="W97" s="98"/>
      <c r="X97" s="98"/>
      <c r="Y97" s="98"/>
      <c r="Z97" s="124"/>
    </row>
    <row r="98" spans="1:26" ht="12.75" customHeight="1" x14ac:dyDescent="0.2">
      <c r="A98" s="98"/>
      <c r="B98" s="98"/>
      <c r="C98" s="98"/>
      <c r="D98" s="98"/>
      <c r="E98" s="98"/>
      <c r="F98" s="98"/>
      <c r="G98" s="98"/>
      <c r="H98" s="98"/>
      <c r="I98" s="98"/>
      <c r="J98" s="98"/>
      <c r="K98" s="98"/>
      <c r="L98" s="98"/>
      <c r="M98" s="98"/>
      <c r="N98" s="98"/>
      <c r="O98" s="98"/>
      <c r="P98" s="98"/>
      <c r="Q98" s="98"/>
      <c r="R98" s="98"/>
      <c r="S98" s="98"/>
      <c r="T98" s="98"/>
      <c r="U98" s="98"/>
      <c r="V98" s="98"/>
      <c r="W98" s="98"/>
      <c r="X98" s="98"/>
      <c r="Y98" s="98"/>
      <c r="Z98" s="124"/>
    </row>
    <row r="99" spans="1:26" ht="12.75" customHeight="1" x14ac:dyDescent="0.2">
      <c r="A99" s="98"/>
      <c r="B99" s="98"/>
      <c r="C99" s="98"/>
      <c r="D99" s="98"/>
      <c r="E99" s="98"/>
      <c r="F99" s="98"/>
      <c r="G99" s="98"/>
      <c r="H99" s="98"/>
      <c r="I99" s="98"/>
      <c r="J99" s="98"/>
      <c r="K99" s="98"/>
      <c r="L99" s="98"/>
      <c r="M99" s="98"/>
      <c r="N99" s="98"/>
      <c r="O99" s="98"/>
      <c r="P99" s="98"/>
      <c r="Q99" s="98"/>
      <c r="R99" s="98"/>
      <c r="S99" s="98"/>
      <c r="T99" s="98"/>
      <c r="U99" s="98"/>
      <c r="V99" s="98"/>
      <c r="W99" s="98"/>
      <c r="X99" s="98"/>
      <c r="Y99" s="98"/>
      <c r="Z99" s="124"/>
    </row>
    <row r="100" spans="1:26" ht="12.75" customHeight="1" x14ac:dyDescent="0.2">
      <c r="A100" s="98"/>
      <c r="B100" s="98"/>
      <c r="C100" s="98"/>
      <c r="D100" s="98"/>
      <c r="E100" s="98"/>
      <c r="F100" s="98"/>
      <c r="G100" s="98"/>
      <c r="H100" s="98"/>
      <c r="I100" s="98"/>
      <c r="J100" s="98"/>
      <c r="K100" s="98"/>
      <c r="L100" s="98"/>
      <c r="M100" s="98"/>
      <c r="N100" s="98"/>
      <c r="O100" s="98"/>
      <c r="P100" s="98"/>
      <c r="Q100" s="98"/>
      <c r="R100" s="98"/>
      <c r="S100" s="98"/>
      <c r="T100" s="98"/>
      <c r="U100" s="98"/>
      <c r="V100" s="98"/>
      <c r="W100" s="98"/>
      <c r="X100" s="98"/>
      <c r="Y100" s="98"/>
      <c r="Z100" s="124"/>
    </row>
    <row r="101" spans="1:26" ht="12.75" customHeight="1" x14ac:dyDescent="0.2">
      <c r="A101" s="98"/>
      <c r="B101" s="98"/>
      <c r="C101" s="98"/>
      <c r="D101" s="98"/>
      <c r="E101" s="98"/>
      <c r="F101" s="98"/>
      <c r="G101" s="98"/>
      <c r="H101" s="98"/>
      <c r="I101" s="98"/>
      <c r="J101" s="98"/>
      <c r="K101" s="98"/>
      <c r="L101" s="98"/>
      <c r="M101" s="98"/>
      <c r="N101" s="98"/>
      <c r="O101" s="98"/>
      <c r="P101" s="98"/>
      <c r="Q101" s="98"/>
      <c r="R101" s="98"/>
      <c r="S101" s="98"/>
      <c r="T101" s="98"/>
      <c r="U101" s="98"/>
      <c r="V101" s="98"/>
      <c r="W101" s="98"/>
      <c r="X101" s="98"/>
      <c r="Y101" s="98"/>
      <c r="Z101" s="124"/>
    </row>
    <row r="102" spans="1:26" ht="12.75" customHeight="1" x14ac:dyDescent="0.2">
      <c r="A102" s="98"/>
      <c r="B102" s="98"/>
      <c r="C102" s="98"/>
      <c r="D102" s="98"/>
      <c r="E102" s="98"/>
      <c r="F102" s="98"/>
      <c r="G102" s="98"/>
      <c r="H102" s="98"/>
      <c r="I102" s="98"/>
      <c r="J102" s="98"/>
      <c r="K102" s="98"/>
      <c r="L102" s="98"/>
      <c r="M102" s="98"/>
      <c r="N102" s="98"/>
      <c r="O102" s="98"/>
      <c r="P102" s="98"/>
      <c r="Q102" s="98"/>
      <c r="R102" s="98"/>
      <c r="S102" s="98"/>
      <c r="T102" s="98"/>
      <c r="U102" s="98"/>
      <c r="V102" s="98"/>
      <c r="W102" s="98"/>
      <c r="X102" s="98"/>
      <c r="Y102" s="98"/>
      <c r="Z102" s="124"/>
    </row>
    <row r="103" spans="1:26" ht="12.75" customHeight="1" x14ac:dyDescent="0.2">
      <c r="A103" s="98"/>
      <c r="B103" s="98"/>
      <c r="C103" s="98"/>
      <c r="D103" s="98"/>
      <c r="E103" s="98"/>
      <c r="F103" s="98"/>
      <c r="G103" s="98"/>
      <c r="H103" s="98"/>
      <c r="I103" s="98"/>
      <c r="J103" s="98"/>
      <c r="K103" s="98"/>
      <c r="L103" s="98"/>
      <c r="M103" s="98"/>
      <c r="N103" s="98"/>
      <c r="O103" s="98"/>
      <c r="P103" s="98"/>
      <c r="Q103" s="98"/>
      <c r="R103" s="98"/>
      <c r="S103" s="98"/>
      <c r="T103" s="98"/>
      <c r="U103" s="98"/>
      <c r="V103" s="98"/>
      <c r="W103" s="98"/>
      <c r="X103" s="98"/>
      <c r="Y103" s="98"/>
      <c r="Z103" s="124"/>
    </row>
    <row r="104" spans="1:26" ht="12.75" customHeight="1" x14ac:dyDescent="0.2">
      <c r="A104" s="98"/>
      <c r="B104" s="98"/>
      <c r="C104" s="98"/>
      <c r="D104" s="98"/>
      <c r="E104" s="98"/>
      <c r="F104" s="98"/>
      <c r="G104" s="98"/>
      <c r="H104" s="98"/>
      <c r="I104" s="98"/>
      <c r="J104" s="98"/>
      <c r="K104" s="98"/>
      <c r="L104" s="98"/>
      <c r="M104" s="98"/>
      <c r="N104" s="98"/>
      <c r="O104" s="98"/>
      <c r="P104" s="98"/>
      <c r="Q104" s="98"/>
      <c r="R104" s="98"/>
      <c r="S104" s="98"/>
      <c r="T104" s="98"/>
      <c r="U104" s="98"/>
      <c r="V104" s="98"/>
      <c r="W104" s="98"/>
      <c r="X104" s="98"/>
      <c r="Y104" s="98"/>
      <c r="Z104" s="124"/>
    </row>
    <row r="105" spans="1:26" ht="12.75" customHeight="1" x14ac:dyDescent="0.2">
      <c r="A105" s="98"/>
      <c r="B105" s="98"/>
      <c r="C105" s="98"/>
      <c r="D105" s="98"/>
      <c r="E105" s="98"/>
      <c r="F105" s="98"/>
      <c r="G105" s="98"/>
      <c r="H105" s="98"/>
      <c r="I105" s="98"/>
      <c r="J105" s="98"/>
      <c r="K105" s="98"/>
      <c r="L105" s="98"/>
      <c r="M105" s="98"/>
      <c r="N105" s="98"/>
      <c r="O105" s="98"/>
      <c r="P105" s="98"/>
      <c r="Q105" s="98"/>
      <c r="R105" s="98"/>
      <c r="S105" s="98"/>
      <c r="T105" s="98"/>
      <c r="U105" s="98"/>
      <c r="V105" s="98"/>
      <c r="W105" s="98"/>
      <c r="X105" s="98"/>
      <c r="Y105" s="98"/>
      <c r="Z105" s="124"/>
    </row>
    <row r="106" spans="1:26" ht="12.75" customHeight="1" x14ac:dyDescent="0.2">
      <c r="A106" s="98"/>
      <c r="B106" s="98"/>
      <c r="C106" s="98"/>
      <c r="D106" s="98"/>
      <c r="E106" s="98"/>
      <c r="F106" s="98"/>
      <c r="G106" s="98"/>
      <c r="H106" s="98"/>
      <c r="I106" s="98"/>
      <c r="J106" s="98"/>
      <c r="K106" s="98"/>
      <c r="L106" s="98"/>
      <c r="M106" s="98"/>
      <c r="N106" s="98"/>
      <c r="O106" s="98"/>
      <c r="P106" s="98"/>
      <c r="Q106" s="98"/>
      <c r="R106" s="98"/>
      <c r="S106" s="98"/>
      <c r="T106" s="98"/>
      <c r="U106" s="98"/>
      <c r="V106" s="98"/>
      <c r="W106" s="98"/>
      <c r="X106" s="98"/>
      <c r="Y106" s="98"/>
      <c r="Z106" s="124"/>
    </row>
    <row r="107" spans="1:26" ht="12.75" customHeight="1" x14ac:dyDescent="0.2">
      <c r="A107" s="98"/>
      <c r="B107" s="98"/>
      <c r="C107" s="98"/>
      <c r="D107" s="98"/>
      <c r="E107" s="98"/>
      <c r="F107" s="98"/>
      <c r="G107" s="98"/>
      <c r="H107" s="98"/>
      <c r="I107" s="98"/>
      <c r="J107" s="98"/>
      <c r="K107" s="98"/>
      <c r="L107" s="98"/>
      <c r="M107" s="98"/>
      <c r="N107" s="98"/>
      <c r="O107" s="98"/>
      <c r="P107" s="98"/>
      <c r="Q107" s="98"/>
      <c r="R107" s="98"/>
      <c r="S107" s="98"/>
      <c r="T107" s="98"/>
      <c r="U107" s="98"/>
      <c r="V107" s="98"/>
      <c r="W107" s="98"/>
      <c r="X107" s="98"/>
      <c r="Y107" s="98"/>
      <c r="Z107" s="124"/>
    </row>
    <row r="108" spans="1:26" ht="12.75" customHeight="1" x14ac:dyDescent="0.2">
      <c r="A108" s="98"/>
      <c r="B108" s="98"/>
      <c r="C108" s="98"/>
      <c r="D108" s="98"/>
      <c r="E108" s="98"/>
      <c r="F108" s="98"/>
      <c r="G108" s="98"/>
      <c r="H108" s="98"/>
      <c r="I108" s="98"/>
      <c r="J108" s="98"/>
      <c r="K108" s="98"/>
      <c r="L108" s="98"/>
      <c r="M108" s="98"/>
      <c r="N108" s="98"/>
      <c r="O108" s="98"/>
      <c r="P108" s="98"/>
      <c r="Q108" s="98"/>
      <c r="R108" s="98"/>
      <c r="S108" s="98"/>
      <c r="T108" s="98"/>
      <c r="U108" s="98"/>
      <c r="V108" s="98"/>
      <c r="W108" s="98"/>
      <c r="X108" s="98"/>
      <c r="Y108" s="98"/>
      <c r="Z108" s="124"/>
    </row>
    <row r="109" spans="1:26" ht="12.75" customHeight="1" x14ac:dyDescent="0.2">
      <c r="A109" s="98"/>
      <c r="B109" s="98"/>
      <c r="C109" s="98"/>
      <c r="D109" s="98"/>
      <c r="E109" s="98"/>
      <c r="F109" s="98"/>
      <c r="G109" s="98"/>
      <c r="H109" s="98"/>
      <c r="I109" s="98"/>
      <c r="J109" s="98"/>
      <c r="K109" s="98"/>
      <c r="L109" s="98"/>
      <c r="M109" s="98"/>
      <c r="N109" s="98"/>
      <c r="O109" s="98"/>
      <c r="P109" s="98"/>
      <c r="Q109" s="98"/>
      <c r="R109" s="98"/>
      <c r="S109" s="98"/>
      <c r="T109" s="98"/>
      <c r="U109" s="98"/>
      <c r="V109" s="98"/>
      <c r="W109" s="98"/>
      <c r="X109" s="98"/>
      <c r="Y109" s="98"/>
      <c r="Z109" s="124"/>
    </row>
    <row r="110" spans="1:26" ht="12.75" customHeight="1" x14ac:dyDescent="0.2">
      <c r="A110" s="98"/>
      <c r="B110" s="98"/>
      <c r="C110" s="98"/>
      <c r="D110" s="98"/>
      <c r="E110" s="98"/>
      <c r="F110" s="98"/>
      <c r="G110" s="98"/>
      <c r="H110" s="98"/>
      <c r="I110" s="98"/>
      <c r="J110" s="98"/>
      <c r="K110" s="98"/>
      <c r="L110" s="98"/>
      <c r="M110" s="98"/>
      <c r="N110" s="98"/>
      <c r="O110" s="98"/>
      <c r="P110" s="98"/>
      <c r="Q110" s="98"/>
      <c r="R110" s="98"/>
      <c r="S110" s="98"/>
      <c r="T110" s="98"/>
      <c r="U110" s="98"/>
      <c r="V110" s="98"/>
      <c r="W110" s="98"/>
      <c r="X110" s="98"/>
      <c r="Y110" s="98"/>
      <c r="Z110" s="124"/>
    </row>
    <row r="111" spans="1:26" ht="12.75" customHeight="1" x14ac:dyDescent="0.2">
      <c r="A111" s="98"/>
      <c r="B111" s="98"/>
      <c r="C111" s="98"/>
      <c r="D111" s="98"/>
      <c r="E111" s="98"/>
      <c r="F111" s="98"/>
      <c r="G111" s="98"/>
      <c r="H111" s="98"/>
      <c r="I111" s="98"/>
      <c r="J111" s="98"/>
      <c r="K111" s="98"/>
      <c r="L111" s="98"/>
      <c r="M111" s="98"/>
      <c r="N111" s="98"/>
      <c r="O111" s="98"/>
      <c r="P111" s="98"/>
      <c r="Q111" s="98"/>
      <c r="R111" s="98"/>
      <c r="S111" s="98"/>
      <c r="T111" s="98"/>
      <c r="U111" s="98"/>
      <c r="V111" s="98"/>
      <c r="W111" s="98"/>
      <c r="X111" s="98"/>
      <c r="Y111" s="98"/>
      <c r="Z111" s="124"/>
    </row>
    <row r="112" spans="1:26" ht="12.75" customHeight="1" x14ac:dyDescent="0.2">
      <c r="A112" s="98"/>
      <c r="B112" s="98"/>
      <c r="C112" s="98"/>
      <c r="D112" s="98"/>
      <c r="E112" s="98"/>
      <c r="F112" s="98"/>
      <c r="G112" s="98"/>
      <c r="H112" s="98"/>
      <c r="I112" s="98"/>
      <c r="J112" s="98"/>
      <c r="K112" s="98"/>
      <c r="L112" s="98"/>
      <c r="M112" s="98"/>
      <c r="N112" s="98"/>
      <c r="O112" s="98"/>
      <c r="P112" s="98"/>
      <c r="Q112" s="98"/>
      <c r="R112" s="98"/>
      <c r="S112" s="98"/>
      <c r="T112" s="98"/>
      <c r="U112" s="98"/>
      <c r="V112" s="98"/>
      <c r="W112" s="98"/>
      <c r="X112" s="98"/>
      <c r="Y112" s="98"/>
      <c r="Z112" s="124"/>
    </row>
    <row r="113" spans="1:26" ht="12.75" customHeight="1" x14ac:dyDescent="0.2">
      <c r="A113" s="98"/>
      <c r="B113" s="98"/>
      <c r="C113" s="98"/>
      <c r="D113" s="98"/>
      <c r="E113" s="98"/>
      <c r="F113" s="98"/>
      <c r="G113" s="98"/>
      <c r="H113" s="98"/>
      <c r="I113" s="98"/>
      <c r="J113" s="98"/>
      <c r="K113" s="98"/>
      <c r="L113" s="98"/>
      <c r="M113" s="98"/>
      <c r="N113" s="98"/>
      <c r="O113" s="98"/>
      <c r="P113" s="98"/>
      <c r="Q113" s="98"/>
      <c r="R113" s="98"/>
      <c r="S113" s="98"/>
      <c r="T113" s="98"/>
      <c r="U113" s="98"/>
      <c r="V113" s="98"/>
      <c r="W113" s="98"/>
      <c r="X113" s="98"/>
      <c r="Y113" s="98"/>
      <c r="Z113" s="124"/>
    </row>
    <row r="114" spans="1:26" ht="12.75" customHeight="1" x14ac:dyDescent="0.2">
      <c r="A114" s="98"/>
      <c r="B114" s="98"/>
      <c r="C114" s="98"/>
      <c r="D114" s="98"/>
      <c r="E114" s="98"/>
      <c r="F114" s="98"/>
      <c r="G114" s="98"/>
      <c r="H114" s="98"/>
      <c r="I114" s="98"/>
      <c r="J114" s="98"/>
      <c r="K114" s="98"/>
      <c r="L114" s="98"/>
      <c r="M114" s="98"/>
      <c r="N114" s="98"/>
      <c r="O114" s="98"/>
      <c r="P114" s="98"/>
      <c r="Q114" s="98"/>
      <c r="R114" s="98"/>
      <c r="S114" s="98"/>
      <c r="T114" s="98"/>
      <c r="U114" s="98"/>
      <c r="V114" s="98"/>
      <c r="W114" s="98"/>
      <c r="X114" s="98"/>
      <c r="Y114" s="98"/>
      <c r="Z114" s="124"/>
    </row>
    <row r="115" spans="1:26" ht="12.75" customHeight="1" x14ac:dyDescent="0.2">
      <c r="A115" s="98"/>
      <c r="B115" s="98"/>
      <c r="C115" s="98"/>
      <c r="D115" s="98"/>
      <c r="E115" s="98"/>
      <c r="F115" s="98"/>
      <c r="G115" s="98"/>
      <c r="H115" s="98"/>
      <c r="I115" s="98"/>
      <c r="J115" s="98"/>
      <c r="K115" s="98"/>
      <c r="L115" s="98"/>
      <c r="M115" s="98"/>
      <c r="N115" s="98"/>
      <c r="O115" s="98"/>
      <c r="P115" s="98"/>
      <c r="Q115" s="98"/>
      <c r="R115" s="98"/>
      <c r="S115" s="98"/>
      <c r="T115" s="98"/>
      <c r="U115" s="98"/>
      <c r="V115" s="98"/>
      <c r="W115" s="98"/>
      <c r="X115" s="98"/>
      <c r="Y115" s="98"/>
      <c r="Z115" s="124"/>
    </row>
    <row r="116" spans="1:26" ht="12.75" customHeight="1" x14ac:dyDescent="0.2">
      <c r="A116" s="98"/>
      <c r="B116" s="98"/>
      <c r="C116" s="98"/>
      <c r="D116" s="98"/>
      <c r="E116" s="98"/>
      <c r="F116" s="98"/>
      <c r="G116" s="98"/>
      <c r="H116" s="98"/>
      <c r="I116" s="98"/>
      <c r="J116" s="98"/>
      <c r="K116" s="98"/>
      <c r="L116" s="98"/>
      <c r="M116" s="98"/>
      <c r="N116" s="98"/>
      <c r="O116" s="98"/>
      <c r="P116" s="98"/>
      <c r="Q116" s="98"/>
      <c r="R116" s="98"/>
      <c r="S116" s="98"/>
      <c r="T116" s="98"/>
      <c r="U116" s="98"/>
      <c r="V116" s="98"/>
      <c r="W116" s="98"/>
      <c r="X116" s="98"/>
      <c r="Y116" s="98"/>
      <c r="Z116" s="124"/>
    </row>
    <row r="117" spans="1:26" ht="12.75" customHeight="1" x14ac:dyDescent="0.2">
      <c r="A117" s="98"/>
      <c r="B117" s="98"/>
      <c r="C117" s="98"/>
      <c r="D117" s="98"/>
      <c r="E117" s="98"/>
      <c r="F117" s="98"/>
      <c r="G117" s="98"/>
      <c r="H117" s="98"/>
      <c r="I117" s="98"/>
      <c r="J117" s="98"/>
      <c r="K117" s="98"/>
      <c r="L117" s="98"/>
      <c r="M117" s="98"/>
      <c r="N117" s="98"/>
      <c r="O117" s="98"/>
      <c r="P117" s="98"/>
      <c r="Q117" s="98"/>
      <c r="R117" s="98"/>
      <c r="S117" s="98"/>
      <c r="T117" s="98"/>
      <c r="U117" s="98"/>
      <c r="V117" s="98"/>
      <c r="W117" s="98"/>
      <c r="X117" s="98"/>
      <c r="Y117" s="98"/>
      <c r="Z117" s="124"/>
    </row>
    <row r="118" spans="1:26" ht="12.75" customHeight="1" x14ac:dyDescent="0.2">
      <c r="A118" s="98"/>
      <c r="B118" s="98"/>
      <c r="C118" s="98"/>
      <c r="D118" s="98"/>
      <c r="E118" s="98"/>
      <c r="F118" s="98"/>
      <c r="G118" s="98"/>
      <c r="H118" s="98"/>
      <c r="I118" s="98"/>
      <c r="J118" s="98"/>
      <c r="K118" s="98"/>
      <c r="L118" s="98"/>
      <c r="M118" s="98"/>
      <c r="N118" s="98"/>
      <c r="O118" s="98"/>
      <c r="P118" s="98"/>
      <c r="Q118" s="98"/>
      <c r="R118" s="98"/>
      <c r="S118" s="98"/>
      <c r="T118" s="98"/>
      <c r="U118" s="98"/>
      <c r="V118" s="98"/>
      <c r="W118" s="98"/>
      <c r="X118" s="98"/>
      <c r="Y118" s="98"/>
      <c r="Z118" s="124"/>
    </row>
    <row r="119" spans="1:26" ht="12.75" customHeight="1" x14ac:dyDescent="0.2">
      <c r="A119" s="98"/>
      <c r="B119" s="98"/>
      <c r="C119" s="98"/>
      <c r="D119" s="98"/>
      <c r="E119" s="98"/>
      <c r="F119" s="98"/>
      <c r="G119" s="98"/>
      <c r="H119" s="98"/>
      <c r="I119" s="98"/>
      <c r="J119" s="98"/>
      <c r="K119" s="98"/>
      <c r="L119" s="98"/>
      <c r="M119" s="98"/>
      <c r="N119" s="98"/>
      <c r="O119" s="98"/>
      <c r="P119" s="98"/>
      <c r="Q119" s="98"/>
      <c r="R119" s="98"/>
      <c r="S119" s="98"/>
      <c r="T119" s="98"/>
      <c r="U119" s="98"/>
      <c r="V119" s="98"/>
      <c r="W119" s="98"/>
      <c r="X119" s="98"/>
      <c r="Y119" s="98"/>
      <c r="Z119" s="124"/>
    </row>
    <row r="120" spans="1:26" ht="12.75" customHeight="1" x14ac:dyDescent="0.2">
      <c r="A120" s="98"/>
      <c r="B120" s="98"/>
      <c r="C120" s="98"/>
      <c r="D120" s="98"/>
      <c r="E120" s="98"/>
      <c r="F120" s="98"/>
      <c r="G120" s="98"/>
      <c r="H120" s="98"/>
      <c r="I120" s="98"/>
      <c r="J120" s="98"/>
      <c r="K120" s="98"/>
      <c r="L120" s="98"/>
      <c r="M120" s="98"/>
      <c r="N120" s="98"/>
      <c r="O120" s="98"/>
      <c r="P120" s="98"/>
      <c r="Q120" s="98"/>
      <c r="R120" s="98"/>
      <c r="S120" s="98"/>
      <c r="T120" s="98"/>
      <c r="U120" s="98"/>
      <c r="V120" s="98"/>
      <c r="W120" s="98"/>
      <c r="X120" s="98"/>
      <c r="Y120" s="98"/>
      <c r="Z120" s="124"/>
    </row>
    <row r="121" spans="1:26" ht="12.75" customHeight="1" x14ac:dyDescent="0.2">
      <c r="A121" s="98"/>
      <c r="B121" s="98"/>
      <c r="C121" s="98"/>
      <c r="D121" s="98"/>
      <c r="E121" s="98"/>
      <c r="F121" s="98"/>
      <c r="G121" s="98"/>
      <c r="H121" s="98"/>
      <c r="I121" s="98"/>
      <c r="J121" s="98"/>
      <c r="K121" s="98"/>
      <c r="L121" s="98"/>
      <c r="M121" s="98"/>
      <c r="N121" s="98"/>
      <c r="O121" s="98"/>
      <c r="P121" s="98"/>
      <c r="Q121" s="98"/>
      <c r="R121" s="98"/>
      <c r="S121" s="98"/>
      <c r="T121" s="98"/>
      <c r="U121" s="98"/>
      <c r="V121" s="98"/>
      <c r="W121" s="98"/>
      <c r="X121" s="98"/>
      <c r="Y121" s="98"/>
      <c r="Z121" s="124"/>
    </row>
    <row r="122" spans="1:26" ht="12.75" customHeight="1" x14ac:dyDescent="0.2">
      <c r="A122" s="98"/>
      <c r="B122" s="98"/>
      <c r="C122" s="98"/>
      <c r="D122" s="98"/>
      <c r="E122" s="98"/>
      <c r="F122" s="98"/>
      <c r="G122" s="98"/>
      <c r="H122" s="98"/>
      <c r="I122" s="98"/>
      <c r="J122" s="98"/>
      <c r="K122" s="98"/>
      <c r="L122" s="98"/>
      <c r="M122" s="98"/>
      <c r="N122" s="98"/>
      <c r="O122" s="98"/>
      <c r="P122" s="98"/>
      <c r="Q122" s="98"/>
      <c r="R122" s="98"/>
      <c r="S122" s="98"/>
      <c r="T122" s="98"/>
      <c r="U122" s="98"/>
      <c r="V122" s="98"/>
      <c r="W122" s="98"/>
      <c r="X122" s="98"/>
      <c r="Y122" s="98"/>
      <c r="Z122" s="124"/>
    </row>
    <row r="123" spans="1:26" ht="12.75" customHeight="1" x14ac:dyDescent="0.2">
      <c r="A123" s="98"/>
      <c r="B123" s="98"/>
      <c r="C123" s="98"/>
      <c r="D123" s="98"/>
      <c r="E123" s="98"/>
      <c r="F123" s="98"/>
      <c r="G123" s="98"/>
      <c r="H123" s="98"/>
      <c r="I123" s="98"/>
      <c r="J123" s="98"/>
      <c r="K123" s="98"/>
      <c r="L123" s="98"/>
      <c r="M123" s="98"/>
      <c r="N123" s="98"/>
      <c r="O123" s="98"/>
      <c r="P123" s="98"/>
      <c r="Q123" s="98"/>
      <c r="R123" s="98"/>
      <c r="S123" s="98"/>
      <c r="T123" s="98"/>
      <c r="U123" s="98"/>
      <c r="V123" s="98"/>
      <c r="W123" s="98"/>
      <c r="X123" s="98"/>
      <c r="Y123" s="98"/>
      <c r="Z123" s="124"/>
    </row>
    <row r="124" spans="1:26" ht="12.75" customHeight="1" x14ac:dyDescent="0.2">
      <c r="A124" s="98"/>
      <c r="B124" s="98"/>
      <c r="C124" s="98"/>
      <c r="D124" s="98"/>
      <c r="E124" s="98"/>
      <c r="F124" s="98"/>
      <c r="G124" s="98"/>
      <c r="H124" s="98"/>
      <c r="I124" s="98"/>
      <c r="J124" s="98"/>
      <c r="K124" s="98"/>
      <c r="L124" s="98"/>
      <c r="M124" s="98"/>
      <c r="N124" s="98"/>
      <c r="O124" s="98"/>
      <c r="P124" s="98"/>
      <c r="Q124" s="98"/>
      <c r="R124" s="98"/>
      <c r="S124" s="98"/>
      <c r="T124" s="98"/>
      <c r="U124" s="98"/>
      <c r="V124" s="98"/>
      <c r="W124" s="98"/>
      <c r="X124" s="98"/>
      <c r="Y124" s="98"/>
      <c r="Z124" s="124"/>
    </row>
    <row r="125" spans="1:26" ht="12.75" customHeight="1" x14ac:dyDescent="0.2">
      <c r="A125" s="98"/>
      <c r="B125" s="98"/>
      <c r="C125" s="98"/>
      <c r="D125" s="98"/>
      <c r="E125" s="98"/>
      <c r="F125" s="98"/>
      <c r="G125" s="98"/>
      <c r="H125" s="98"/>
      <c r="I125" s="98"/>
      <c r="J125" s="98"/>
      <c r="K125" s="98"/>
      <c r="L125" s="98"/>
      <c r="M125" s="98"/>
      <c r="N125" s="98"/>
      <c r="O125" s="98"/>
      <c r="P125" s="98"/>
      <c r="Q125" s="98"/>
      <c r="R125" s="98"/>
      <c r="S125" s="98"/>
      <c r="T125" s="98"/>
      <c r="U125" s="98"/>
      <c r="V125" s="98"/>
      <c r="W125" s="98"/>
      <c r="X125" s="98"/>
      <c r="Y125" s="98"/>
      <c r="Z125" s="124"/>
    </row>
    <row r="126" spans="1:26" ht="12.75" customHeight="1" x14ac:dyDescent="0.2">
      <c r="A126" s="98"/>
      <c r="B126" s="98"/>
      <c r="C126" s="98"/>
      <c r="D126" s="98"/>
      <c r="E126" s="98"/>
      <c r="F126" s="98"/>
      <c r="G126" s="98"/>
      <c r="H126" s="98"/>
      <c r="I126" s="98"/>
      <c r="J126" s="98"/>
      <c r="K126" s="98"/>
      <c r="L126" s="98"/>
      <c r="M126" s="98"/>
      <c r="N126" s="98"/>
      <c r="O126" s="98"/>
      <c r="P126" s="98"/>
      <c r="Q126" s="98"/>
      <c r="R126" s="98"/>
      <c r="S126" s="98"/>
      <c r="T126" s="98"/>
      <c r="U126" s="98"/>
      <c r="V126" s="98"/>
      <c r="W126" s="98"/>
      <c r="X126" s="98"/>
      <c r="Y126" s="98"/>
      <c r="Z126" s="124"/>
    </row>
    <row r="127" spans="1:26" ht="12.75" customHeight="1" x14ac:dyDescent="0.2">
      <c r="A127" s="98"/>
      <c r="B127" s="98"/>
      <c r="C127" s="98"/>
      <c r="D127" s="98"/>
      <c r="E127" s="98"/>
      <c r="F127" s="98"/>
      <c r="G127" s="98"/>
      <c r="H127" s="98"/>
      <c r="I127" s="98"/>
      <c r="J127" s="98"/>
      <c r="K127" s="98"/>
      <c r="L127" s="98"/>
      <c r="M127" s="98"/>
      <c r="N127" s="98"/>
      <c r="O127" s="98"/>
      <c r="P127" s="98"/>
      <c r="Q127" s="98"/>
      <c r="R127" s="98"/>
      <c r="S127" s="98"/>
      <c r="T127" s="98"/>
      <c r="U127" s="98"/>
      <c r="V127" s="98"/>
      <c r="W127" s="98"/>
      <c r="X127" s="98"/>
      <c r="Y127" s="98"/>
      <c r="Z127" s="124"/>
    </row>
    <row r="128" spans="1:26" ht="12.75" customHeight="1" x14ac:dyDescent="0.2">
      <c r="A128" s="98"/>
      <c r="B128" s="98"/>
      <c r="C128" s="98"/>
      <c r="D128" s="98"/>
      <c r="E128" s="98"/>
      <c r="F128" s="98"/>
      <c r="G128" s="98"/>
      <c r="H128" s="98"/>
      <c r="I128" s="98"/>
      <c r="J128" s="98"/>
      <c r="K128" s="98"/>
      <c r="L128" s="98"/>
      <c r="M128" s="98"/>
      <c r="N128" s="98"/>
      <c r="O128" s="98"/>
      <c r="P128" s="98"/>
      <c r="Q128" s="98"/>
      <c r="R128" s="98"/>
      <c r="S128" s="98"/>
      <c r="T128" s="98"/>
      <c r="U128" s="98"/>
      <c r="V128" s="98"/>
      <c r="W128" s="98"/>
      <c r="X128" s="98"/>
      <c r="Y128" s="98"/>
      <c r="Z128" s="124"/>
    </row>
    <row r="129" spans="1:26" ht="12.75" customHeight="1" x14ac:dyDescent="0.2">
      <c r="A129" s="98"/>
      <c r="B129" s="98"/>
      <c r="C129" s="98"/>
      <c r="D129" s="98"/>
      <c r="E129" s="98"/>
      <c r="F129" s="98"/>
      <c r="G129" s="98"/>
      <c r="H129" s="98"/>
      <c r="I129" s="98"/>
      <c r="J129" s="98"/>
      <c r="K129" s="98"/>
      <c r="L129" s="98"/>
      <c r="M129" s="98"/>
      <c r="N129" s="98"/>
      <c r="O129" s="98"/>
      <c r="P129" s="98"/>
      <c r="Q129" s="98"/>
      <c r="R129" s="98"/>
      <c r="S129" s="98"/>
      <c r="T129" s="98"/>
      <c r="U129" s="98"/>
      <c r="V129" s="98"/>
      <c r="W129" s="98"/>
      <c r="X129" s="98"/>
      <c r="Y129" s="98"/>
      <c r="Z129" s="124"/>
    </row>
    <row r="130" spans="1:26" ht="12.75" customHeight="1" x14ac:dyDescent="0.2">
      <c r="A130" s="98"/>
      <c r="B130" s="98"/>
      <c r="C130" s="98"/>
      <c r="D130" s="98"/>
      <c r="E130" s="98"/>
      <c r="F130" s="98"/>
      <c r="G130" s="98"/>
      <c r="H130" s="98"/>
      <c r="I130" s="98"/>
      <c r="J130" s="98"/>
      <c r="K130" s="98"/>
      <c r="L130" s="98"/>
      <c r="M130" s="98"/>
      <c r="N130" s="98"/>
      <c r="O130" s="98"/>
      <c r="P130" s="98"/>
      <c r="Q130" s="98"/>
      <c r="R130" s="98"/>
      <c r="S130" s="98"/>
      <c r="T130" s="98"/>
      <c r="U130" s="98"/>
      <c r="V130" s="98"/>
      <c r="W130" s="98"/>
      <c r="X130" s="98"/>
      <c r="Y130" s="98"/>
      <c r="Z130" s="124"/>
    </row>
    <row r="131" spans="1:26" ht="12.75" customHeight="1" x14ac:dyDescent="0.2">
      <c r="A131" s="98"/>
      <c r="B131" s="98"/>
      <c r="C131" s="98"/>
      <c r="D131" s="98"/>
      <c r="E131" s="98"/>
      <c r="F131" s="98"/>
      <c r="G131" s="98"/>
      <c r="H131" s="98"/>
      <c r="I131" s="98"/>
      <c r="J131" s="98"/>
      <c r="K131" s="98"/>
      <c r="L131" s="98"/>
      <c r="M131" s="98"/>
      <c r="N131" s="98"/>
      <c r="O131" s="98"/>
      <c r="P131" s="98"/>
      <c r="Q131" s="98"/>
      <c r="R131" s="98"/>
      <c r="S131" s="98"/>
      <c r="T131" s="98"/>
      <c r="U131" s="98"/>
      <c r="V131" s="98"/>
      <c r="W131" s="98"/>
      <c r="X131" s="98"/>
      <c r="Y131" s="98"/>
      <c r="Z131" s="124"/>
    </row>
    <row r="132" spans="1:26" ht="12.75" customHeight="1" x14ac:dyDescent="0.2">
      <c r="A132" s="98"/>
      <c r="B132" s="98"/>
      <c r="C132" s="98"/>
      <c r="D132" s="98"/>
      <c r="E132" s="98"/>
      <c r="F132" s="98"/>
      <c r="G132" s="98"/>
      <c r="H132" s="98"/>
      <c r="I132" s="98"/>
      <c r="J132" s="98"/>
      <c r="K132" s="98"/>
      <c r="L132" s="98"/>
      <c r="M132" s="98"/>
      <c r="N132" s="98"/>
      <c r="O132" s="98"/>
      <c r="P132" s="98"/>
      <c r="Q132" s="98"/>
      <c r="R132" s="98"/>
      <c r="S132" s="98"/>
      <c r="T132" s="98"/>
      <c r="U132" s="98"/>
      <c r="V132" s="98"/>
      <c r="W132" s="98"/>
      <c r="X132" s="98"/>
      <c r="Y132" s="98"/>
      <c r="Z132" s="124"/>
    </row>
    <row r="133" spans="1:26" ht="12.75" customHeight="1" x14ac:dyDescent="0.2">
      <c r="A133" s="98"/>
      <c r="B133" s="98"/>
      <c r="C133" s="98"/>
      <c r="D133" s="98"/>
      <c r="E133" s="98"/>
      <c r="F133" s="98"/>
      <c r="G133" s="98"/>
      <c r="H133" s="98"/>
      <c r="I133" s="98"/>
      <c r="J133" s="98"/>
      <c r="K133" s="98"/>
      <c r="L133" s="98"/>
      <c r="M133" s="98"/>
      <c r="N133" s="98"/>
      <c r="O133" s="98"/>
      <c r="P133" s="98"/>
      <c r="Q133" s="98"/>
      <c r="R133" s="98"/>
      <c r="S133" s="98"/>
      <c r="T133" s="98"/>
      <c r="U133" s="98"/>
      <c r="V133" s="98"/>
      <c r="W133" s="98"/>
      <c r="X133" s="98"/>
      <c r="Y133" s="98"/>
      <c r="Z133" s="124"/>
    </row>
    <row r="134" spans="1:26" ht="12.75" customHeight="1" x14ac:dyDescent="0.2">
      <c r="A134" s="98"/>
      <c r="B134" s="98"/>
      <c r="C134" s="98"/>
      <c r="D134" s="98"/>
      <c r="E134" s="98"/>
      <c r="F134" s="98"/>
      <c r="G134" s="98"/>
      <c r="H134" s="98"/>
      <c r="I134" s="98"/>
      <c r="J134" s="98"/>
      <c r="K134" s="98"/>
      <c r="L134" s="98"/>
      <c r="M134" s="98"/>
      <c r="N134" s="98"/>
      <c r="O134" s="98"/>
      <c r="P134" s="98"/>
      <c r="Q134" s="98"/>
      <c r="R134" s="98"/>
      <c r="S134" s="98"/>
      <c r="T134" s="98"/>
      <c r="U134" s="98"/>
      <c r="V134" s="98"/>
      <c r="W134" s="98"/>
      <c r="X134" s="98"/>
      <c r="Y134" s="98"/>
      <c r="Z134" s="124"/>
    </row>
    <row r="135" spans="1:26" ht="12.75" customHeight="1" x14ac:dyDescent="0.2">
      <c r="A135" s="98"/>
      <c r="B135" s="98"/>
      <c r="C135" s="98"/>
      <c r="D135" s="98"/>
      <c r="E135" s="98"/>
      <c r="F135" s="98"/>
      <c r="G135" s="98"/>
      <c r="H135" s="98"/>
      <c r="I135" s="98"/>
      <c r="J135" s="98"/>
      <c r="K135" s="98"/>
      <c r="L135" s="98"/>
      <c r="M135" s="98"/>
      <c r="N135" s="98"/>
      <c r="O135" s="98"/>
      <c r="P135" s="98"/>
      <c r="Q135" s="98"/>
      <c r="R135" s="98"/>
      <c r="S135" s="98"/>
      <c r="T135" s="98"/>
      <c r="U135" s="98"/>
      <c r="V135" s="98"/>
      <c r="W135" s="98"/>
      <c r="X135" s="98"/>
      <c r="Y135" s="98"/>
      <c r="Z135" s="124"/>
    </row>
    <row r="136" spans="1:26" ht="12.75" customHeight="1" x14ac:dyDescent="0.2">
      <c r="A136" s="98"/>
      <c r="B136" s="98"/>
      <c r="C136" s="98"/>
      <c r="D136" s="98"/>
      <c r="E136" s="98"/>
      <c r="F136" s="98"/>
      <c r="G136" s="98"/>
      <c r="H136" s="98"/>
      <c r="I136" s="98"/>
      <c r="J136" s="98"/>
      <c r="K136" s="98"/>
      <c r="L136" s="98"/>
      <c r="M136" s="98"/>
      <c r="N136" s="98"/>
      <c r="O136" s="98"/>
      <c r="P136" s="98"/>
      <c r="Q136" s="98"/>
      <c r="R136" s="98"/>
      <c r="S136" s="98"/>
      <c r="T136" s="98"/>
      <c r="U136" s="98"/>
      <c r="V136" s="98"/>
      <c r="W136" s="98"/>
      <c r="X136" s="98"/>
      <c r="Y136" s="98"/>
      <c r="Z136" s="124"/>
    </row>
    <row r="137" spans="1:26" ht="12.75" customHeight="1" x14ac:dyDescent="0.2">
      <c r="A137" s="98"/>
      <c r="B137" s="98"/>
      <c r="C137" s="98"/>
      <c r="D137" s="98"/>
      <c r="E137" s="98"/>
      <c r="F137" s="98"/>
      <c r="G137" s="98"/>
      <c r="H137" s="98"/>
      <c r="I137" s="98"/>
      <c r="J137" s="98"/>
      <c r="K137" s="98"/>
      <c r="L137" s="98"/>
      <c r="M137" s="98"/>
      <c r="N137" s="98"/>
      <c r="O137" s="98"/>
      <c r="P137" s="98"/>
      <c r="Q137" s="98"/>
      <c r="R137" s="98"/>
      <c r="S137" s="98"/>
      <c r="T137" s="98"/>
      <c r="U137" s="98"/>
      <c r="V137" s="98"/>
      <c r="W137" s="98"/>
      <c r="X137" s="98"/>
      <c r="Y137" s="98"/>
      <c r="Z137" s="124"/>
    </row>
    <row r="138" spans="1:26" ht="12.75" customHeight="1" x14ac:dyDescent="0.2">
      <c r="A138" s="98"/>
      <c r="B138" s="98"/>
      <c r="C138" s="98"/>
      <c r="D138" s="98"/>
      <c r="E138" s="98"/>
      <c r="F138" s="98"/>
      <c r="G138" s="98"/>
      <c r="H138" s="98"/>
      <c r="I138" s="98"/>
      <c r="J138" s="98"/>
      <c r="K138" s="98"/>
      <c r="L138" s="98"/>
      <c r="M138" s="98"/>
      <c r="N138" s="98"/>
      <c r="O138" s="98"/>
      <c r="P138" s="98"/>
      <c r="Q138" s="98"/>
      <c r="R138" s="98"/>
      <c r="S138" s="98"/>
      <c r="T138" s="98"/>
      <c r="U138" s="98"/>
      <c r="V138" s="98"/>
      <c r="W138" s="98"/>
      <c r="X138" s="98"/>
      <c r="Y138" s="98"/>
      <c r="Z138" s="124"/>
    </row>
    <row r="139" spans="1:26" ht="12.75" customHeight="1" x14ac:dyDescent="0.2">
      <c r="A139" s="98"/>
      <c r="B139" s="98"/>
      <c r="C139" s="98"/>
      <c r="D139" s="98"/>
      <c r="E139" s="98"/>
      <c r="F139" s="98"/>
      <c r="G139" s="98"/>
      <c r="H139" s="98"/>
      <c r="I139" s="98"/>
      <c r="J139" s="98"/>
      <c r="K139" s="98"/>
      <c r="L139" s="98"/>
      <c r="M139" s="98"/>
      <c r="N139" s="98"/>
      <c r="O139" s="98"/>
      <c r="P139" s="98"/>
      <c r="Q139" s="98"/>
      <c r="R139" s="98"/>
      <c r="S139" s="98"/>
      <c r="T139" s="98"/>
      <c r="U139" s="98"/>
      <c r="V139" s="98"/>
      <c r="W139" s="98"/>
      <c r="X139" s="98"/>
      <c r="Y139" s="98"/>
      <c r="Z139" s="124"/>
    </row>
    <row r="140" spans="1:26" ht="12.75" customHeight="1" x14ac:dyDescent="0.2">
      <c r="A140" s="98"/>
      <c r="B140" s="98"/>
      <c r="C140" s="98"/>
      <c r="D140" s="98"/>
      <c r="E140" s="98"/>
      <c r="F140" s="98"/>
      <c r="G140" s="98"/>
      <c r="H140" s="98"/>
      <c r="I140" s="98"/>
      <c r="J140" s="98"/>
      <c r="K140" s="98"/>
      <c r="L140" s="98"/>
      <c r="M140" s="98"/>
      <c r="N140" s="98"/>
      <c r="O140" s="98"/>
      <c r="P140" s="98"/>
      <c r="Q140" s="98"/>
      <c r="R140" s="98"/>
      <c r="S140" s="98"/>
      <c r="T140" s="98"/>
      <c r="U140" s="98"/>
      <c r="V140" s="98"/>
      <c r="W140" s="98"/>
      <c r="X140" s="98"/>
      <c r="Y140" s="98"/>
      <c r="Z140" s="124"/>
    </row>
    <row r="141" spans="1:26" ht="12.75" customHeight="1" x14ac:dyDescent="0.2">
      <c r="A141" s="98"/>
      <c r="B141" s="98"/>
      <c r="C141" s="98"/>
      <c r="D141" s="98"/>
      <c r="E141" s="98"/>
      <c r="F141" s="98"/>
      <c r="G141" s="98"/>
      <c r="H141" s="98"/>
      <c r="I141" s="98"/>
      <c r="J141" s="98"/>
      <c r="K141" s="98"/>
      <c r="L141" s="98"/>
      <c r="M141" s="98"/>
      <c r="N141" s="98"/>
      <c r="O141" s="98"/>
      <c r="P141" s="98"/>
      <c r="Q141" s="98"/>
      <c r="R141" s="98"/>
      <c r="S141" s="98"/>
      <c r="T141" s="98"/>
      <c r="U141" s="98"/>
      <c r="V141" s="98"/>
      <c r="W141" s="98"/>
      <c r="X141" s="98"/>
      <c r="Y141" s="98"/>
      <c r="Z141" s="124"/>
    </row>
    <row r="142" spans="1:26" ht="12.75" customHeight="1" x14ac:dyDescent="0.2">
      <c r="A142" s="98"/>
      <c r="B142" s="98"/>
      <c r="C142" s="98"/>
      <c r="D142" s="98"/>
      <c r="E142" s="98"/>
      <c r="F142" s="98"/>
      <c r="G142" s="98"/>
      <c r="H142" s="98"/>
      <c r="I142" s="98"/>
      <c r="J142" s="98"/>
      <c r="K142" s="98"/>
      <c r="L142" s="98"/>
      <c r="M142" s="98"/>
      <c r="N142" s="98"/>
      <c r="O142" s="98"/>
      <c r="P142" s="98"/>
      <c r="Q142" s="98"/>
      <c r="R142" s="98"/>
      <c r="S142" s="98"/>
      <c r="T142" s="98"/>
      <c r="U142" s="98"/>
      <c r="V142" s="98"/>
      <c r="W142" s="98"/>
      <c r="X142" s="98"/>
      <c r="Y142" s="98"/>
      <c r="Z142" s="124"/>
    </row>
    <row r="143" spans="1:26" ht="12.75" customHeight="1" x14ac:dyDescent="0.2">
      <c r="A143" s="98"/>
      <c r="B143" s="98"/>
      <c r="C143" s="98"/>
      <c r="D143" s="98"/>
      <c r="E143" s="98"/>
      <c r="F143" s="98"/>
      <c r="G143" s="98"/>
      <c r="H143" s="98"/>
      <c r="I143" s="98"/>
      <c r="J143" s="98"/>
      <c r="K143" s="98"/>
      <c r="L143" s="98"/>
      <c r="M143" s="98"/>
      <c r="N143" s="98"/>
      <c r="O143" s="98"/>
      <c r="P143" s="98"/>
      <c r="Q143" s="98"/>
      <c r="R143" s="98"/>
      <c r="S143" s="98"/>
      <c r="T143" s="98"/>
      <c r="U143" s="98"/>
      <c r="V143" s="98"/>
      <c r="W143" s="98"/>
      <c r="X143" s="98"/>
      <c r="Y143" s="98"/>
      <c r="Z143" s="124"/>
    </row>
    <row r="144" spans="1:26" ht="12.75" customHeight="1" x14ac:dyDescent="0.2">
      <c r="A144" s="98"/>
      <c r="B144" s="98"/>
      <c r="C144" s="98"/>
      <c r="D144" s="98"/>
      <c r="E144" s="98"/>
      <c r="F144" s="98"/>
      <c r="G144" s="98"/>
      <c r="H144" s="98"/>
      <c r="I144" s="98"/>
      <c r="J144" s="98"/>
      <c r="K144" s="98"/>
      <c r="L144" s="98"/>
      <c r="M144" s="98"/>
      <c r="N144" s="98"/>
      <c r="O144" s="98"/>
      <c r="P144" s="98"/>
      <c r="Q144" s="98"/>
      <c r="R144" s="98"/>
      <c r="S144" s="98"/>
      <c r="T144" s="98"/>
      <c r="U144" s="98"/>
      <c r="V144" s="98"/>
      <c r="W144" s="98"/>
      <c r="X144" s="98"/>
      <c r="Y144" s="98"/>
      <c r="Z144" s="124"/>
    </row>
    <row r="145" spans="1:26" ht="12.75" customHeight="1" x14ac:dyDescent="0.2">
      <c r="A145" s="98"/>
      <c r="B145" s="98"/>
      <c r="C145" s="98"/>
      <c r="D145" s="98"/>
      <c r="E145" s="98"/>
      <c r="F145" s="98"/>
      <c r="G145" s="98"/>
      <c r="H145" s="98"/>
      <c r="I145" s="98"/>
      <c r="J145" s="98"/>
      <c r="K145" s="98"/>
      <c r="L145" s="98"/>
      <c r="M145" s="98"/>
      <c r="N145" s="98"/>
      <c r="O145" s="98"/>
      <c r="P145" s="98"/>
      <c r="Q145" s="98"/>
      <c r="R145" s="98"/>
      <c r="S145" s="98"/>
      <c r="T145" s="98"/>
      <c r="U145" s="98"/>
      <c r="V145" s="98"/>
      <c r="W145" s="98"/>
      <c r="X145" s="98"/>
      <c r="Y145" s="98"/>
      <c r="Z145" s="124"/>
    </row>
    <row r="146" spans="1:26" ht="12.75" customHeight="1" x14ac:dyDescent="0.2">
      <c r="A146" s="98"/>
      <c r="B146" s="98"/>
      <c r="C146" s="98"/>
      <c r="D146" s="98"/>
      <c r="E146" s="98"/>
      <c r="F146" s="98"/>
      <c r="G146" s="98"/>
      <c r="H146" s="98"/>
      <c r="I146" s="98"/>
      <c r="J146" s="98"/>
      <c r="K146" s="98"/>
      <c r="L146" s="98"/>
      <c r="M146" s="98"/>
      <c r="N146" s="98"/>
      <c r="O146" s="98"/>
      <c r="P146" s="98"/>
      <c r="Q146" s="98"/>
      <c r="R146" s="98"/>
      <c r="S146" s="98"/>
      <c r="T146" s="98"/>
      <c r="U146" s="98"/>
      <c r="V146" s="98"/>
      <c r="W146" s="98"/>
      <c r="X146" s="98"/>
      <c r="Y146" s="98"/>
      <c r="Z146" s="124"/>
    </row>
    <row r="147" spans="1:26" ht="12.75" customHeight="1" x14ac:dyDescent="0.2">
      <c r="A147" s="98"/>
      <c r="B147" s="98"/>
      <c r="C147" s="98"/>
      <c r="D147" s="98"/>
      <c r="E147" s="98"/>
      <c r="F147" s="98"/>
      <c r="G147" s="98"/>
      <c r="H147" s="98"/>
      <c r="I147" s="98"/>
      <c r="J147" s="98"/>
      <c r="K147" s="98"/>
      <c r="L147" s="98"/>
      <c r="M147" s="98"/>
      <c r="N147" s="98"/>
      <c r="O147" s="98"/>
      <c r="P147" s="98"/>
      <c r="Q147" s="98"/>
      <c r="R147" s="98"/>
      <c r="S147" s="98"/>
      <c r="T147" s="98"/>
      <c r="U147" s="98"/>
      <c r="V147" s="98"/>
      <c r="W147" s="98"/>
      <c r="X147" s="98"/>
      <c r="Y147" s="98"/>
      <c r="Z147" s="124"/>
    </row>
    <row r="148" spans="1:26" ht="12.75" customHeight="1" x14ac:dyDescent="0.2">
      <c r="A148" s="98"/>
      <c r="B148" s="98"/>
      <c r="C148" s="98"/>
      <c r="D148" s="98"/>
      <c r="E148" s="98"/>
      <c r="F148" s="98"/>
      <c r="G148" s="98"/>
      <c r="H148" s="98"/>
      <c r="I148" s="98"/>
      <c r="J148" s="98"/>
      <c r="K148" s="98"/>
      <c r="L148" s="98"/>
      <c r="M148" s="98"/>
      <c r="N148" s="98"/>
      <c r="O148" s="98"/>
      <c r="P148" s="98"/>
      <c r="Q148" s="98"/>
      <c r="R148" s="98"/>
      <c r="S148" s="98"/>
      <c r="T148" s="98"/>
      <c r="U148" s="98"/>
      <c r="V148" s="98"/>
      <c r="W148" s="98"/>
      <c r="X148" s="98"/>
      <c r="Y148" s="98"/>
      <c r="Z148" s="124"/>
    </row>
    <row r="149" spans="1:26" ht="12.75" customHeight="1" x14ac:dyDescent="0.2">
      <c r="A149" s="98"/>
      <c r="B149" s="98"/>
      <c r="C149" s="98"/>
      <c r="D149" s="98"/>
      <c r="E149" s="98"/>
      <c r="F149" s="98"/>
      <c r="G149" s="98"/>
      <c r="H149" s="98"/>
      <c r="I149" s="98"/>
      <c r="J149" s="98"/>
      <c r="K149" s="98"/>
      <c r="L149" s="98"/>
      <c r="M149" s="98"/>
      <c r="N149" s="98"/>
      <c r="O149" s="98"/>
      <c r="P149" s="98"/>
      <c r="Q149" s="98"/>
      <c r="R149" s="98"/>
      <c r="S149" s="98"/>
      <c r="T149" s="98"/>
      <c r="U149" s="98"/>
      <c r="V149" s="98"/>
      <c r="W149" s="98"/>
      <c r="X149" s="98"/>
      <c r="Y149" s="98"/>
      <c r="Z149" s="124"/>
    </row>
    <row r="150" spans="1:26" ht="12.75" customHeight="1" x14ac:dyDescent="0.2">
      <c r="A150" s="98"/>
      <c r="B150" s="98"/>
      <c r="C150" s="98"/>
      <c r="D150" s="98"/>
      <c r="E150" s="98"/>
      <c r="F150" s="98"/>
      <c r="G150" s="98"/>
      <c r="H150" s="98"/>
      <c r="I150" s="98"/>
      <c r="J150" s="98"/>
      <c r="K150" s="98"/>
      <c r="L150" s="98"/>
      <c r="M150" s="98"/>
      <c r="N150" s="98"/>
      <c r="O150" s="98"/>
      <c r="P150" s="98"/>
      <c r="Q150" s="98"/>
      <c r="R150" s="98"/>
      <c r="S150" s="98"/>
      <c r="T150" s="98"/>
      <c r="U150" s="98"/>
      <c r="V150" s="98"/>
      <c r="W150" s="98"/>
      <c r="X150" s="98"/>
      <c r="Y150" s="98"/>
      <c r="Z150" s="124"/>
    </row>
    <row r="151" spans="1:26" ht="12.75" customHeight="1" x14ac:dyDescent="0.2">
      <c r="A151" s="98"/>
      <c r="B151" s="98"/>
      <c r="C151" s="98"/>
      <c r="D151" s="98"/>
      <c r="E151" s="98"/>
      <c r="F151" s="98"/>
      <c r="G151" s="98"/>
      <c r="H151" s="98"/>
      <c r="I151" s="98"/>
      <c r="J151" s="98"/>
      <c r="K151" s="98"/>
      <c r="L151" s="98"/>
      <c r="M151" s="98"/>
      <c r="N151" s="98"/>
      <c r="O151" s="98"/>
      <c r="P151" s="98"/>
      <c r="Q151" s="98"/>
      <c r="R151" s="98"/>
      <c r="S151" s="98"/>
      <c r="T151" s="98"/>
      <c r="U151" s="98"/>
      <c r="V151" s="98"/>
      <c r="W151" s="98"/>
      <c r="X151" s="98"/>
      <c r="Y151" s="98"/>
      <c r="Z151" s="124"/>
    </row>
    <row r="152" spans="1:26" ht="12.75" customHeight="1" x14ac:dyDescent="0.2">
      <c r="A152" s="98"/>
      <c r="B152" s="98"/>
      <c r="C152" s="98"/>
      <c r="D152" s="98"/>
      <c r="E152" s="98"/>
      <c r="F152" s="98"/>
      <c r="G152" s="98"/>
      <c r="H152" s="98"/>
      <c r="I152" s="98"/>
      <c r="J152" s="98"/>
      <c r="K152" s="98"/>
      <c r="L152" s="98"/>
      <c r="M152" s="98"/>
      <c r="N152" s="98"/>
      <c r="O152" s="98"/>
      <c r="P152" s="98"/>
      <c r="Q152" s="98"/>
      <c r="R152" s="98"/>
      <c r="S152" s="98"/>
      <c r="T152" s="98"/>
      <c r="U152" s="98"/>
      <c r="V152" s="98"/>
      <c r="W152" s="98"/>
      <c r="X152" s="98"/>
      <c r="Y152" s="98"/>
      <c r="Z152" s="124"/>
    </row>
    <row r="153" spans="1:26" ht="12.75" customHeight="1" x14ac:dyDescent="0.2">
      <c r="A153" s="98"/>
      <c r="B153" s="98"/>
      <c r="C153" s="98"/>
      <c r="D153" s="98"/>
      <c r="E153" s="98"/>
      <c r="F153" s="98"/>
      <c r="G153" s="98"/>
      <c r="H153" s="98"/>
      <c r="I153" s="98"/>
      <c r="J153" s="98"/>
      <c r="K153" s="98"/>
      <c r="L153" s="98"/>
      <c r="M153" s="98"/>
      <c r="N153" s="98"/>
      <c r="O153" s="98"/>
      <c r="P153" s="98"/>
      <c r="Q153" s="98"/>
      <c r="R153" s="98"/>
      <c r="S153" s="98"/>
      <c r="T153" s="98"/>
      <c r="U153" s="98"/>
      <c r="V153" s="98"/>
      <c r="W153" s="98"/>
      <c r="X153" s="98"/>
      <c r="Y153" s="98"/>
      <c r="Z153" s="124"/>
    </row>
    <row r="154" spans="1:26" ht="12.75" customHeight="1" x14ac:dyDescent="0.2">
      <c r="A154" s="98"/>
      <c r="B154" s="98"/>
      <c r="C154" s="98"/>
      <c r="D154" s="98"/>
      <c r="E154" s="98"/>
      <c r="F154" s="98"/>
      <c r="G154" s="98"/>
      <c r="H154" s="98"/>
      <c r="I154" s="98"/>
      <c r="J154" s="98"/>
      <c r="K154" s="98"/>
      <c r="L154" s="98"/>
      <c r="M154" s="98"/>
      <c r="N154" s="98"/>
      <c r="O154" s="98"/>
      <c r="P154" s="98"/>
      <c r="Q154" s="98"/>
      <c r="R154" s="98"/>
      <c r="S154" s="98"/>
      <c r="T154" s="98"/>
      <c r="U154" s="98"/>
      <c r="V154" s="98"/>
      <c r="W154" s="98"/>
      <c r="X154" s="98"/>
      <c r="Y154" s="98"/>
      <c r="Z154" s="124"/>
    </row>
    <row r="155" spans="1:26" ht="12.75" customHeight="1" x14ac:dyDescent="0.2">
      <c r="A155" s="98"/>
      <c r="B155" s="98"/>
      <c r="C155" s="98"/>
      <c r="D155" s="98"/>
      <c r="E155" s="98"/>
      <c r="F155" s="98"/>
      <c r="G155" s="98"/>
      <c r="H155" s="98"/>
      <c r="I155" s="98"/>
      <c r="J155" s="98"/>
      <c r="K155" s="98"/>
      <c r="L155" s="98"/>
      <c r="M155" s="98"/>
      <c r="N155" s="98"/>
      <c r="O155" s="98"/>
      <c r="P155" s="98"/>
      <c r="Q155" s="98"/>
      <c r="R155" s="98"/>
      <c r="S155" s="98"/>
      <c r="T155" s="98"/>
      <c r="U155" s="98"/>
      <c r="V155" s="98"/>
      <c r="W155" s="98"/>
      <c r="X155" s="98"/>
      <c r="Y155" s="98"/>
      <c r="Z155" s="124"/>
    </row>
    <row r="156" spans="1:26" ht="12.75" customHeight="1" x14ac:dyDescent="0.2">
      <c r="A156" s="98"/>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124"/>
    </row>
    <row r="157" spans="1:26" ht="12.75" customHeight="1" x14ac:dyDescent="0.2">
      <c r="A157" s="98"/>
      <c r="B157" s="98"/>
      <c r="C157" s="98"/>
      <c r="D157" s="98"/>
      <c r="E157" s="98"/>
      <c r="F157" s="98"/>
      <c r="G157" s="98"/>
      <c r="H157" s="98"/>
      <c r="I157" s="98"/>
      <c r="J157" s="98"/>
      <c r="K157" s="98"/>
      <c r="L157" s="98"/>
      <c r="M157" s="98"/>
      <c r="N157" s="98"/>
      <c r="O157" s="98"/>
      <c r="P157" s="98"/>
      <c r="Q157" s="98"/>
      <c r="R157" s="98"/>
      <c r="S157" s="98"/>
      <c r="T157" s="98"/>
      <c r="U157" s="98"/>
      <c r="V157" s="98"/>
      <c r="W157" s="98"/>
      <c r="X157" s="98"/>
      <c r="Y157" s="98"/>
      <c r="Z157" s="124"/>
    </row>
    <row r="158" spans="1:26" ht="12.75" customHeight="1" x14ac:dyDescent="0.2">
      <c r="A158" s="98"/>
      <c r="B158" s="98"/>
      <c r="C158" s="98"/>
      <c r="D158" s="98"/>
      <c r="E158" s="98"/>
      <c r="F158" s="98"/>
      <c r="G158" s="98"/>
      <c r="H158" s="98"/>
      <c r="I158" s="98"/>
      <c r="J158" s="98"/>
      <c r="K158" s="98"/>
      <c r="L158" s="98"/>
      <c r="M158" s="98"/>
      <c r="N158" s="98"/>
      <c r="O158" s="98"/>
      <c r="P158" s="98"/>
      <c r="Q158" s="98"/>
      <c r="R158" s="98"/>
      <c r="S158" s="98"/>
      <c r="T158" s="98"/>
      <c r="U158" s="98"/>
      <c r="V158" s="98"/>
      <c r="W158" s="98"/>
      <c r="X158" s="98"/>
      <c r="Y158" s="98"/>
      <c r="Z158" s="124"/>
    </row>
    <row r="159" spans="1:26" ht="12.75" customHeight="1" x14ac:dyDescent="0.2">
      <c r="A159" s="98"/>
      <c r="B159" s="98"/>
      <c r="C159" s="98"/>
      <c r="D159" s="98"/>
      <c r="E159" s="98"/>
      <c r="F159" s="98"/>
      <c r="G159" s="98"/>
      <c r="H159" s="98"/>
      <c r="I159" s="98"/>
      <c r="J159" s="98"/>
      <c r="K159" s="98"/>
      <c r="L159" s="98"/>
      <c r="M159" s="98"/>
      <c r="N159" s="98"/>
      <c r="O159" s="98"/>
      <c r="P159" s="98"/>
      <c r="Q159" s="98"/>
      <c r="R159" s="98"/>
      <c r="S159" s="98"/>
      <c r="T159" s="98"/>
      <c r="U159" s="98"/>
      <c r="V159" s="98"/>
      <c r="W159" s="98"/>
      <c r="X159" s="98"/>
      <c r="Y159" s="98"/>
      <c r="Z159" s="124"/>
    </row>
    <row r="160" spans="1:26" ht="12.75" customHeight="1" x14ac:dyDescent="0.2">
      <c r="A160" s="98"/>
      <c r="B160" s="98"/>
      <c r="C160" s="98"/>
      <c r="D160" s="98"/>
      <c r="E160" s="98"/>
      <c r="F160" s="98"/>
      <c r="G160" s="98"/>
      <c r="H160" s="98"/>
      <c r="I160" s="98"/>
      <c r="J160" s="98"/>
      <c r="K160" s="98"/>
      <c r="L160" s="98"/>
      <c r="M160" s="98"/>
      <c r="N160" s="98"/>
      <c r="O160" s="98"/>
      <c r="P160" s="98"/>
      <c r="Q160" s="98"/>
      <c r="R160" s="98"/>
      <c r="S160" s="98"/>
      <c r="T160" s="98"/>
      <c r="U160" s="98"/>
      <c r="V160" s="98"/>
      <c r="W160" s="98"/>
      <c r="X160" s="98"/>
      <c r="Y160" s="98"/>
      <c r="Z160" s="124"/>
    </row>
    <row r="161" spans="1:26" ht="12.75" customHeight="1" x14ac:dyDescent="0.2">
      <c r="A161" s="98"/>
      <c r="B161" s="98"/>
      <c r="C161" s="98"/>
      <c r="D161" s="98"/>
      <c r="E161" s="98"/>
      <c r="F161" s="98"/>
      <c r="G161" s="98"/>
      <c r="H161" s="98"/>
      <c r="I161" s="98"/>
      <c r="J161" s="98"/>
      <c r="K161" s="98"/>
      <c r="L161" s="98"/>
      <c r="M161" s="98"/>
      <c r="N161" s="98"/>
      <c r="O161" s="98"/>
      <c r="P161" s="98"/>
      <c r="Q161" s="98"/>
      <c r="R161" s="98"/>
      <c r="S161" s="98"/>
      <c r="T161" s="98"/>
      <c r="U161" s="98"/>
      <c r="V161" s="98"/>
      <c r="W161" s="98"/>
      <c r="X161" s="98"/>
      <c r="Y161" s="98"/>
      <c r="Z161" s="124"/>
    </row>
    <row r="162" spans="1:26" ht="12.75" customHeight="1" x14ac:dyDescent="0.2">
      <c r="A162" s="98"/>
      <c r="B162" s="98"/>
      <c r="C162" s="98"/>
      <c r="D162" s="98"/>
      <c r="E162" s="98"/>
      <c r="F162" s="98"/>
      <c r="G162" s="98"/>
      <c r="H162" s="98"/>
      <c r="I162" s="98"/>
      <c r="J162" s="98"/>
      <c r="K162" s="98"/>
      <c r="L162" s="98"/>
      <c r="M162" s="98"/>
      <c r="N162" s="98"/>
      <c r="O162" s="98"/>
      <c r="P162" s="98"/>
      <c r="Q162" s="98"/>
      <c r="R162" s="98"/>
      <c r="S162" s="98"/>
      <c r="T162" s="98"/>
      <c r="U162" s="98"/>
      <c r="V162" s="98"/>
      <c r="W162" s="98"/>
      <c r="X162" s="98"/>
      <c r="Y162" s="98"/>
      <c r="Z162" s="124"/>
    </row>
    <row r="163" spans="1:26" ht="12.75" customHeight="1" x14ac:dyDescent="0.2">
      <c r="A163" s="98"/>
      <c r="B163" s="98"/>
      <c r="C163" s="98"/>
      <c r="D163" s="98"/>
      <c r="E163" s="98"/>
      <c r="F163" s="98"/>
      <c r="G163" s="98"/>
      <c r="H163" s="98"/>
      <c r="I163" s="98"/>
      <c r="J163" s="98"/>
      <c r="K163" s="98"/>
      <c r="L163" s="98"/>
      <c r="M163" s="98"/>
      <c r="N163" s="98"/>
      <c r="O163" s="98"/>
      <c r="P163" s="98"/>
      <c r="Q163" s="98"/>
      <c r="R163" s="98"/>
      <c r="S163" s="98"/>
      <c r="T163" s="98"/>
      <c r="U163" s="98"/>
      <c r="V163" s="98"/>
      <c r="W163" s="98"/>
      <c r="X163" s="98"/>
      <c r="Y163" s="98"/>
      <c r="Z163" s="124"/>
    </row>
    <row r="164" spans="1:26" ht="12.75" customHeight="1" x14ac:dyDescent="0.2">
      <c r="A164" s="98"/>
      <c r="B164" s="98"/>
      <c r="C164" s="98"/>
      <c r="D164" s="98"/>
      <c r="E164" s="98"/>
      <c r="F164" s="98"/>
      <c r="G164" s="98"/>
      <c r="H164" s="98"/>
      <c r="I164" s="98"/>
      <c r="J164" s="98"/>
      <c r="K164" s="98"/>
      <c r="L164" s="98"/>
      <c r="M164" s="98"/>
      <c r="N164" s="98"/>
      <c r="O164" s="98"/>
      <c r="P164" s="98"/>
      <c r="Q164" s="98"/>
      <c r="R164" s="98"/>
      <c r="S164" s="98"/>
      <c r="T164" s="98"/>
      <c r="U164" s="98"/>
      <c r="V164" s="98"/>
      <c r="W164" s="98"/>
      <c r="X164" s="98"/>
      <c r="Y164" s="98"/>
      <c r="Z164" s="124"/>
    </row>
    <row r="165" spans="1:26" ht="12.75" customHeight="1" x14ac:dyDescent="0.2">
      <c r="A165" s="98"/>
      <c r="B165" s="98"/>
      <c r="C165" s="98"/>
      <c r="D165" s="98"/>
      <c r="E165" s="98"/>
      <c r="F165" s="98"/>
      <c r="G165" s="98"/>
      <c r="H165" s="98"/>
      <c r="I165" s="98"/>
      <c r="J165" s="98"/>
      <c r="K165" s="98"/>
      <c r="L165" s="98"/>
      <c r="M165" s="98"/>
      <c r="N165" s="98"/>
      <c r="O165" s="98"/>
      <c r="P165" s="98"/>
      <c r="Q165" s="98"/>
      <c r="R165" s="98"/>
      <c r="S165" s="98"/>
      <c r="T165" s="98"/>
      <c r="U165" s="98"/>
      <c r="V165" s="98"/>
      <c r="W165" s="98"/>
      <c r="X165" s="98"/>
      <c r="Y165" s="98"/>
      <c r="Z165" s="124"/>
    </row>
    <row r="166" spans="1:26" ht="12.75" customHeight="1" x14ac:dyDescent="0.2">
      <c r="A166" s="98"/>
      <c r="B166" s="98"/>
      <c r="C166" s="98"/>
      <c r="D166" s="98"/>
      <c r="E166" s="98"/>
      <c r="F166" s="98"/>
      <c r="G166" s="98"/>
      <c r="H166" s="98"/>
      <c r="I166" s="98"/>
      <c r="J166" s="98"/>
      <c r="K166" s="98"/>
      <c r="L166" s="98"/>
      <c r="M166" s="98"/>
      <c r="N166" s="98"/>
      <c r="O166" s="98"/>
      <c r="P166" s="98"/>
      <c r="Q166" s="98"/>
      <c r="R166" s="98"/>
      <c r="S166" s="98"/>
      <c r="T166" s="98"/>
      <c r="U166" s="98"/>
      <c r="V166" s="98"/>
      <c r="W166" s="98"/>
      <c r="X166" s="98"/>
      <c r="Y166" s="98"/>
      <c r="Z166" s="124"/>
    </row>
    <row r="167" spans="1:26" ht="12.75" customHeight="1" x14ac:dyDescent="0.2">
      <c r="A167" s="98"/>
      <c r="B167" s="98"/>
      <c r="C167" s="98"/>
      <c r="D167" s="98"/>
      <c r="E167" s="98"/>
      <c r="F167" s="98"/>
      <c r="G167" s="98"/>
      <c r="H167" s="98"/>
      <c r="I167" s="98"/>
      <c r="J167" s="98"/>
      <c r="K167" s="98"/>
      <c r="L167" s="98"/>
      <c r="M167" s="98"/>
      <c r="N167" s="98"/>
      <c r="O167" s="98"/>
      <c r="P167" s="98"/>
      <c r="Q167" s="98"/>
      <c r="R167" s="98"/>
      <c r="S167" s="98"/>
      <c r="T167" s="98"/>
      <c r="U167" s="98"/>
      <c r="V167" s="98"/>
      <c r="W167" s="98"/>
      <c r="X167" s="98"/>
      <c r="Y167" s="98"/>
      <c r="Z167" s="124"/>
    </row>
    <row r="168" spans="1:26" ht="12.75" customHeight="1" x14ac:dyDescent="0.2">
      <c r="A168" s="98"/>
      <c r="B168" s="98"/>
      <c r="C168" s="98"/>
      <c r="D168" s="98"/>
      <c r="E168" s="98"/>
      <c r="F168" s="98"/>
      <c r="G168" s="98"/>
      <c r="H168" s="98"/>
      <c r="I168" s="98"/>
      <c r="J168" s="98"/>
      <c r="K168" s="98"/>
      <c r="L168" s="98"/>
      <c r="M168" s="98"/>
      <c r="N168" s="98"/>
      <c r="O168" s="98"/>
      <c r="P168" s="98"/>
      <c r="Q168" s="98"/>
      <c r="R168" s="98"/>
      <c r="S168" s="98"/>
      <c r="T168" s="98"/>
      <c r="U168" s="98"/>
      <c r="V168" s="98"/>
      <c r="W168" s="98"/>
      <c r="X168" s="98"/>
      <c r="Y168" s="98"/>
      <c r="Z168" s="124"/>
    </row>
    <row r="169" spans="1:26" ht="12.75" customHeight="1" x14ac:dyDescent="0.2">
      <c r="A169" s="98"/>
      <c r="B169" s="98"/>
      <c r="C169" s="98"/>
      <c r="D169" s="98"/>
      <c r="E169" s="98"/>
      <c r="F169" s="98"/>
      <c r="G169" s="98"/>
      <c r="H169" s="98"/>
      <c r="I169" s="98"/>
      <c r="J169" s="98"/>
      <c r="K169" s="98"/>
      <c r="L169" s="98"/>
      <c r="M169" s="98"/>
      <c r="N169" s="98"/>
      <c r="O169" s="98"/>
      <c r="P169" s="98"/>
      <c r="Q169" s="98"/>
      <c r="R169" s="98"/>
      <c r="S169" s="98"/>
      <c r="T169" s="98"/>
      <c r="U169" s="98"/>
      <c r="V169" s="98"/>
      <c r="W169" s="98"/>
      <c r="X169" s="98"/>
      <c r="Y169" s="98"/>
      <c r="Z169" s="124"/>
    </row>
    <row r="170" spans="1:26" ht="12.75" customHeight="1" x14ac:dyDescent="0.2">
      <c r="A170" s="98"/>
      <c r="B170" s="98"/>
      <c r="C170" s="98"/>
      <c r="D170" s="98"/>
      <c r="E170" s="98"/>
      <c r="F170" s="98"/>
      <c r="G170" s="98"/>
      <c r="H170" s="98"/>
      <c r="I170" s="98"/>
      <c r="J170" s="98"/>
      <c r="K170" s="98"/>
      <c r="L170" s="98"/>
      <c r="M170" s="98"/>
      <c r="N170" s="98"/>
      <c r="O170" s="98"/>
      <c r="P170" s="98"/>
      <c r="Q170" s="98"/>
      <c r="R170" s="98"/>
      <c r="S170" s="98"/>
      <c r="T170" s="98"/>
      <c r="U170" s="98"/>
      <c r="V170" s="98"/>
      <c r="W170" s="98"/>
      <c r="X170" s="98"/>
      <c r="Y170" s="98"/>
      <c r="Z170" s="124"/>
    </row>
    <row r="171" spans="1:26" ht="12.75" customHeight="1" x14ac:dyDescent="0.2">
      <c r="A171" s="98"/>
      <c r="B171" s="98"/>
      <c r="C171" s="98"/>
      <c r="D171" s="98"/>
      <c r="E171" s="98"/>
      <c r="F171" s="98"/>
      <c r="G171" s="98"/>
      <c r="H171" s="98"/>
      <c r="I171" s="98"/>
      <c r="J171" s="98"/>
      <c r="K171" s="98"/>
      <c r="L171" s="98"/>
      <c r="M171" s="98"/>
      <c r="N171" s="98"/>
      <c r="O171" s="98"/>
      <c r="P171" s="98"/>
      <c r="Q171" s="98"/>
      <c r="R171" s="98"/>
      <c r="S171" s="98"/>
      <c r="T171" s="98"/>
      <c r="U171" s="98"/>
      <c r="V171" s="98"/>
      <c r="W171" s="98"/>
      <c r="X171" s="98"/>
      <c r="Y171" s="98"/>
      <c r="Z171" s="124"/>
    </row>
    <row r="172" spans="1:26" ht="12.75" customHeight="1" x14ac:dyDescent="0.2">
      <c r="A172" s="98"/>
      <c r="B172" s="98"/>
      <c r="C172" s="98"/>
      <c r="D172" s="98"/>
      <c r="E172" s="98"/>
      <c r="F172" s="98"/>
      <c r="G172" s="98"/>
      <c r="H172" s="98"/>
      <c r="I172" s="98"/>
      <c r="J172" s="98"/>
      <c r="K172" s="98"/>
      <c r="L172" s="98"/>
      <c r="M172" s="98"/>
      <c r="N172" s="98"/>
      <c r="O172" s="98"/>
      <c r="P172" s="98"/>
      <c r="Q172" s="98"/>
      <c r="R172" s="98"/>
      <c r="S172" s="98"/>
      <c r="T172" s="98"/>
      <c r="U172" s="98"/>
      <c r="V172" s="98"/>
      <c r="W172" s="98"/>
      <c r="X172" s="98"/>
      <c r="Y172" s="98"/>
      <c r="Z172" s="124"/>
    </row>
    <row r="173" spans="1:26" ht="12.75" customHeight="1" x14ac:dyDescent="0.2">
      <c r="A173" s="98"/>
      <c r="B173" s="98"/>
      <c r="C173" s="98"/>
      <c r="D173" s="98"/>
      <c r="E173" s="98"/>
      <c r="F173" s="98"/>
      <c r="G173" s="98"/>
      <c r="H173" s="98"/>
      <c r="I173" s="98"/>
      <c r="J173" s="98"/>
      <c r="K173" s="98"/>
      <c r="L173" s="98"/>
      <c r="M173" s="98"/>
      <c r="N173" s="98"/>
      <c r="O173" s="98"/>
      <c r="P173" s="98"/>
      <c r="Q173" s="98"/>
      <c r="R173" s="98"/>
      <c r="S173" s="98"/>
      <c r="T173" s="98"/>
      <c r="U173" s="98"/>
      <c r="V173" s="98"/>
      <c r="W173" s="98"/>
      <c r="X173" s="98"/>
      <c r="Y173" s="98"/>
      <c r="Z173" s="124"/>
    </row>
    <row r="174" spans="1:26" ht="12.75" customHeight="1" x14ac:dyDescent="0.2">
      <c r="A174" s="98"/>
      <c r="B174" s="98"/>
      <c r="C174" s="98"/>
      <c r="D174" s="98"/>
      <c r="E174" s="98"/>
      <c r="F174" s="98"/>
      <c r="G174" s="98"/>
      <c r="H174" s="98"/>
      <c r="I174" s="98"/>
      <c r="J174" s="98"/>
      <c r="K174" s="98"/>
      <c r="L174" s="98"/>
      <c r="M174" s="98"/>
      <c r="N174" s="98"/>
      <c r="O174" s="98"/>
      <c r="P174" s="98"/>
      <c r="Q174" s="98"/>
      <c r="R174" s="98"/>
      <c r="S174" s="98"/>
      <c r="T174" s="98"/>
      <c r="U174" s="98"/>
      <c r="V174" s="98"/>
      <c r="W174" s="98"/>
      <c r="X174" s="98"/>
      <c r="Y174" s="98"/>
      <c r="Z174" s="124"/>
    </row>
    <row r="175" spans="1:26" ht="12.75" customHeight="1" x14ac:dyDescent="0.2">
      <c r="A175" s="98"/>
      <c r="B175" s="98"/>
      <c r="C175" s="98"/>
      <c r="D175" s="98"/>
      <c r="E175" s="98"/>
      <c r="F175" s="98"/>
      <c r="G175" s="98"/>
      <c r="H175" s="98"/>
      <c r="I175" s="98"/>
      <c r="J175" s="98"/>
      <c r="K175" s="98"/>
      <c r="L175" s="98"/>
      <c r="M175" s="98"/>
      <c r="N175" s="98"/>
      <c r="O175" s="98"/>
      <c r="P175" s="98"/>
      <c r="Q175" s="98"/>
      <c r="R175" s="98"/>
      <c r="S175" s="98"/>
      <c r="T175" s="98"/>
      <c r="U175" s="98"/>
      <c r="V175" s="98"/>
      <c r="W175" s="98"/>
      <c r="X175" s="98"/>
      <c r="Y175" s="98"/>
      <c r="Z175" s="124"/>
    </row>
    <row r="176" spans="1:26" ht="12.75" customHeight="1" x14ac:dyDescent="0.2">
      <c r="A176" s="98"/>
      <c r="B176" s="98"/>
      <c r="C176" s="98"/>
      <c r="D176" s="98"/>
      <c r="E176" s="98"/>
      <c r="F176" s="98"/>
      <c r="G176" s="98"/>
      <c r="H176" s="98"/>
      <c r="I176" s="98"/>
      <c r="J176" s="98"/>
      <c r="K176" s="98"/>
      <c r="L176" s="98"/>
      <c r="M176" s="98"/>
      <c r="N176" s="98"/>
      <c r="O176" s="98"/>
      <c r="P176" s="98"/>
      <c r="Q176" s="98"/>
      <c r="R176" s="98"/>
      <c r="S176" s="98"/>
      <c r="T176" s="98"/>
      <c r="U176" s="98"/>
      <c r="V176" s="98"/>
      <c r="W176" s="98"/>
      <c r="X176" s="98"/>
      <c r="Y176" s="98"/>
      <c r="Z176" s="124"/>
    </row>
    <row r="177" spans="1:26" ht="12.75" customHeight="1" x14ac:dyDescent="0.2">
      <c r="A177" s="98"/>
      <c r="B177" s="98"/>
      <c r="C177" s="98"/>
      <c r="D177" s="98"/>
      <c r="E177" s="98"/>
      <c r="F177" s="98"/>
      <c r="G177" s="98"/>
      <c r="H177" s="98"/>
      <c r="I177" s="98"/>
      <c r="J177" s="98"/>
      <c r="K177" s="98"/>
      <c r="L177" s="98"/>
      <c r="M177" s="98"/>
      <c r="N177" s="98"/>
      <c r="O177" s="98"/>
      <c r="P177" s="98"/>
      <c r="Q177" s="98"/>
      <c r="R177" s="98"/>
      <c r="S177" s="98"/>
      <c r="T177" s="98"/>
      <c r="U177" s="98"/>
      <c r="V177" s="98"/>
      <c r="W177" s="98"/>
      <c r="X177" s="98"/>
      <c r="Y177" s="98"/>
      <c r="Z177" s="124"/>
    </row>
    <row r="178" spans="1:26" ht="12.75" customHeight="1" x14ac:dyDescent="0.2">
      <c r="A178" s="98"/>
      <c r="B178" s="98"/>
      <c r="C178" s="98"/>
      <c r="D178" s="98"/>
      <c r="E178" s="98"/>
      <c r="F178" s="98"/>
      <c r="G178" s="98"/>
      <c r="H178" s="98"/>
      <c r="I178" s="98"/>
      <c r="J178" s="98"/>
      <c r="K178" s="98"/>
      <c r="L178" s="98"/>
      <c r="M178" s="98"/>
      <c r="N178" s="98"/>
      <c r="O178" s="98"/>
      <c r="P178" s="98"/>
      <c r="Q178" s="98"/>
      <c r="R178" s="98"/>
      <c r="S178" s="98"/>
      <c r="T178" s="98"/>
      <c r="U178" s="98"/>
      <c r="V178" s="98"/>
      <c r="W178" s="98"/>
      <c r="X178" s="98"/>
      <c r="Y178" s="98"/>
      <c r="Z178" s="124"/>
    </row>
    <row r="179" spans="1:26" ht="12.75" customHeight="1" x14ac:dyDescent="0.2">
      <c r="A179" s="98"/>
      <c r="B179" s="98"/>
      <c r="C179" s="98"/>
      <c r="D179" s="98"/>
      <c r="E179" s="98"/>
      <c r="F179" s="98"/>
      <c r="G179" s="98"/>
      <c r="H179" s="98"/>
      <c r="I179" s="98"/>
      <c r="J179" s="98"/>
      <c r="K179" s="98"/>
      <c r="L179" s="98"/>
      <c r="M179" s="98"/>
      <c r="N179" s="98"/>
      <c r="O179" s="98"/>
      <c r="P179" s="98"/>
      <c r="Q179" s="98"/>
      <c r="R179" s="98"/>
      <c r="S179" s="98"/>
      <c r="T179" s="98"/>
      <c r="U179" s="98"/>
      <c r="V179" s="98"/>
      <c r="W179" s="98"/>
      <c r="X179" s="98"/>
      <c r="Y179" s="98"/>
      <c r="Z179" s="124"/>
    </row>
    <row r="180" spans="1:26" ht="12.75" customHeight="1" x14ac:dyDescent="0.2">
      <c r="A180" s="98"/>
      <c r="B180" s="98"/>
      <c r="C180" s="98"/>
      <c r="D180" s="98"/>
      <c r="E180" s="98"/>
      <c r="F180" s="98"/>
      <c r="G180" s="98"/>
      <c r="H180" s="98"/>
      <c r="I180" s="98"/>
      <c r="J180" s="98"/>
      <c r="K180" s="98"/>
      <c r="L180" s="98"/>
      <c r="M180" s="98"/>
      <c r="N180" s="98"/>
      <c r="O180" s="98"/>
      <c r="P180" s="98"/>
      <c r="Q180" s="98"/>
      <c r="R180" s="98"/>
      <c r="S180" s="98"/>
      <c r="T180" s="98"/>
      <c r="U180" s="98"/>
      <c r="V180" s="98"/>
      <c r="W180" s="98"/>
      <c r="X180" s="98"/>
      <c r="Y180" s="98"/>
      <c r="Z180" s="124"/>
    </row>
    <row r="181" spans="1:26" ht="12.75" customHeight="1" x14ac:dyDescent="0.2">
      <c r="A181" s="98"/>
      <c r="B181" s="98"/>
      <c r="C181" s="98"/>
      <c r="D181" s="98"/>
      <c r="E181" s="98"/>
      <c r="F181" s="98"/>
      <c r="G181" s="98"/>
      <c r="H181" s="98"/>
      <c r="I181" s="98"/>
      <c r="J181" s="98"/>
      <c r="K181" s="98"/>
      <c r="L181" s="98"/>
      <c r="M181" s="98"/>
      <c r="N181" s="98"/>
      <c r="O181" s="98"/>
      <c r="P181" s="98"/>
      <c r="Q181" s="98"/>
      <c r="R181" s="98"/>
      <c r="S181" s="98"/>
      <c r="T181" s="98"/>
      <c r="U181" s="98"/>
      <c r="V181" s="98"/>
      <c r="W181" s="98"/>
      <c r="X181" s="98"/>
      <c r="Y181" s="98"/>
      <c r="Z181" s="124"/>
    </row>
    <row r="182" spans="1:26" ht="12.75" customHeight="1" x14ac:dyDescent="0.2">
      <c r="A182" s="98"/>
      <c r="B182" s="98"/>
      <c r="C182" s="98"/>
      <c r="D182" s="98"/>
      <c r="E182" s="98"/>
      <c r="F182" s="98"/>
      <c r="G182" s="98"/>
      <c r="H182" s="98"/>
      <c r="I182" s="98"/>
      <c r="J182" s="98"/>
      <c r="K182" s="98"/>
      <c r="L182" s="98"/>
      <c r="M182" s="98"/>
      <c r="N182" s="98"/>
      <c r="O182" s="98"/>
      <c r="P182" s="98"/>
      <c r="Q182" s="98"/>
      <c r="R182" s="98"/>
      <c r="S182" s="98"/>
      <c r="T182" s="98"/>
      <c r="U182" s="98"/>
      <c r="V182" s="98"/>
      <c r="W182" s="98"/>
      <c r="X182" s="98"/>
      <c r="Y182" s="98"/>
      <c r="Z182" s="124"/>
    </row>
    <row r="183" spans="1:26" ht="12.75" customHeight="1" x14ac:dyDescent="0.2">
      <c r="A183" s="98"/>
      <c r="B183" s="98"/>
      <c r="C183" s="98"/>
      <c r="D183" s="98"/>
      <c r="E183" s="98"/>
      <c r="F183" s="98"/>
      <c r="G183" s="98"/>
      <c r="H183" s="98"/>
      <c r="I183" s="98"/>
      <c r="J183" s="98"/>
      <c r="K183" s="98"/>
      <c r="L183" s="98"/>
      <c r="M183" s="98"/>
      <c r="N183" s="98"/>
      <c r="O183" s="98"/>
      <c r="P183" s="98"/>
      <c r="Q183" s="98"/>
      <c r="R183" s="98"/>
      <c r="S183" s="98"/>
      <c r="T183" s="98"/>
      <c r="U183" s="98"/>
      <c r="V183" s="98"/>
      <c r="W183" s="98"/>
      <c r="X183" s="98"/>
      <c r="Y183" s="98"/>
      <c r="Z183" s="124"/>
    </row>
    <row r="184" spans="1:26" ht="12.75" customHeight="1" x14ac:dyDescent="0.2">
      <c r="A184" s="98"/>
      <c r="B184" s="98"/>
      <c r="C184" s="98"/>
      <c r="D184" s="98"/>
      <c r="E184" s="98"/>
      <c r="F184" s="98"/>
      <c r="G184" s="98"/>
      <c r="H184" s="98"/>
      <c r="I184" s="98"/>
      <c r="J184" s="98"/>
      <c r="K184" s="98"/>
      <c r="L184" s="98"/>
      <c r="M184" s="98"/>
      <c r="N184" s="98"/>
      <c r="O184" s="98"/>
      <c r="P184" s="98"/>
      <c r="Q184" s="98"/>
      <c r="R184" s="98"/>
      <c r="S184" s="98"/>
      <c r="T184" s="98"/>
      <c r="U184" s="98"/>
      <c r="V184" s="98"/>
      <c r="W184" s="98"/>
      <c r="X184" s="98"/>
      <c r="Y184" s="98"/>
      <c r="Z184" s="124"/>
    </row>
    <row r="185" spans="1:26" ht="12.75" customHeight="1" x14ac:dyDescent="0.2">
      <c r="A185" s="98"/>
      <c r="B185" s="98"/>
      <c r="C185" s="98"/>
      <c r="D185" s="98"/>
      <c r="E185" s="98"/>
      <c r="F185" s="98"/>
      <c r="G185" s="98"/>
      <c r="H185" s="98"/>
      <c r="I185" s="98"/>
      <c r="J185" s="98"/>
      <c r="K185" s="98"/>
      <c r="L185" s="98"/>
      <c r="M185" s="98"/>
      <c r="N185" s="98"/>
      <c r="O185" s="98"/>
      <c r="P185" s="98"/>
      <c r="Q185" s="98"/>
      <c r="R185" s="98"/>
      <c r="S185" s="98"/>
      <c r="T185" s="98"/>
      <c r="U185" s="98"/>
      <c r="V185" s="98"/>
      <c r="W185" s="98"/>
      <c r="X185" s="98"/>
      <c r="Y185" s="98"/>
      <c r="Z185" s="124"/>
    </row>
    <row r="186" spans="1:26" ht="12.75" customHeight="1" x14ac:dyDescent="0.2">
      <c r="A186" s="98"/>
      <c r="B186" s="98"/>
      <c r="C186" s="98"/>
      <c r="D186" s="98"/>
      <c r="E186" s="98"/>
      <c r="F186" s="98"/>
      <c r="G186" s="98"/>
      <c r="H186" s="98"/>
      <c r="I186" s="98"/>
      <c r="J186" s="98"/>
      <c r="K186" s="98"/>
      <c r="L186" s="98"/>
      <c r="M186" s="98"/>
      <c r="N186" s="98"/>
      <c r="O186" s="98"/>
      <c r="P186" s="98"/>
      <c r="Q186" s="98"/>
      <c r="R186" s="98"/>
      <c r="S186" s="98"/>
      <c r="T186" s="98"/>
      <c r="U186" s="98"/>
      <c r="V186" s="98"/>
      <c r="W186" s="98"/>
      <c r="X186" s="98"/>
      <c r="Y186" s="98"/>
      <c r="Z186" s="124"/>
    </row>
    <row r="187" spans="1:26" ht="12.75" customHeight="1" x14ac:dyDescent="0.2">
      <c r="A187" s="98"/>
      <c r="B187" s="98"/>
      <c r="C187" s="98"/>
      <c r="D187" s="98"/>
      <c r="E187" s="98"/>
      <c r="F187" s="98"/>
      <c r="G187" s="98"/>
      <c r="H187" s="98"/>
      <c r="I187" s="98"/>
      <c r="J187" s="98"/>
      <c r="K187" s="98"/>
      <c r="L187" s="98"/>
      <c r="M187" s="98"/>
      <c r="N187" s="98"/>
      <c r="O187" s="98"/>
      <c r="P187" s="98"/>
      <c r="Q187" s="98"/>
      <c r="R187" s="98"/>
      <c r="S187" s="98"/>
      <c r="T187" s="98"/>
      <c r="U187" s="98"/>
      <c r="V187" s="98"/>
      <c r="W187" s="98"/>
      <c r="X187" s="98"/>
      <c r="Y187" s="98"/>
      <c r="Z187" s="124"/>
    </row>
    <row r="188" spans="1:26" ht="12.75" customHeight="1" x14ac:dyDescent="0.2">
      <c r="A188" s="98"/>
      <c r="B188" s="98"/>
      <c r="C188" s="98"/>
      <c r="D188" s="98"/>
      <c r="E188" s="98"/>
      <c r="F188" s="98"/>
      <c r="G188" s="98"/>
      <c r="H188" s="98"/>
      <c r="I188" s="98"/>
      <c r="J188" s="98"/>
      <c r="K188" s="98"/>
      <c r="L188" s="98"/>
      <c r="M188" s="98"/>
      <c r="N188" s="98"/>
      <c r="O188" s="98"/>
      <c r="P188" s="98"/>
      <c r="Q188" s="98"/>
      <c r="R188" s="98"/>
      <c r="S188" s="98"/>
      <c r="T188" s="98"/>
      <c r="U188" s="98"/>
      <c r="V188" s="98"/>
      <c r="W188" s="98"/>
      <c r="X188" s="98"/>
      <c r="Y188" s="98"/>
      <c r="Z188" s="124"/>
    </row>
    <row r="189" spans="1:26" ht="12.75" customHeight="1" x14ac:dyDescent="0.2">
      <c r="A189" s="98"/>
      <c r="B189" s="98"/>
      <c r="C189" s="98"/>
      <c r="D189" s="98"/>
      <c r="E189" s="98"/>
      <c r="F189" s="98"/>
      <c r="G189" s="98"/>
      <c r="H189" s="98"/>
      <c r="I189" s="98"/>
      <c r="J189" s="98"/>
      <c r="K189" s="98"/>
      <c r="L189" s="98"/>
      <c r="M189" s="98"/>
      <c r="N189" s="98"/>
      <c r="O189" s="98"/>
      <c r="P189" s="98"/>
      <c r="Q189" s="98"/>
      <c r="R189" s="98"/>
      <c r="S189" s="98"/>
      <c r="T189" s="98"/>
      <c r="U189" s="98"/>
      <c r="V189" s="98"/>
      <c r="W189" s="98"/>
      <c r="X189" s="98"/>
      <c r="Y189" s="98"/>
      <c r="Z189" s="124"/>
    </row>
    <row r="190" spans="1:26" ht="12.75" customHeight="1" x14ac:dyDescent="0.2">
      <c r="A190" s="98"/>
      <c r="B190" s="98"/>
      <c r="C190" s="98"/>
      <c r="D190" s="98"/>
      <c r="E190" s="98"/>
      <c r="F190" s="98"/>
      <c r="G190" s="98"/>
      <c r="H190" s="98"/>
      <c r="I190" s="98"/>
      <c r="J190" s="98"/>
      <c r="K190" s="98"/>
      <c r="L190" s="98"/>
      <c r="M190" s="98"/>
      <c r="N190" s="98"/>
      <c r="O190" s="98"/>
      <c r="P190" s="98"/>
      <c r="Q190" s="98"/>
      <c r="R190" s="98"/>
      <c r="S190" s="98"/>
      <c r="T190" s="98"/>
      <c r="U190" s="98"/>
      <c r="V190" s="98"/>
      <c r="W190" s="98"/>
      <c r="X190" s="98"/>
      <c r="Y190" s="98"/>
      <c r="Z190" s="124"/>
    </row>
    <row r="191" spans="1:26" ht="12.75" customHeight="1" x14ac:dyDescent="0.2">
      <c r="A191" s="98"/>
      <c r="B191" s="98"/>
      <c r="C191" s="98"/>
      <c r="D191" s="98"/>
      <c r="E191" s="98"/>
      <c r="F191" s="98"/>
      <c r="G191" s="98"/>
      <c r="H191" s="98"/>
      <c r="I191" s="98"/>
      <c r="J191" s="98"/>
      <c r="K191" s="98"/>
      <c r="L191" s="98"/>
      <c r="M191" s="98"/>
      <c r="N191" s="98"/>
      <c r="O191" s="98"/>
      <c r="P191" s="98"/>
      <c r="Q191" s="98"/>
      <c r="R191" s="98"/>
      <c r="S191" s="98"/>
      <c r="T191" s="98"/>
      <c r="U191" s="98"/>
      <c r="V191" s="98"/>
      <c r="W191" s="98"/>
      <c r="X191" s="98"/>
      <c r="Y191" s="98"/>
      <c r="Z191" s="124"/>
    </row>
    <row r="192" spans="1:26" ht="12.75" customHeight="1" x14ac:dyDescent="0.2">
      <c r="A192" s="98"/>
      <c r="B192" s="98"/>
      <c r="C192" s="98"/>
      <c r="D192" s="98"/>
      <c r="E192" s="98"/>
      <c r="F192" s="98"/>
      <c r="G192" s="98"/>
      <c r="H192" s="98"/>
      <c r="I192" s="98"/>
      <c r="J192" s="98"/>
      <c r="K192" s="98"/>
      <c r="L192" s="98"/>
      <c r="M192" s="98"/>
      <c r="N192" s="98"/>
      <c r="O192" s="98"/>
      <c r="P192" s="98"/>
      <c r="Q192" s="98"/>
      <c r="R192" s="98"/>
      <c r="S192" s="98"/>
      <c r="T192" s="98"/>
      <c r="U192" s="98"/>
      <c r="V192" s="98"/>
      <c r="W192" s="98"/>
      <c r="X192" s="98"/>
      <c r="Y192" s="98"/>
      <c r="Z192" s="124"/>
    </row>
    <row r="193" spans="1:26" ht="12.75" customHeight="1" x14ac:dyDescent="0.2">
      <c r="A193" s="98"/>
      <c r="B193" s="98"/>
      <c r="C193" s="98"/>
      <c r="D193" s="98"/>
      <c r="E193" s="98"/>
      <c r="F193" s="98"/>
      <c r="G193" s="98"/>
      <c r="H193" s="98"/>
      <c r="I193" s="98"/>
      <c r="J193" s="98"/>
      <c r="K193" s="98"/>
      <c r="L193" s="98"/>
      <c r="M193" s="98"/>
      <c r="N193" s="98"/>
      <c r="O193" s="98"/>
      <c r="P193" s="98"/>
      <c r="Q193" s="98"/>
      <c r="R193" s="98"/>
      <c r="S193" s="98"/>
      <c r="T193" s="98"/>
      <c r="U193" s="98"/>
      <c r="V193" s="98"/>
      <c r="W193" s="98"/>
      <c r="X193" s="98"/>
      <c r="Y193" s="98"/>
      <c r="Z193" s="124"/>
    </row>
    <row r="194" spans="1:26" ht="12.75" customHeight="1" x14ac:dyDescent="0.2">
      <c r="A194" s="98"/>
      <c r="B194" s="98"/>
      <c r="C194" s="98"/>
      <c r="D194" s="98"/>
      <c r="E194" s="98"/>
      <c r="F194" s="98"/>
      <c r="G194" s="98"/>
      <c r="H194" s="98"/>
      <c r="I194" s="98"/>
      <c r="J194" s="98"/>
      <c r="K194" s="98"/>
      <c r="L194" s="98"/>
      <c r="M194" s="98"/>
      <c r="N194" s="98"/>
      <c r="O194" s="98"/>
      <c r="P194" s="98"/>
      <c r="Q194" s="98"/>
      <c r="R194" s="98"/>
      <c r="S194" s="98"/>
      <c r="T194" s="98"/>
      <c r="U194" s="98"/>
      <c r="V194" s="98"/>
      <c r="W194" s="98"/>
      <c r="X194" s="98"/>
      <c r="Y194" s="98"/>
      <c r="Z194" s="124"/>
    </row>
    <row r="195" spans="1:26" ht="12.75" customHeight="1" x14ac:dyDescent="0.2">
      <c r="A195" s="98"/>
      <c r="B195" s="98"/>
      <c r="C195" s="98"/>
      <c r="D195" s="98"/>
      <c r="E195" s="98"/>
      <c r="F195" s="98"/>
      <c r="G195" s="98"/>
      <c r="H195" s="98"/>
      <c r="I195" s="98"/>
      <c r="J195" s="98"/>
      <c r="K195" s="98"/>
      <c r="L195" s="98"/>
      <c r="M195" s="98"/>
      <c r="N195" s="98"/>
      <c r="O195" s="98"/>
      <c r="P195" s="98"/>
      <c r="Q195" s="98"/>
      <c r="R195" s="98"/>
      <c r="S195" s="98"/>
      <c r="T195" s="98"/>
      <c r="U195" s="98"/>
      <c r="V195" s="98"/>
      <c r="W195" s="98"/>
      <c r="X195" s="98"/>
      <c r="Y195" s="98"/>
      <c r="Z195" s="124"/>
    </row>
    <row r="196" spans="1:26" ht="12.75" customHeight="1" x14ac:dyDescent="0.2">
      <c r="A196" s="98"/>
      <c r="B196" s="98"/>
      <c r="C196" s="98"/>
      <c r="D196" s="98"/>
      <c r="E196" s="98"/>
      <c r="F196" s="98"/>
      <c r="G196" s="98"/>
      <c r="H196" s="98"/>
      <c r="I196" s="98"/>
      <c r="J196" s="98"/>
      <c r="K196" s="98"/>
      <c r="L196" s="98"/>
      <c r="M196" s="98"/>
      <c r="N196" s="98"/>
      <c r="O196" s="98"/>
      <c r="P196" s="98"/>
      <c r="Q196" s="98"/>
      <c r="R196" s="98"/>
      <c r="S196" s="98"/>
      <c r="T196" s="98"/>
      <c r="U196" s="98"/>
      <c r="V196" s="98"/>
      <c r="W196" s="98"/>
      <c r="X196" s="98"/>
      <c r="Y196" s="98"/>
      <c r="Z196" s="124"/>
    </row>
    <row r="197" spans="1:26" ht="12.75" customHeight="1" x14ac:dyDescent="0.2">
      <c r="A197" s="98"/>
      <c r="B197" s="98"/>
      <c r="C197" s="98"/>
      <c r="D197" s="98"/>
      <c r="E197" s="98"/>
      <c r="F197" s="98"/>
      <c r="G197" s="98"/>
      <c r="H197" s="98"/>
      <c r="I197" s="98"/>
      <c r="J197" s="98"/>
      <c r="K197" s="98"/>
      <c r="L197" s="98"/>
      <c r="M197" s="98"/>
      <c r="N197" s="98"/>
      <c r="O197" s="98"/>
      <c r="P197" s="98"/>
      <c r="Q197" s="98"/>
      <c r="R197" s="98"/>
      <c r="S197" s="98"/>
      <c r="T197" s="98"/>
      <c r="U197" s="98"/>
      <c r="V197" s="98"/>
      <c r="W197" s="98"/>
      <c r="X197" s="98"/>
      <c r="Y197" s="98"/>
      <c r="Z197" s="124"/>
    </row>
    <row r="198" spans="1:26" ht="12.75" customHeight="1" x14ac:dyDescent="0.2">
      <c r="A198" s="98"/>
      <c r="B198" s="98"/>
      <c r="C198" s="98"/>
      <c r="D198" s="98"/>
      <c r="E198" s="98"/>
      <c r="F198" s="98"/>
      <c r="G198" s="98"/>
      <c r="H198" s="98"/>
      <c r="I198" s="98"/>
      <c r="J198" s="98"/>
      <c r="K198" s="98"/>
      <c r="L198" s="98"/>
      <c r="M198" s="98"/>
      <c r="N198" s="98"/>
      <c r="O198" s="98"/>
      <c r="P198" s="98"/>
      <c r="Q198" s="98"/>
      <c r="R198" s="98"/>
      <c r="S198" s="98"/>
      <c r="T198" s="98"/>
      <c r="U198" s="98"/>
      <c r="V198" s="98"/>
      <c r="W198" s="98"/>
      <c r="X198" s="98"/>
      <c r="Y198" s="98"/>
      <c r="Z198" s="124"/>
    </row>
    <row r="199" spans="1:26" ht="12.75" customHeight="1" x14ac:dyDescent="0.2">
      <c r="A199" s="98"/>
      <c r="B199" s="98"/>
      <c r="C199" s="98"/>
      <c r="D199" s="98"/>
      <c r="E199" s="98"/>
      <c r="F199" s="98"/>
      <c r="G199" s="98"/>
      <c r="H199" s="98"/>
      <c r="I199" s="98"/>
      <c r="J199" s="98"/>
      <c r="K199" s="98"/>
      <c r="L199" s="98"/>
      <c r="M199" s="98"/>
      <c r="N199" s="98"/>
      <c r="O199" s="98"/>
      <c r="P199" s="98"/>
      <c r="Q199" s="98"/>
      <c r="R199" s="98"/>
      <c r="S199" s="98"/>
      <c r="T199" s="98"/>
      <c r="U199" s="98"/>
      <c r="V199" s="98"/>
      <c r="W199" s="98"/>
      <c r="X199" s="98"/>
      <c r="Y199" s="98"/>
      <c r="Z199" s="124"/>
    </row>
    <row r="200" spans="1:26" ht="12.75" customHeight="1" x14ac:dyDescent="0.2">
      <c r="A200" s="98"/>
      <c r="B200" s="98"/>
      <c r="C200" s="98"/>
      <c r="D200" s="98"/>
      <c r="E200" s="98"/>
      <c r="F200" s="98"/>
      <c r="G200" s="98"/>
      <c r="H200" s="98"/>
      <c r="I200" s="98"/>
      <c r="J200" s="98"/>
      <c r="K200" s="98"/>
      <c r="L200" s="98"/>
      <c r="M200" s="98"/>
      <c r="N200" s="98"/>
      <c r="O200" s="98"/>
      <c r="P200" s="98"/>
      <c r="Q200" s="98"/>
      <c r="R200" s="98"/>
      <c r="S200" s="98"/>
      <c r="T200" s="98"/>
      <c r="U200" s="98"/>
      <c r="V200" s="98"/>
      <c r="W200" s="98"/>
      <c r="X200" s="98"/>
      <c r="Y200" s="98"/>
      <c r="Z200" s="124"/>
    </row>
    <row r="201" spans="1:26" ht="12.75" customHeight="1" x14ac:dyDescent="0.2">
      <c r="A201" s="98"/>
      <c r="B201" s="98"/>
      <c r="C201" s="98"/>
      <c r="D201" s="98"/>
      <c r="E201" s="98"/>
      <c r="F201" s="98"/>
      <c r="G201" s="98"/>
      <c r="H201" s="98"/>
      <c r="I201" s="98"/>
      <c r="J201" s="98"/>
      <c r="K201" s="98"/>
      <c r="L201" s="98"/>
      <c r="M201" s="98"/>
      <c r="N201" s="98"/>
      <c r="O201" s="98"/>
      <c r="P201" s="98"/>
      <c r="Q201" s="98"/>
      <c r="R201" s="98"/>
      <c r="S201" s="98"/>
      <c r="T201" s="98"/>
      <c r="U201" s="98"/>
      <c r="V201" s="98"/>
      <c r="W201" s="98"/>
      <c r="X201" s="98"/>
      <c r="Y201" s="98"/>
      <c r="Z201" s="124"/>
    </row>
    <row r="202" spans="1:26" ht="12.75" customHeight="1" x14ac:dyDescent="0.2">
      <c r="A202" s="98"/>
      <c r="B202" s="98"/>
      <c r="C202" s="98"/>
      <c r="D202" s="98"/>
      <c r="E202" s="98"/>
      <c r="F202" s="98"/>
      <c r="G202" s="98"/>
      <c r="H202" s="98"/>
      <c r="I202" s="98"/>
      <c r="J202" s="98"/>
      <c r="K202" s="98"/>
      <c r="L202" s="98"/>
      <c r="M202" s="98"/>
      <c r="N202" s="98"/>
      <c r="O202" s="98"/>
      <c r="P202" s="98"/>
      <c r="Q202" s="98"/>
      <c r="R202" s="98"/>
      <c r="S202" s="98"/>
      <c r="T202" s="98"/>
      <c r="U202" s="98"/>
      <c r="V202" s="98"/>
      <c r="W202" s="98"/>
      <c r="X202" s="98"/>
      <c r="Y202" s="98"/>
      <c r="Z202" s="124"/>
    </row>
    <row r="203" spans="1:26" ht="12.75" customHeight="1" x14ac:dyDescent="0.2">
      <c r="A203" s="98"/>
      <c r="B203" s="98"/>
      <c r="C203" s="98"/>
      <c r="D203" s="98"/>
      <c r="E203" s="98"/>
      <c r="F203" s="98"/>
      <c r="G203" s="98"/>
      <c r="H203" s="98"/>
      <c r="I203" s="98"/>
      <c r="J203" s="98"/>
      <c r="K203" s="98"/>
      <c r="L203" s="98"/>
      <c r="M203" s="98"/>
      <c r="N203" s="98"/>
      <c r="O203" s="98"/>
      <c r="P203" s="98"/>
      <c r="Q203" s="98"/>
      <c r="R203" s="98"/>
      <c r="S203" s="98"/>
      <c r="T203" s="98"/>
      <c r="U203" s="98"/>
      <c r="V203" s="98"/>
      <c r="W203" s="98"/>
      <c r="X203" s="98"/>
      <c r="Y203" s="98"/>
      <c r="Z203" s="124"/>
    </row>
    <row r="204" spans="1:26" ht="12.75" customHeight="1" x14ac:dyDescent="0.2">
      <c r="A204" s="98"/>
      <c r="B204" s="98"/>
      <c r="C204" s="98"/>
      <c r="D204" s="98"/>
      <c r="E204" s="98"/>
      <c r="F204" s="98"/>
      <c r="G204" s="98"/>
      <c r="H204" s="98"/>
      <c r="I204" s="98"/>
      <c r="J204" s="98"/>
      <c r="K204" s="98"/>
      <c r="L204" s="98"/>
      <c r="M204" s="98"/>
      <c r="N204" s="98"/>
      <c r="O204" s="98"/>
      <c r="P204" s="98"/>
      <c r="Q204" s="98"/>
      <c r="R204" s="98"/>
      <c r="S204" s="98"/>
      <c r="T204" s="98"/>
      <c r="U204" s="98"/>
      <c r="V204" s="98"/>
      <c r="W204" s="98"/>
      <c r="X204" s="98"/>
      <c r="Y204" s="98"/>
      <c r="Z204" s="124"/>
    </row>
    <row r="205" spans="1:26" ht="12.75" customHeight="1" x14ac:dyDescent="0.2">
      <c r="A205" s="98"/>
      <c r="B205" s="98"/>
      <c r="C205" s="98"/>
      <c r="D205" s="98"/>
      <c r="E205" s="98"/>
      <c r="F205" s="98"/>
      <c r="G205" s="98"/>
      <c r="H205" s="98"/>
      <c r="I205" s="98"/>
      <c r="J205" s="98"/>
      <c r="K205" s="98"/>
      <c r="L205" s="98"/>
      <c r="M205" s="98"/>
      <c r="N205" s="98"/>
      <c r="O205" s="98"/>
      <c r="P205" s="98"/>
      <c r="Q205" s="98"/>
      <c r="R205" s="98"/>
      <c r="S205" s="98"/>
      <c r="T205" s="98"/>
      <c r="U205" s="98"/>
      <c r="V205" s="98"/>
      <c r="W205" s="98"/>
      <c r="X205" s="98"/>
      <c r="Y205" s="98"/>
      <c r="Z205" s="124"/>
    </row>
    <row r="206" spans="1:26" ht="12.75" customHeight="1" x14ac:dyDescent="0.2">
      <c r="A206" s="98"/>
      <c r="B206" s="98"/>
      <c r="C206" s="98"/>
      <c r="D206" s="98"/>
      <c r="E206" s="98"/>
      <c r="F206" s="98"/>
      <c r="G206" s="98"/>
      <c r="H206" s="98"/>
      <c r="I206" s="98"/>
      <c r="J206" s="98"/>
      <c r="K206" s="98"/>
      <c r="L206" s="98"/>
      <c r="M206" s="98"/>
      <c r="N206" s="98"/>
      <c r="O206" s="98"/>
      <c r="P206" s="98"/>
      <c r="Q206" s="98"/>
      <c r="R206" s="98"/>
      <c r="S206" s="98"/>
      <c r="T206" s="98"/>
      <c r="U206" s="98"/>
      <c r="V206" s="98"/>
      <c r="W206" s="98"/>
      <c r="X206" s="98"/>
      <c r="Y206" s="98"/>
      <c r="Z206" s="124"/>
    </row>
    <row r="207" spans="1:26" ht="12.75" customHeight="1" x14ac:dyDescent="0.2">
      <c r="A207" s="98"/>
      <c r="B207" s="98"/>
      <c r="C207" s="98"/>
      <c r="D207" s="98"/>
      <c r="E207" s="98"/>
      <c r="F207" s="98"/>
      <c r="G207" s="98"/>
      <c r="H207" s="98"/>
      <c r="I207" s="98"/>
      <c r="J207" s="98"/>
      <c r="K207" s="98"/>
      <c r="L207" s="98"/>
      <c r="M207" s="98"/>
      <c r="N207" s="98"/>
      <c r="O207" s="98"/>
      <c r="P207" s="98"/>
      <c r="Q207" s="98"/>
      <c r="R207" s="98"/>
      <c r="S207" s="98"/>
      <c r="T207" s="98"/>
      <c r="U207" s="98"/>
      <c r="V207" s="98"/>
      <c r="W207" s="98"/>
      <c r="X207" s="98"/>
      <c r="Y207" s="98"/>
      <c r="Z207" s="124"/>
    </row>
    <row r="208" spans="1:26" ht="12.75" customHeight="1" x14ac:dyDescent="0.2">
      <c r="A208" s="98"/>
      <c r="B208" s="98"/>
      <c r="C208" s="98"/>
      <c r="D208" s="98"/>
      <c r="E208" s="98"/>
      <c r="F208" s="98"/>
      <c r="G208" s="98"/>
      <c r="H208" s="98"/>
      <c r="I208" s="98"/>
      <c r="J208" s="98"/>
      <c r="K208" s="98"/>
      <c r="L208" s="98"/>
      <c r="M208" s="98"/>
      <c r="N208" s="98"/>
      <c r="O208" s="98"/>
      <c r="P208" s="98"/>
      <c r="Q208" s="98"/>
      <c r="R208" s="98"/>
      <c r="S208" s="98"/>
      <c r="T208" s="98"/>
      <c r="U208" s="98"/>
      <c r="V208" s="98"/>
      <c r="W208" s="98"/>
      <c r="X208" s="98"/>
      <c r="Y208" s="98"/>
      <c r="Z208" s="124"/>
    </row>
    <row r="209" spans="1:26" ht="12.75" customHeight="1" x14ac:dyDescent="0.2">
      <c r="A209" s="98"/>
      <c r="B209" s="98"/>
      <c r="C209" s="98"/>
      <c r="D209" s="98"/>
      <c r="E209" s="98"/>
      <c r="F209" s="98"/>
      <c r="G209" s="98"/>
      <c r="H209" s="98"/>
      <c r="I209" s="98"/>
      <c r="J209" s="98"/>
      <c r="K209" s="98"/>
      <c r="L209" s="98"/>
      <c r="M209" s="98"/>
      <c r="N209" s="98"/>
      <c r="O209" s="98"/>
      <c r="P209" s="98"/>
      <c r="Q209" s="98"/>
      <c r="R209" s="98"/>
      <c r="S209" s="98"/>
      <c r="T209" s="98"/>
      <c r="U209" s="98"/>
      <c r="V209" s="98"/>
      <c r="W209" s="98"/>
      <c r="X209" s="98"/>
      <c r="Y209" s="98"/>
      <c r="Z209" s="124"/>
    </row>
    <row r="210" spans="1:26" ht="12.75" customHeight="1" x14ac:dyDescent="0.2">
      <c r="A210" s="98"/>
      <c r="B210" s="98"/>
      <c r="C210" s="98"/>
      <c r="D210" s="98"/>
      <c r="E210" s="98"/>
      <c r="F210" s="98"/>
      <c r="G210" s="98"/>
      <c r="H210" s="98"/>
      <c r="I210" s="98"/>
      <c r="J210" s="98"/>
      <c r="K210" s="98"/>
      <c r="L210" s="98"/>
      <c r="M210" s="98"/>
      <c r="N210" s="98"/>
      <c r="O210" s="98"/>
      <c r="P210" s="98"/>
      <c r="Q210" s="98"/>
      <c r="R210" s="98"/>
      <c r="S210" s="98"/>
      <c r="T210" s="98"/>
      <c r="U210" s="98"/>
      <c r="V210" s="98"/>
      <c r="W210" s="98"/>
      <c r="X210" s="98"/>
      <c r="Y210" s="98"/>
      <c r="Z210" s="124"/>
    </row>
    <row r="211" spans="1:26" ht="12.75" customHeight="1" x14ac:dyDescent="0.2">
      <c r="A211" s="98"/>
      <c r="B211" s="98"/>
      <c r="C211" s="98"/>
      <c r="D211" s="98"/>
      <c r="E211" s="98"/>
      <c r="F211" s="98"/>
      <c r="G211" s="98"/>
      <c r="H211" s="98"/>
      <c r="I211" s="98"/>
      <c r="J211" s="98"/>
      <c r="K211" s="98"/>
      <c r="L211" s="98"/>
      <c r="M211" s="98"/>
      <c r="N211" s="98"/>
      <c r="O211" s="98"/>
      <c r="P211" s="98"/>
      <c r="Q211" s="98"/>
      <c r="R211" s="98"/>
      <c r="S211" s="98"/>
      <c r="T211" s="98"/>
      <c r="U211" s="98"/>
      <c r="V211" s="98"/>
      <c r="W211" s="98"/>
      <c r="X211" s="98"/>
      <c r="Y211" s="98"/>
      <c r="Z211" s="124"/>
    </row>
    <row r="212" spans="1:26" ht="12.75" customHeight="1" x14ac:dyDescent="0.2">
      <c r="A212" s="98"/>
      <c r="B212" s="98"/>
      <c r="C212" s="98"/>
      <c r="D212" s="98"/>
      <c r="E212" s="98"/>
      <c r="F212" s="98"/>
      <c r="G212" s="98"/>
      <c r="H212" s="98"/>
      <c r="I212" s="98"/>
      <c r="J212" s="98"/>
      <c r="K212" s="98"/>
      <c r="L212" s="98"/>
      <c r="M212" s="98"/>
      <c r="N212" s="98"/>
      <c r="O212" s="98"/>
      <c r="P212" s="98"/>
      <c r="Q212" s="98"/>
      <c r="R212" s="98"/>
      <c r="S212" s="98"/>
      <c r="T212" s="98"/>
      <c r="U212" s="98"/>
      <c r="V212" s="98"/>
      <c r="W212" s="98"/>
      <c r="X212" s="98"/>
      <c r="Y212" s="98"/>
      <c r="Z212" s="124"/>
    </row>
    <row r="213" spans="1:26" ht="12.75" customHeight="1" x14ac:dyDescent="0.2">
      <c r="A213" s="98"/>
      <c r="B213" s="98"/>
      <c r="C213" s="98"/>
      <c r="D213" s="98"/>
      <c r="E213" s="98"/>
      <c r="F213" s="98"/>
      <c r="G213" s="98"/>
      <c r="H213" s="98"/>
      <c r="I213" s="98"/>
      <c r="J213" s="98"/>
      <c r="K213" s="98"/>
      <c r="L213" s="98"/>
      <c r="M213" s="98"/>
      <c r="N213" s="98"/>
      <c r="O213" s="98"/>
      <c r="P213" s="98"/>
      <c r="Q213" s="98"/>
      <c r="R213" s="98"/>
      <c r="S213" s="98"/>
      <c r="T213" s="98"/>
      <c r="U213" s="98"/>
      <c r="V213" s="98"/>
      <c r="W213" s="98"/>
      <c r="X213" s="98"/>
      <c r="Y213" s="98"/>
      <c r="Z213" s="124"/>
    </row>
    <row r="214" spans="1:26" ht="12.75" customHeight="1" x14ac:dyDescent="0.2">
      <c r="A214" s="98"/>
      <c r="B214" s="98"/>
      <c r="C214" s="98"/>
      <c r="D214" s="98"/>
      <c r="E214" s="98"/>
      <c r="F214" s="98"/>
      <c r="G214" s="98"/>
      <c r="H214" s="98"/>
      <c r="I214" s="98"/>
      <c r="J214" s="98"/>
      <c r="K214" s="98"/>
      <c r="L214" s="98"/>
      <c r="M214" s="98"/>
      <c r="N214" s="98"/>
      <c r="O214" s="98"/>
      <c r="P214" s="98"/>
      <c r="Q214" s="98"/>
      <c r="R214" s="98"/>
      <c r="S214" s="98"/>
      <c r="T214" s="98"/>
      <c r="U214" s="98"/>
      <c r="V214" s="98"/>
      <c r="W214" s="98"/>
      <c r="X214" s="98"/>
      <c r="Y214" s="98"/>
      <c r="Z214" s="124"/>
    </row>
    <row r="215" spans="1:26" ht="12.75" customHeight="1" x14ac:dyDescent="0.2">
      <c r="A215" s="98"/>
      <c r="B215" s="98"/>
      <c r="C215" s="98"/>
      <c r="D215" s="98"/>
      <c r="E215" s="98"/>
      <c r="F215" s="98"/>
      <c r="G215" s="98"/>
      <c r="H215" s="98"/>
      <c r="I215" s="98"/>
      <c r="J215" s="98"/>
      <c r="K215" s="98"/>
      <c r="L215" s="98"/>
      <c r="M215" s="98"/>
      <c r="N215" s="98"/>
      <c r="O215" s="98"/>
      <c r="P215" s="98"/>
      <c r="Q215" s="98"/>
      <c r="R215" s="98"/>
      <c r="S215" s="98"/>
      <c r="T215" s="98"/>
      <c r="U215" s="98"/>
      <c r="V215" s="98"/>
      <c r="W215" s="98"/>
      <c r="X215" s="98"/>
      <c r="Y215" s="98"/>
      <c r="Z215" s="124"/>
    </row>
    <row r="216" spans="1:26" ht="12.75" customHeight="1" x14ac:dyDescent="0.2">
      <c r="A216" s="98"/>
      <c r="B216" s="98"/>
      <c r="C216" s="98"/>
      <c r="D216" s="98"/>
      <c r="E216" s="98"/>
      <c r="F216" s="98"/>
      <c r="G216" s="98"/>
      <c r="H216" s="98"/>
      <c r="I216" s="98"/>
      <c r="J216" s="98"/>
      <c r="K216" s="98"/>
      <c r="L216" s="98"/>
      <c r="M216" s="98"/>
      <c r="N216" s="98"/>
      <c r="O216" s="98"/>
      <c r="P216" s="98"/>
      <c r="Q216" s="98"/>
      <c r="R216" s="98"/>
      <c r="S216" s="98"/>
      <c r="T216" s="98"/>
      <c r="U216" s="98"/>
      <c r="V216" s="98"/>
      <c r="W216" s="98"/>
      <c r="X216" s="98"/>
      <c r="Y216" s="98"/>
      <c r="Z216" s="124"/>
    </row>
    <row r="217" spans="1:26" ht="12.75" customHeight="1" x14ac:dyDescent="0.2">
      <c r="A217" s="98"/>
      <c r="B217" s="98"/>
      <c r="C217" s="98"/>
      <c r="D217" s="98"/>
      <c r="E217" s="98"/>
      <c r="F217" s="98"/>
      <c r="G217" s="98"/>
      <c r="H217" s="98"/>
      <c r="I217" s="98"/>
      <c r="J217" s="98"/>
      <c r="K217" s="98"/>
      <c r="L217" s="98"/>
      <c r="M217" s="98"/>
      <c r="N217" s="98"/>
      <c r="O217" s="98"/>
      <c r="P217" s="98"/>
      <c r="Q217" s="98"/>
      <c r="R217" s="98"/>
      <c r="S217" s="98"/>
      <c r="T217" s="98"/>
      <c r="U217" s="98"/>
      <c r="V217" s="98"/>
      <c r="W217" s="98"/>
      <c r="X217" s="98"/>
      <c r="Y217" s="98"/>
      <c r="Z217" s="124"/>
    </row>
    <row r="218" spans="1:26" ht="12.75" customHeight="1" x14ac:dyDescent="0.2">
      <c r="A218" s="98"/>
      <c r="B218" s="98"/>
      <c r="C218" s="98"/>
      <c r="D218" s="98"/>
      <c r="E218" s="98"/>
      <c r="F218" s="98"/>
      <c r="G218" s="98"/>
      <c r="H218" s="98"/>
      <c r="I218" s="98"/>
      <c r="J218" s="98"/>
      <c r="K218" s="98"/>
      <c r="L218" s="98"/>
      <c r="M218" s="98"/>
      <c r="N218" s="98"/>
      <c r="O218" s="98"/>
      <c r="P218" s="98"/>
      <c r="Q218" s="98"/>
      <c r="R218" s="98"/>
      <c r="S218" s="98"/>
      <c r="T218" s="98"/>
      <c r="U218" s="98"/>
      <c r="V218" s="98"/>
      <c r="W218" s="98"/>
      <c r="X218" s="98"/>
      <c r="Y218" s="98"/>
      <c r="Z218" s="124"/>
    </row>
    <row r="219" spans="1:26" ht="12.75" customHeight="1" x14ac:dyDescent="0.2">
      <c r="A219" s="98"/>
      <c r="B219" s="98"/>
      <c r="C219" s="98"/>
      <c r="D219" s="98"/>
      <c r="E219" s="98"/>
      <c r="F219" s="98"/>
      <c r="G219" s="98"/>
      <c r="H219" s="98"/>
      <c r="I219" s="98"/>
      <c r="J219" s="98"/>
      <c r="K219" s="98"/>
      <c r="L219" s="98"/>
      <c r="M219" s="98"/>
      <c r="N219" s="98"/>
      <c r="O219" s="98"/>
      <c r="P219" s="98"/>
      <c r="Q219" s="98"/>
      <c r="R219" s="98"/>
      <c r="S219" s="98"/>
      <c r="T219" s="98"/>
      <c r="U219" s="98"/>
      <c r="V219" s="98"/>
      <c r="W219" s="98"/>
      <c r="X219" s="98"/>
      <c r="Y219" s="98"/>
      <c r="Z219" s="124"/>
    </row>
    <row r="220" spans="1:26" ht="12.75" customHeight="1" x14ac:dyDescent="0.2">
      <c r="A220" s="98"/>
      <c r="B220" s="98"/>
      <c r="C220" s="98"/>
      <c r="D220" s="98"/>
      <c r="E220" s="98"/>
      <c r="F220" s="98"/>
      <c r="G220" s="98"/>
      <c r="H220" s="98"/>
      <c r="I220" s="98"/>
      <c r="J220" s="98"/>
      <c r="K220" s="98"/>
      <c r="L220" s="98"/>
      <c r="M220" s="98"/>
      <c r="N220" s="98"/>
      <c r="O220" s="98"/>
      <c r="P220" s="98"/>
      <c r="Q220" s="98"/>
      <c r="R220" s="98"/>
      <c r="S220" s="98"/>
      <c r="T220" s="98"/>
      <c r="U220" s="98"/>
      <c r="V220" s="98"/>
      <c r="W220" s="98"/>
      <c r="X220" s="98"/>
      <c r="Y220" s="98"/>
      <c r="Z220" s="124"/>
    </row>
    <row r="221" spans="1:26" ht="12.75" customHeight="1" x14ac:dyDescent="0.2">
      <c r="A221" s="98"/>
      <c r="B221" s="98"/>
      <c r="C221" s="98"/>
      <c r="D221" s="98"/>
      <c r="E221" s="98"/>
      <c r="F221" s="98"/>
      <c r="G221" s="98"/>
      <c r="H221" s="98"/>
      <c r="I221" s="98"/>
      <c r="J221" s="98"/>
      <c r="K221" s="98"/>
      <c r="L221" s="98"/>
      <c r="M221" s="98"/>
      <c r="N221" s="98"/>
      <c r="O221" s="98"/>
      <c r="P221" s="98"/>
      <c r="Q221" s="98"/>
      <c r="R221" s="98"/>
      <c r="S221" s="98"/>
      <c r="T221" s="98"/>
      <c r="U221" s="98"/>
      <c r="V221" s="98"/>
      <c r="W221" s="98"/>
      <c r="X221" s="98"/>
      <c r="Y221" s="98"/>
      <c r="Z221" s="124"/>
    </row>
    <row r="222" spans="1:26" ht="12.75" customHeight="1" x14ac:dyDescent="0.2">
      <c r="A222" s="98"/>
      <c r="B222" s="98"/>
      <c r="C222" s="98"/>
      <c r="D222" s="98"/>
      <c r="E222" s="98"/>
      <c r="F222" s="98"/>
      <c r="G222" s="98"/>
      <c r="H222" s="98"/>
      <c r="I222" s="98"/>
      <c r="J222" s="98"/>
      <c r="K222" s="98"/>
      <c r="L222" s="98"/>
      <c r="M222" s="98"/>
      <c r="N222" s="98"/>
      <c r="O222" s="98"/>
      <c r="P222" s="98"/>
      <c r="Q222" s="98"/>
      <c r="R222" s="98"/>
      <c r="S222" s="98"/>
      <c r="T222" s="98"/>
      <c r="U222" s="98"/>
      <c r="V222" s="98"/>
      <c r="W222" s="98"/>
      <c r="X222" s="98"/>
      <c r="Y222" s="98"/>
      <c r="Z222" s="124"/>
    </row>
    <row r="223" spans="1:26" ht="12.75" customHeight="1" x14ac:dyDescent="0.2">
      <c r="A223" s="98"/>
      <c r="B223" s="98"/>
      <c r="C223" s="98"/>
      <c r="D223" s="98"/>
      <c r="E223" s="98"/>
      <c r="F223" s="98"/>
      <c r="G223" s="98"/>
      <c r="H223" s="98"/>
      <c r="I223" s="98"/>
      <c r="J223" s="98"/>
      <c r="K223" s="98"/>
      <c r="L223" s="98"/>
      <c r="M223" s="98"/>
      <c r="N223" s="98"/>
      <c r="O223" s="98"/>
      <c r="P223" s="98"/>
      <c r="Q223" s="98"/>
      <c r="R223" s="98"/>
      <c r="S223" s="98"/>
      <c r="T223" s="98"/>
      <c r="U223" s="98"/>
      <c r="V223" s="98"/>
      <c r="W223" s="98"/>
      <c r="X223" s="98"/>
      <c r="Y223" s="98"/>
      <c r="Z223" s="124"/>
    </row>
    <row r="224" spans="1:26" ht="12.75" customHeight="1" x14ac:dyDescent="0.2">
      <c r="A224" s="98"/>
      <c r="B224" s="98"/>
      <c r="C224" s="98"/>
      <c r="D224" s="98"/>
      <c r="E224" s="98"/>
      <c r="F224" s="98"/>
      <c r="G224" s="98"/>
      <c r="H224" s="98"/>
      <c r="I224" s="98"/>
      <c r="J224" s="98"/>
      <c r="K224" s="98"/>
      <c r="L224" s="98"/>
      <c r="M224" s="98"/>
      <c r="N224" s="98"/>
      <c r="O224" s="98"/>
      <c r="P224" s="98"/>
      <c r="Q224" s="98"/>
      <c r="R224" s="98"/>
      <c r="S224" s="98"/>
      <c r="T224" s="98"/>
      <c r="U224" s="98"/>
      <c r="V224" s="98"/>
      <c r="W224" s="98"/>
      <c r="X224" s="98"/>
      <c r="Y224" s="98"/>
      <c r="Z224" s="124"/>
    </row>
    <row r="225" spans="1:26" ht="12.75" customHeight="1" x14ac:dyDescent="0.2">
      <c r="A225" s="98"/>
      <c r="B225" s="98"/>
      <c r="C225" s="98"/>
      <c r="D225" s="98"/>
      <c r="E225" s="98"/>
      <c r="F225" s="98"/>
      <c r="G225" s="98"/>
      <c r="H225" s="98"/>
      <c r="I225" s="98"/>
      <c r="J225" s="98"/>
      <c r="K225" s="98"/>
      <c r="L225" s="98"/>
      <c r="M225" s="98"/>
      <c r="N225" s="98"/>
      <c r="O225" s="98"/>
      <c r="P225" s="98"/>
      <c r="Q225" s="98"/>
      <c r="R225" s="98"/>
      <c r="S225" s="98"/>
      <c r="T225" s="98"/>
      <c r="U225" s="98"/>
      <c r="V225" s="98"/>
      <c r="W225" s="98"/>
      <c r="X225" s="98"/>
      <c r="Y225" s="98"/>
      <c r="Z225" s="124"/>
    </row>
    <row r="226" spans="1:26" ht="12.75" customHeight="1" x14ac:dyDescent="0.2">
      <c r="A226" s="98"/>
      <c r="B226" s="98"/>
      <c r="C226" s="98"/>
      <c r="D226" s="98"/>
      <c r="E226" s="98"/>
      <c r="F226" s="98"/>
      <c r="G226" s="98"/>
      <c r="H226" s="98"/>
      <c r="I226" s="98"/>
      <c r="J226" s="98"/>
      <c r="K226" s="98"/>
      <c r="L226" s="98"/>
      <c r="M226" s="98"/>
      <c r="N226" s="98"/>
      <c r="O226" s="98"/>
      <c r="P226" s="98"/>
      <c r="Q226" s="98"/>
      <c r="R226" s="98"/>
      <c r="S226" s="98"/>
      <c r="T226" s="98"/>
      <c r="U226" s="98"/>
      <c r="V226" s="98"/>
      <c r="W226" s="98"/>
      <c r="X226" s="98"/>
      <c r="Y226" s="98"/>
      <c r="Z226" s="124"/>
    </row>
    <row r="227" spans="1:26" ht="12.75" customHeight="1" x14ac:dyDescent="0.2">
      <c r="A227" s="98"/>
      <c r="B227" s="98"/>
      <c r="C227" s="98"/>
      <c r="D227" s="98"/>
      <c r="E227" s="98"/>
      <c r="F227" s="98"/>
      <c r="G227" s="98"/>
      <c r="H227" s="98"/>
      <c r="I227" s="98"/>
      <c r="J227" s="98"/>
      <c r="K227" s="98"/>
      <c r="L227" s="98"/>
      <c r="M227" s="98"/>
      <c r="N227" s="98"/>
      <c r="O227" s="98"/>
      <c r="P227" s="98"/>
      <c r="Q227" s="98"/>
      <c r="R227" s="98"/>
      <c r="S227" s="98"/>
      <c r="T227" s="98"/>
      <c r="U227" s="98"/>
      <c r="V227" s="98"/>
      <c r="W227" s="98"/>
      <c r="X227" s="98"/>
      <c r="Y227" s="98"/>
      <c r="Z227" s="124"/>
    </row>
    <row r="228" spans="1:26" ht="12.75" customHeight="1" x14ac:dyDescent="0.2">
      <c r="A228" s="98"/>
      <c r="B228" s="98"/>
      <c r="C228" s="98"/>
      <c r="D228" s="98"/>
      <c r="E228" s="98"/>
      <c r="F228" s="98"/>
      <c r="G228" s="98"/>
      <c r="H228" s="98"/>
      <c r="I228" s="98"/>
      <c r="J228" s="98"/>
      <c r="K228" s="98"/>
      <c r="L228" s="98"/>
      <c r="M228" s="98"/>
      <c r="N228" s="98"/>
      <c r="O228" s="98"/>
      <c r="P228" s="98"/>
      <c r="Q228" s="98"/>
      <c r="R228" s="98"/>
      <c r="S228" s="98"/>
      <c r="T228" s="98"/>
      <c r="U228" s="98"/>
      <c r="V228" s="98"/>
      <c r="W228" s="98"/>
      <c r="X228" s="98"/>
      <c r="Y228" s="98"/>
      <c r="Z228" s="124"/>
    </row>
    <row r="229" spans="1:26" ht="12.75" customHeight="1" x14ac:dyDescent="0.2">
      <c r="A229" s="98"/>
      <c r="B229" s="98"/>
      <c r="C229" s="98"/>
      <c r="D229" s="98"/>
      <c r="E229" s="98"/>
      <c r="F229" s="98"/>
      <c r="G229" s="98"/>
      <c r="H229" s="98"/>
      <c r="I229" s="98"/>
      <c r="J229" s="98"/>
      <c r="K229" s="98"/>
      <c r="L229" s="98"/>
      <c r="M229" s="98"/>
      <c r="N229" s="98"/>
      <c r="O229" s="98"/>
      <c r="P229" s="98"/>
      <c r="Q229" s="98"/>
      <c r="R229" s="98"/>
      <c r="S229" s="98"/>
      <c r="T229" s="98"/>
      <c r="U229" s="98"/>
      <c r="V229" s="98"/>
      <c r="W229" s="98"/>
      <c r="X229" s="98"/>
      <c r="Y229" s="98"/>
      <c r="Z229" s="124"/>
    </row>
    <row r="230" spans="1:26" ht="12.75" customHeight="1" x14ac:dyDescent="0.2">
      <c r="A230" s="98"/>
      <c r="B230" s="98"/>
      <c r="C230" s="98"/>
      <c r="D230" s="98"/>
      <c r="E230" s="98"/>
      <c r="F230" s="98"/>
      <c r="G230" s="98"/>
      <c r="H230" s="98"/>
      <c r="I230" s="98"/>
      <c r="J230" s="98"/>
      <c r="K230" s="98"/>
      <c r="L230" s="98"/>
      <c r="M230" s="98"/>
      <c r="N230" s="98"/>
      <c r="O230" s="98"/>
      <c r="P230" s="98"/>
      <c r="Q230" s="98"/>
      <c r="R230" s="98"/>
      <c r="S230" s="98"/>
      <c r="T230" s="98"/>
      <c r="U230" s="98"/>
      <c r="V230" s="98"/>
      <c r="W230" s="98"/>
      <c r="X230" s="98"/>
      <c r="Y230" s="98"/>
      <c r="Z230" s="124"/>
    </row>
    <row r="231" spans="1:26" ht="12.75" customHeight="1" x14ac:dyDescent="0.2">
      <c r="A231" s="98"/>
      <c r="B231" s="98"/>
      <c r="C231" s="98"/>
      <c r="D231" s="98"/>
      <c r="E231" s="98"/>
      <c r="F231" s="98"/>
      <c r="G231" s="98"/>
      <c r="H231" s="98"/>
      <c r="I231" s="98"/>
      <c r="J231" s="98"/>
      <c r="K231" s="98"/>
      <c r="L231" s="98"/>
      <c r="M231" s="98"/>
      <c r="N231" s="98"/>
      <c r="O231" s="98"/>
      <c r="P231" s="98"/>
      <c r="Q231" s="98"/>
      <c r="R231" s="98"/>
      <c r="S231" s="98"/>
      <c r="T231" s="98"/>
      <c r="U231" s="98"/>
      <c r="V231" s="98"/>
      <c r="W231" s="98"/>
      <c r="X231" s="98"/>
      <c r="Y231" s="98"/>
      <c r="Z231" s="124"/>
    </row>
    <row r="232" spans="1:26" ht="12.75" customHeight="1" x14ac:dyDescent="0.2">
      <c r="A232" s="98"/>
      <c r="B232" s="98"/>
      <c r="C232" s="98"/>
      <c r="D232" s="98"/>
      <c r="E232" s="98"/>
      <c r="F232" s="98"/>
      <c r="G232" s="98"/>
      <c r="H232" s="98"/>
      <c r="I232" s="98"/>
      <c r="J232" s="98"/>
      <c r="K232" s="98"/>
      <c r="L232" s="98"/>
      <c r="M232" s="98"/>
      <c r="N232" s="98"/>
      <c r="O232" s="98"/>
      <c r="P232" s="98"/>
      <c r="Q232" s="98"/>
      <c r="R232" s="98"/>
      <c r="S232" s="98"/>
      <c r="T232" s="98"/>
      <c r="U232" s="98"/>
      <c r="V232" s="98"/>
      <c r="W232" s="98"/>
      <c r="X232" s="98"/>
      <c r="Y232" s="98"/>
      <c r="Z232" s="124"/>
    </row>
    <row r="233" spans="1:26" ht="12.75" customHeight="1" x14ac:dyDescent="0.2">
      <c r="A233" s="98"/>
      <c r="B233" s="98"/>
      <c r="C233" s="98"/>
      <c r="D233" s="98"/>
      <c r="E233" s="98"/>
      <c r="F233" s="98"/>
      <c r="G233" s="98"/>
      <c r="H233" s="98"/>
      <c r="I233" s="98"/>
      <c r="J233" s="98"/>
      <c r="K233" s="98"/>
      <c r="L233" s="98"/>
      <c r="M233" s="98"/>
      <c r="N233" s="98"/>
      <c r="O233" s="98"/>
      <c r="P233" s="98"/>
      <c r="Q233" s="98"/>
      <c r="R233" s="98"/>
      <c r="S233" s="98"/>
      <c r="T233" s="98"/>
      <c r="U233" s="98"/>
      <c r="V233" s="98"/>
      <c r="W233" s="98"/>
      <c r="X233" s="98"/>
      <c r="Y233" s="98"/>
      <c r="Z233" s="124"/>
    </row>
    <row r="234" spans="1:26" ht="12.75" customHeight="1" x14ac:dyDescent="0.2">
      <c r="A234" s="98"/>
      <c r="B234" s="98"/>
      <c r="C234" s="98"/>
      <c r="D234" s="98"/>
      <c r="E234" s="98"/>
      <c r="F234" s="98"/>
      <c r="G234" s="98"/>
      <c r="H234" s="98"/>
      <c r="I234" s="98"/>
      <c r="J234" s="98"/>
      <c r="K234" s="98"/>
      <c r="L234" s="98"/>
      <c r="M234" s="98"/>
      <c r="N234" s="98"/>
      <c r="O234" s="98"/>
      <c r="P234" s="98"/>
      <c r="Q234" s="98"/>
      <c r="R234" s="98"/>
      <c r="S234" s="98"/>
      <c r="T234" s="98"/>
      <c r="U234" s="98"/>
      <c r="V234" s="98"/>
      <c r="W234" s="98"/>
      <c r="X234" s="98"/>
      <c r="Y234" s="98"/>
      <c r="Z234" s="124"/>
    </row>
    <row r="235" spans="1:26" ht="12.75" customHeight="1" x14ac:dyDescent="0.2">
      <c r="A235" s="98"/>
      <c r="B235" s="98"/>
      <c r="C235" s="98"/>
      <c r="D235" s="98"/>
      <c r="E235" s="98"/>
      <c r="F235" s="98"/>
      <c r="G235" s="98"/>
      <c r="H235" s="98"/>
      <c r="I235" s="98"/>
      <c r="J235" s="98"/>
      <c r="K235" s="98"/>
      <c r="L235" s="98"/>
      <c r="M235" s="98"/>
      <c r="N235" s="98"/>
      <c r="O235" s="98"/>
      <c r="P235" s="98"/>
      <c r="Q235" s="98"/>
      <c r="R235" s="98"/>
      <c r="S235" s="98"/>
      <c r="T235" s="98"/>
      <c r="U235" s="98"/>
      <c r="V235" s="98"/>
      <c r="W235" s="98"/>
      <c r="X235" s="98"/>
      <c r="Y235" s="98"/>
      <c r="Z235" s="124"/>
    </row>
    <row r="236" spans="1:26" ht="12.75" customHeight="1" x14ac:dyDescent="0.2">
      <c r="A236" s="98"/>
      <c r="B236" s="98"/>
      <c r="C236" s="98"/>
      <c r="D236" s="98"/>
      <c r="E236" s="98"/>
      <c r="F236" s="98"/>
      <c r="G236" s="98"/>
      <c r="H236" s="98"/>
      <c r="I236" s="98"/>
      <c r="J236" s="98"/>
      <c r="K236" s="98"/>
      <c r="L236" s="98"/>
      <c r="M236" s="98"/>
      <c r="N236" s="98"/>
      <c r="O236" s="98"/>
      <c r="P236" s="98"/>
      <c r="Q236" s="98"/>
      <c r="R236" s="98"/>
      <c r="S236" s="98"/>
      <c r="T236" s="98"/>
      <c r="U236" s="98"/>
      <c r="V236" s="98"/>
      <c r="W236" s="98"/>
      <c r="X236" s="98"/>
      <c r="Y236" s="98"/>
      <c r="Z236" s="124"/>
    </row>
    <row r="237" spans="1:26" ht="15.75" customHeight="1" x14ac:dyDescent="0.2">
      <c r="A237" s="124"/>
      <c r="B237" s="124"/>
      <c r="C237" s="124"/>
      <c r="D237" s="124"/>
      <c r="E237" s="124"/>
      <c r="F237" s="124"/>
      <c r="G237" s="124"/>
      <c r="H237" s="124"/>
      <c r="I237" s="124"/>
      <c r="J237" s="124"/>
      <c r="K237" s="124"/>
      <c r="L237" s="124"/>
      <c r="M237" s="124"/>
      <c r="N237" s="124"/>
      <c r="O237" s="124"/>
      <c r="P237" s="124"/>
      <c r="Q237" s="124"/>
      <c r="R237" s="124"/>
      <c r="S237" s="124"/>
      <c r="T237" s="124"/>
      <c r="U237" s="124"/>
      <c r="V237" s="124"/>
      <c r="W237" s="124"/>
      <c r="X237" s="124"/>
      <c r="Y237" s="124"/>
      <c r="Z237" s="124"/>
    </row>
    <row r="238" spans="1:26" ht="15.75" customHeight="1" x14ac:dyDescent="0.2">
      <c r="A238" s="124"/>
      <c r="B238" s="124"/>
      <c r="C238" s="124"/>
      <c r="D238" s="124"/>
      <c r="E238" s="124"/>
      <c r="F238" s="124"/>
      <c r="G238" s="124"/>
      <c r="H238" s="124"/>
      <c r="I238" s="124"/>
      <c r="J238" s="124"/>
      <c r="K238" s="124"/>
      <c r="L238" s="124"/>
      <c r="M238" s="124"/>
      <c r="N238" s="124"/>
      <c r="O238" s="124"/>
      <c r="P238" s="124"/>
      <c r="Q238" s="124"/>
      <c r="R238" s="124"/>
      <c r="S238" s="124"/>
      <c r="T238" s="124"/>
      <c r="U238" s="124"/>
      <c r="V238" s="124"/>
      <c r="W238" s="124"/>
      <c r="X238" s="124"/>
      <c r="Y238" s="124"/>
      <c r="Z238" s="124"/>
    </row>
    <row r="239" spans="1:26" ht="15.75" customHeight="1" x14ac:dyDescent="0.2">
      <c r="A239" s="124"/>
      <c r="B239" s="124"/>
      <c r="C239" s="124"/>
      <c r="D239" s="124"/>
      <c r="E239" s="124"/>
      <c r="F239" s="124"/>
      <c r="G239" s="124"/>
      <c r="H239" s="124"/>
      <c r="I239" s="124"/>
      <c r="J239" s="124"/>
      <c r="K239" s="124"/>
      <c r="L239" s="124"/>
      <c r="M239" s="124"/>
      <c r="N239" s="124"/>
      <c r="O239" s="124"/>
      <c r="P239" s="124"/>
      <c r="Q239" s="124"/>
      <c r="R239" s="124"/>
      <c r="S239" s="124"/>
      <c r="T239" s="124"/>
      <c r="U239" s="124"/>
      <c r="V239" s="124"/>
      <c r="W239" s="124"/>
      <c r="X239" s="124"/>
      <c r="Y239" s="124"/>
      <c r="Z239" s="124"/>
    </row>
    <row r="240" spans="1:26" ht="15.75" customHeight="1" x14ac:dyDescent="0.2">
      <c r="A240" s="124"/>
      <c r="B240" s="124"/>
      <c r="C240" s="124"/>
      <c r="D240" s="124"/>
      <c r="E240" s="124"/>
      <c r="F240" s="124"/>
      <c r="G240" s="124"/>
      <c r="H240" s="124"/>
      <c r="I240" s="124"/>
      <c r="J240" s="124"/>
      <c r="K240" s="124"/>
      <c r="L240" s="124"/>
      <c r="M240" s="124"/>
      <c r="N240" s="124"/>
      <c r="O240" s="124"/>
      <c r="P240" s="124"/>
      <c r="Q240" s="124"/>
      <c r="R240" s="124"/>
      <c r="S240" s="124"/>
      <c r="T240" s="124"/>
      <c r="U240" s="124"/>
      <c r="V240" s="124"/>
      <c r="W240" s="124"/>
      <c r="X240" s="124"/>
      <c r="Y240" s="124"/>
      <c r="Z240" s="124"/>
    </row>
    <row r="241" spans="1:26" ht="15.75" customHeight="1" x14ac:dyDescent="0.2">
      <c r="A241" s="124"/>
      <c r="B241" s="124"/>
      <c r="C241" s="124"/>
      <c r="D241" s="124"/>
      <c r="E241" s="124"/>
      <c r="F241" s="124"/>
      <c r="G241" s="124"/>
      <c r="H241" s="124"/>
      <c r="I241" s="124"/>
      <c r="J241" s="124"/>
      <c r="K241" s="124"/>
      <c r="L241" s="124"/>
      <c r="M241" s="124"/>
      <c r="N241" s="124"/>
      <c r="O241" s="124"/>
      <c r="P241" s="124"/>
      <c r="Q241" s="124"/>
      <c r="R241" s="124"/>
      <c r="S241" s="124"/>
      <c r="T241" s="124"/>
      <c r="U241" s="124"/>
      <c r="V241" s="124"/>
      <c r="W241" s="124"/>
      <c r="X241" s="124"/>
      <c r="Y241" s="124"/>
      <c r="Z241" s="124"/>
    </row>
    <row r="242" spans="1:26" ht="15.75" customHeight="1" x14ac:dyDescent="0.2">
      <c r="A242" s="124"/>
      <c r="B242" s="124"/>
      <c r="C242" s="124"/>
      <c r="D242" s="124"/>
      <c r="E242" s="124"/>
      <c r="F242" s="124"/>
      <c r="G242" s="124"/>
      <c r="H242" s="124"/>
      <c r="I242" s="124"/>
      <c r="J242" s="124"/>
      <c r="K242" s="124"/>
      <c r="L242" s="124"/>
      <c r="M242" s="124"/>
      <c r="N242" s="124"/>
      <c r="O242" s="124"/>
      <c r="P242" s="124"/>
      <c r="Q242" s="124"/>
      <c r="R242" s="124"/>
      <c r="S242" s="124"/>
      <c r="T242" s="124"/>
      <c r="U242" s="124"/>
      <c r="V242" s="124"/>
      <c r="W242" s="124"/>
      <c r="X242" s="124"/>
      <c r="Y242" s="124"/>
      <c r="Z242" s="124"/>
    </row>
    <row r="243" spans="1:26" ht="15.75" customHeight="1" x14ac:dyDescent="0.2">
      <c r="A243" s="124"/>
      <c r="B243" s="124"/>
      <c r="C243" s="124"/>
      <c r="D243" s="124"/>
      <c r="E243" s="124"/>
      <c r="F243" s="124"/>
      <c r="G243" s="124"/>
      <c r="H243" s="124"/>
      <c r="I243" s="124"/>
      <c r="J243" s="124"/>
      <c r="K243" s="124"/>
      <c r="L243" s="124"/>
      <c r="M243" s="124"/>
      <c r="N243" s="124"/>
      <c r="O243" s="124"/>
      <c r="P243" s="124"/>
      <c r="Q243" s="124"/>
      <c r="R243" s="124"/>
      <c r="S243" s="124"/>
      <c r="T243" s="124"/>
      <c r="U243" s="124"/>
      <c r="V243" s="124"/>
      <c r="W243" s="124"/>
      <c r="X243" s="124"/>
      <c r="Y243" s="124"/>
      <c r="Z243" s="124"/>
    </row>
    <row r="244" spans="1:26" ht="15.75" customHeight="1" x14ac:dyDescent="0.2">
      <c r="A244" s="124"/>
      <c r="B244" s="124"/>
      <c r="C244" s="124"/>
      <c r="D244" s="124"/>
      <c r="E244" s="124"/>
      <c r="F244" s="124"/>
      <c r="G244" s="124"/>
      <c r="H244" s="124"/>
      <c r="I244" s="124"/>
      <c r="J244" s="124"/>
      <c r="K244" s="124"/>
      <c r="L244" s="124"/>
      <c r="M244" s="124"/>
      <c r="N244" s="124"/>
      <c r="O244" s="124"/>
      <c r="P244" s="124"/>
      <c r="Q244" s="124"/>
      <c r="R244" s="124"/>
      <c r="S244" s="124"/>
      <c r="T244" s="124"/>
      <c r="U244" s="124"/>
      <c r="V244" s="124"/>
      <c r="W244" s="124"/>
      <c r="X244" s="124"/>
      <c r="Y244" s="124"/>
      <c r="Z244" s="124"/>
    </row>
    <row r="245" spans="1:26" ht="15.75" customHeight="1" x14ac:dyDescent="0.2">
      <c r="A245" s="124"/>
      <c r="B245" s="124"/>
      <c r="C245" s="124"/>
      <c r="D245" s="124"/>
      <c r="E245" s="124"/>
      <c r="F245" s="124"/>
      <c r="G245" s="124"/>
      <c r="H245" s="124"/>
      <c r="I245" s="124"/>
      <c r="J245" s="124"/>
      <c r="K245" s="124"/>
      <c r="L245" s="124"/>
      <c r="M245" s="124"/>
      <c r="N245" s="124"/>
      <c r="O245" s="124"/>
      <c r="P245" s="124"/>
      <c r="Q245" s="124"/>
      <c r="R245" s="124"/>
      <c r="S245" s="124"/>
      <c r="T245" s="124"/>
      <c r="U245" s="124"/>
      <c r="V245" s="124"/>
      <c r="W245" s="124"/>
      <c r="X245" s="124"/>
      <c r="Y245" s="124"/>
      <c r="Z245" s="124"/>
    </row>
    <row r="246" spans="1:26" ht="15.75" customHeight="1" x14ac:dyDescent="0.2">
      <c r="A246" s="124"/>
      <c r="B246" s="124"/>
      <c r="C246" s="124"/>
      <c r="D246" s="124"/>
      <c r="E246" s="124"/>
      <c r="F246" s="124"/>
      <c r="G246" s="124"/>
      <c r="H246" s="124"/>
      <c r="I246" s="124"/>
      <c r="J246" s="124"/>
      <c r="K246" s="124"/>
      <c r="L246" s="124"/>
      <c r="M246" s="124"/>
      <c r="N246" s="124"/>
      <c r="O246" s="124"/>
      <c r="P246" s="124"/>
      <c r="Q246" s="124"/>
      <c r="R246" s="124"/>
      <c r="S246" s="124"/>
      <c r="T246" s="124"/>
      <c r="U246" s="124"/>
      <c r="V246" s="124"/>
      <c r="W246" s="124"/>
      <c r="X246" s="124"/>
      <c r="Y246" s="124"/>
      <c r="Z246" s="124"/>
    </row>
    <row r="247" spans="1:26" ht="15.75" customHeight="1" x14ac:dyDescent="0.2">
      <c r="A247" s="124"/>
      <c r="B247" s="124"/>
      <c r="C247" s="124"/>
      <c r="D247" s="124"/>
      <c r="E247" s="124"/>
      <c r="F247" s="124"/>
      <c r="G247" s="124"/>
      <c r="H247" s="124"/>
      <c r="I247" s="124"/>
      <c r="J247" s="124"/>
      <c r="K247" s="124"/>
      <c r="L247" s="124"/>
      <c r="M247" s="124"/>
      <c r="N247" s="124"/>
      <c r="O247" s="124"/>
      <c r="P247" s="124"/>
      <c r="Q247" s="124"/>
      <c r="R247" s="124"/>
      <c r="S247" s="124"/>
      <c r="T247" s="124"/>
      <c r="U247" s="124"/>
      <c r="V247" s="124"/>
      <c r="W247" s="124"/>
      <c r="X247" s="124"/>
      <c r="Y247" s="124"/>
      <c r="Z247" s="124"/>
    </row>
    <row r="248" spans="1:26" ht="15.75" customHeight="1" x14ac:dyDescent="0.2">
      <c r="A248" s="124"/>
      <c r="B248" s="124"/>
      <c r="C248" s="124"/>
      <c r="D248" s="124"/>
      <c r="E248" s="124"/>
      <c r="F248" s="124"/>
      <c r="G248" s="124"/>
      <c r="H248" s="124"/>
      <c r="I248" s="124"/>
      <c r="J248" s="124"/>
      <c r="K248" s="124"/>
      <c r="L248" s="124"/>
      <c r="M248" s="124"/>
      <c r="N248" s="124"/>
      <c r="O248" s="124"/>
      <c r="P248" s="124"/>
      <c r="Q248" s="124"/>
      <c r="R248" s="124"/>
      <c r="S248" s="124"/>
      <c r="T248" s="124"/>
      <c r="U248" s="124"/>
      <c r="V248" s="124"/>
      <c r="W248" s="124"/>
      <c r="X248" s="124"/>
      <c r="Y248" s="124"/>
      <c r="Z248" s="124"/>
    </row>
    <row r="249" spans="1:26" ht="15.75" customHeight="1" x14ac:dyDescent="0.2">
      <c r="A249" s="124"/>
      <c r="B249" s="124"/>
      <c r="C249" s="124"/>
      <c r="D249" s="124"/>
      <c r="E249" s="124"/>
      <c r="F249" s="124"/>
      <c r="G249" s="124"/>
      <c r="H249" s="124"/>
      <c r="I249" s="124"/>
      <c r="J249" s="124"/>
      <c r="K249" s="124"/>
      <c r="L249" s="124"/>
      <c r="M249" s="124"/>
      <c r="N249" s="124"/>
      <c r="O249" s="124"/>
      <c r="P249" s="124"/>
      <c r="Q249" s="124"/>
      <c r="R249" s="124"/>
      <c r="S249" s="124"/>
      <c r="T249" s="124"/>
      <c r="U249" s="124"/>
      <c r="V249" s="124"/>
      <c r="W249" s="124"/>
      <c r="X249" s="124"/>
      <c r="Y249" s="124"/>
      <c r="Z249" s="124"/>
    </row>
    <row r="250" spans="1:26" ht="15.75" customHeight="1" x14ac:dyDescent="0.2">
      <c r="A250" s="124"/>
      <c r="B250" s="124"/>
      <c r="C250" s="124"/>
      <c r="D250" s="124"/>
      <c r="E250" s="124"/>
      <c r="F250" s="124"/>
      <c r="G250" s="124"/>
      <c r="H250" s="124"/>
      <c r="I250" s="124"/>
      <c r="J250" s="124"/>
      <c r="K250" s="124"/>
      <c r="L250" s="124"/>
      <c r="M250" s="124"/>
      <c r="N250" s="124"/>
      <c r="O250" s="124"/>
      <c r="P250" s="124"/>
      <c r="Q250" s="124"/>
      <c r="R250" s="124"/>
      <c r="S250" s="124"/>
      <c r="T250" s="124"/>
      <c r="U250" s="124"/>
      <c r="V250" s="124"/>
      <c r="W250" s="124"/>
      <c r="X250" s="124"/>
      <c r="Y250" s="124"/>
      <c r="Z250" s="124"/>
    </row>
    <row r="251" spans="1:26" ht="15.75" customHeight="1" x14ac:dyDescent="0.2">
      <c r="A251" s="124"/>
      <c r="B251" s="124"/>
      <c r="C251" s="124"/>
      <c r="D251" s="124"/>
      <c r="E251" s="124"/>
      <c r="F251" s="124"/>
      <c r="G251" s="124"/>
      <c r="H251" s="124"/>
      <c r="I251" s="124"/>
      <c r="J251" s="124"/>
      <c r="K251" s="124"/>
      <c r="L251" s="124"/>
      <c r="M251" s="124"/>
      <c r="N251" s="124"/>
      <c r="O251" s="124"/>
      <c r="P251" s="124"/>
      <c r="Q251" s="124"/>
      <c r="R251" s="124"/>
      <c r="S251" s="124"/>
      <c r="T251" s="124"/>
      <c r="U251" s="124"/>
      <c r="V251" s="124"/>
      <c r="W251" s="124"/>
      <c r="X251" s="124"/>
      <c r="Y251" s="124"/>
      <c r="Z251" s="124"/>
    </row>
    <row r="252" spans="1:26" ht="15.75" customHeight="1" x14ac:dyDescent="0.2">
      <c r="A252" s="124"/>
      <c r="B252" s="124"/>
      <c r="C252" s="124"/>
      <c r="D252" s="124"/>
      <c r="E252" s="124"/>
      <c r="F252" s="124"/>
      <c r="G252" s="124"/>
      <c r="H252" s="124"/>
      <c r="I252" s="124"/>
      <c r="J252" s="124"/>
      <c r="K252" s="124"/>
      <c r="L252" s="124"/>
      <c r="M252" s="124"/>
      <c r="N252" s="124"/>
      <c r="O252" s="124"/>
      <c r="P252" s="124"/>
      <c r="Q252" s="124"/>
      <c r="R252" s="124"/>
      <c r="S252" s="124"/>
      <c r="T252" s="124"/>
      <c r="U252" s="124"/>
      <c r="V252" s="124"/>
      <c r="W252" s="124"/>
      <c r="X252" s="124"/>
      <c r="Y252" s="124"/>
      <c r="Z252" s="124"/>
    </row>
    <row r="253" spans="1:26" ht="15.75" customHeight="1" x14ac:dyDescent="0.2">
      <c r="A253" s="124"/>
      <c r="B253" s="124"/>
      <c r="C253" s="124"/>
      <c r="D253" s="124"/>
      <c r="E253" s="124"/>
      <c r="F253" s="124"/>
      <c r="G253" s="124"/>
      <c r="H253" s="124"/>
      <c r="I253" s="124"/>
      <c r="J253" s="124"/>
      <c r="K253" s="124"/>
      <c r="L253" s="124"/>
      <c r="M253" s="124"/>
      <c r="N253" s="124"/>
      <c r="O253" s="124"/>
      <c r="P253" s="124"/>
      <c r="Q253" s="124"/>
      <c r="R253" s="124"/>
      <c r="S253" s="124"/>
      <c r="T253" s="124"/>
      <c r="U253" s="124"/>
      <c r="V253" s="124"/>
      <c r="W253" s="124"/>
      <c r="X253" s="124"/>
      <c r="Y253" s="124"/>
      <c r="Z253" s="124"/>
    </row>
    <row r="254" spans="1:26" ht="15.75" customHeight="1" x14ac:dyDescent="0.2">
      <c r="A254" s="124"/>
      <c r="B254" s="124"/>
      <c r="C254" s="124"/>
      <c r="D254" s="124"/>
      <c r="E254" s="124"/>
      <c r="F254" s="124"/>
      <c r="G254" s="124"/>
      <c r="H254" s="124"/>
      <c r="I254" s="124"/>
      <c r="J254" s="124"/>
      <c r="K254" s="124"/>
      <c r="L254" s="124"/>
      <c r="M254" s="124"/>
      <c r="N254" s="124"/>
      <c r="O254" s="124"/>
      <c r="P254" s="124"/>
      <c r="Q254" s="124"/>
      <c r="R254" s="124"/>
      <c r="S254" s="124"/>
      <c r="T254" s="124"/>
      <c r="U254" s="124"/>
      <c r="V254" s="124"/>
      <c r="W254" s="124"/>
      <c r="X254" s="124"/>
      <c r="Y254" s="124"/>
      <c r="Z254" s="124"/>
    </row>
    <row r="255" spans="1:26" ht="15.75" customHeight="1" x14ac:dyDescent="0.2">
      <c r="A255" s="124"/>
      <c r="B255" s="124"/>
      <c r="C255" s="124"/>
      <c r="D255" s="124"/>
      <c r="E255" s="124"/>
      <c r="F255" s="124"/>
      <c r="G255" s="124"/>
      <c r="H255" s="124"/>
      <c r="I255" s="124"/>
      <c r="J255" s="124"/>
      <c r="K255" s="124"/>
      <c r="L255" s="124"/>
      <c r="M255" s="124"/>
      <c r="N255" s="124"/>
      <c r="O255" s="124"/>
      <c r="P255" s="124"/>
      <c r="Q255" s="124"/>
      <c r="R255" s="124"/>
      <c r="S255" s="124"/>
      <c r="T255" s="124"/>
      <c r="U255" s="124"/>
      <c r="V255" s="124"/>
      <c r="W255" s="124"/>
      <c r="X255" s="124"/>
      <c r="Y255" s="124"/>
      <c r="Z255" s="124"/>
    </row>
    <row r="256" spans="1:26" ht="15.75" customHeight="1" x14ac:dyDescent="0.2">
      <c r="A256" s="124"/>
      <c r="B256" s="124"/>
      <c r="C256" s="124"/>
      <c r="D256" s="124"/>
      <c r="E256" s="124"/>
      <c r="F256" s="124"/>
      <c r="G256" s="124"/>
      <c r="H256" s="124"/>
      <c r="I256" s="124"/>
      <c r="J256" s="124"/>
      <c r="K256" s="124"/>
      <c r="L256" s="124"/>
      <c r="M256" s="124"/>
      <c r="N256" s="124"/>
      <c r="O256" s="124"/>
      <c r="P256" s="124"/>
      <c r="Q256" s="124"/>
      <c r="R256" s="124"/>
      <c r="S256" s="124"/>
      <c r="T256" s="124"/>
      <c r="U256" s="124"/>
      <c r="V256" s="124"/>
      <c r="W256" s="124"/>
      <c r="X256" s="124"/>
      <c r="Y256" s="124"/>
      <c r="Z256" s="124"/>
    </row>
    <row r="257" spans="1:26" ht="15.75" customHeight="1" x14ac:dyDescent="0.2">
      <c r="A257" s="124"/>
      <c r="B257" s="124"/>
      <c r="C257" s="124"/>
      <c r="D257" s="124"/>
      <c r="E257" s="124"/>
      <c r="F257" s="124"/>
      <c r="G257" s="124"/>
      <c r="H257" s="124"/>
      <c r="I257" s="124"/>
      <c r="J257" s="124"/>
      <c r="K257" s="124"/>
      <c r="L257" s="124"/>
      <c r="M257" s="124"/>
      <c r="N257" s="124"/>
      <c r="O257" s="124"/>
      <c r="P257" s="124"/>
      <c r="Q257" s="124"/>
      <c r="R257" s="124"/>
      <c r="S257" s="124"/>
      <c r="T257" s="124"/>
      <c r="U257" s="124"/>
      <c r="V257" s="124"/>
      <c r="W257" s="124"/>
      <c r="X257" s="124"/>
      <c r="Y257" s="124"/>
      <c r="Z257" s="124"/>
    </row>
    <row r="258" spans="1:26" ht="15.75" customHeight="1" x14ac:dyDescent="0.2">
      <c r="A258" s="124"/>
      <c r="B258" s="124"/>
      <c r="C258" s="124"/>
      <c r="D258" s="124"/>
      <c r="E258" s="124"/>
      <c r="F258" s="124"/>
      <c r="G258" s="124"/>
      <c r="H258" s="124"/>
      <c r="I258" s="124"/>
      <c r="J258" s="124"/>
      <c r="K258" s="124"/>
      <c r="L258" s="124"/>
      <c r="M258" s="124"/>
      <c r="N258" s="124"/>
      <c r="O258" s="124"/>
      <c r="P258" s="124"/>
      <c r="Q258" s="124"/>
      <c r="R258" s="124"/>
      <c r="S258" s="124"/>
      <c r="T258" s="124"/>
      <c r="U258" s="124"/>
      <c r="V258" s="124"/>
      <c r="W258" s="124"/>
      <c r="X258" s="124"/>
      <c r="Y258" s="124"/>
      <c r="Z258" s="124"/>
    </row>
    <row r="259" spans="1:26" ht="15.75" customHeight="1" x14ac:dyDescent="0.2">
      <c r="A259" s="124"/>
      <c r="B259" s="124"/>
      <c r="C259" s="124"/>
      <c r="D259" s="124"/>
      <c r="E259" s="124"/>
      <c r="F259" s="124"/>
      <c r="G259" s="124"/>
      <c r="H259" s="124"/>
      <c r="I259" s="124"/>
      <c r="J259" s="124"/>
      <c r="K259" s="124"/>
      <c r="L259" s="124"/>
      <c r="M259" s="124"/>
      <c r="N259" s="124"/>
      <c r="O259" s="124"/>
      <c r="P259" s="124"/>
      <c r="Q259" s="124"/>
      <c r="R259" s="124"/>
      <c r="S259" s="124"/>
      <c r="T259" s="124"/>
      <c r="U259" s="124"/>
      <c r="V259" s="124"/>
      <c r="W259" s="124"/>
      <c r="X259" s="124"/>
      <c r="Y259" s="124"/>
      <c r="Z259" s="124"/>
    </row>
    <row r="260" spans="1:26" ht="15.75" customHeight="1" x14ac:dyDescent="0.2">
      <c r="A260" s="124"/>
      <c r="B260" s="124"/>
      <c r="C260" s="124"/>
      <c r="D260" s="124"/>
      <c r="E260" s="124"/>
      <c r="F260" s="124"/>
      <c r="G260" s="124"/>
      <c r="H260" s="124"/>
      <c r="I260" s="124"/>
      <c r="J260" s="124"/>
      <c r="K260" s="124"/>
      <c r="L260" s="124"/>
      <c r="M260" s="124"/>
      <c r="N260" s="124"/>
      <c r="O260" s="124"/>
      <c r="P260" s="124"/>
      <c r="Q260" s="124"/>
      <c r="R260" s="124"/>
      <c r="S260" s="124"/>
      <c r="T260" s="124"/>
      <c r="U260" s="124"/>
      <c r="V260" s="124"/>
      <c r="W260" s="124"/>
      <c r="X260" s="124"/>
      <c r="Y260" s="124"/>
      <c r="Z260" s="124"/>
    </row>
    <row r="261" spans="1:26" ht="15.75" customHeight="1" x14ac:dyDescent="0.2">
      <c r="A261" s="124"/>
      <c r="B261" s="124"/>
      <c r="C261" s="124"/>
      <c r="D261" s="124"/>
      <c r="E261" s="124"/>
      <c r="F261" s="124"/>
      <c r="G261" s="124"/>
      <c r="H261" s="124"/>
      <c r="I261" s="124"/>
      <c r="J261" s="124"/>
      <c r="K261" s="124"/>
      <c r="L261" s="124"/>
      <c r="M261" s="124"/>
      <c r="N261" s="124"/>
      <c r="O261" s="124"/>
      <c r="P261" s="124"/>
      <c r="Q261" s="124"/>
      <c r="R261" s="124"/>
      <c r="S261" s="124"/>
      <c r="T261" s="124"/>
      <c r="U261" s="124"/>
      <c r="V261" s="124"/>
      <c r="W261" s="124"/>
      <c r="X261" s="124"/>
      <c r="Y261" s="124"/>
      <c r="Z261" s="124"/>
    </row>
    <row r="262" spans="1:26" ht="15.75" customHeight="1" x14ac:dyDescent="0.2">
      <c r="A262" s="124"/>
      <c r="B262" s="124"/>
      <c r="C262" s="124"/>
      <c r="D262" s="124"/>
      <c r="E262" s="124"/>
      <c r="F262" s="124"/>
      <c r="G262" s="124"/>
      <c r="H262" s="124"/>
      <c r="I262" s="124"/>
      <c r="J262" s="124"/>
      <c r="K262" s="124"/>
      <c r="L262" s="124"/>
      <c r="M262" s="124"/>
      <c r="N262" s="124"/>
      <c r="O262" s="124"/>
      <c r="P262" s="124"/>
      <c r="Q262" s="124"/>
      <c r="R262" s="124"/>
      <c r="S262" s="124"/>
      <c r="T262" s="124"/>
      <c r="U262" s="124"/>
      <c r="V262" s="124"/>
      <c r="W262" s="124"/>
      <c r="X262" s="124"/>
      <c r="Y262" s="124"/>
      <c r="Z262" s="124"/>
    </row>
    <row r="263" spans="1:26" ht="15.75" customHeight="1" x14ac:dyDescent="0.2">
      <c r="A263" s="124"/>
      <c r="B263" s="124"/>
      <c r="C263" s="124"/>
      <c r="D263" s="124"/>
      <c r="E263" s="124"/>
      <c r="F263" s="124"/>
      <c r="G263" s="124"/>
      <c r="H263" s="124"/>
      <c r="I263" s="124"/>
      <c r="J263" s="124"/>
      <c r="K263" s="124"/>
      <c r="L263" s="124"/>
      <c r="M263" s="124"/>
      <c r="N263" s="124"/>
      <c r="O263" s="124"/>
      <c r="P263" s="124"/>
      <c r="Q263" s="124"/>
      <c r="R263" s="124"/>
      <c r="S263" s="124"/>
      <c r="T263" s="124"/>
      <c r="U263" s="124"/>
      <c r="V263" s="124"/>
      <c r="W263" s="124"/>
      <c r="X263" s="124"/>
      <c r="Y263" s="124"/>
      <c r="Z263" s="124"/>
    </row>
    <row r="264" spans="1:26" ht="15.75" customHeight="1" x14ac:dyDescent="0.2">
      <c r="A264" s="124"/>
      <c r="B264" s="124"/>
      <c r="C264" s="124"/>
      <c r="D264" s="124"/>
      <c r="E264" s="124"/>
      <c r="F264" s="124"/>
      <c r="G264" s="124"/>
      <c r="H264" s="124"/>
      <c r="I264" s="124"/>
      <c r="J264" s="124"/>
      <c r="K264" s="124"/>
      <c r="L264" s="124"/>
      <c r="M264" s="124"/>
      <c r="N264" s="124"/>
      <c r="O264" s="124"/>
      <c r="P264" s="124"/>
      <c r="Q264" s="124"/>
      <c r="R264" s="124"/>
      <c r="S264" s="124"/>
      <c r="T264" s="124"/>
      <c r="U264" s="124"/>
      <c r="V264" s="124"/>
      <c r="W264" s="124"/>
      <c r="X264" s="124"/>
      <c r="Y264" s="124"/>
      <c r="Z264" s="124"/>
    </row>
    <row r="265" spans="1:26" ht="15.75" customHeight="1" x14ac:dyDescent="0.2">
      <c r="A265" s="124"/>
      <c r="B265" s="124"/>
      <c r="C265" s="124"/>
      <c r="D265" s="124"/>
      <c r="E265" s="124"/>
      <c r="F265" s="124"/>
      <c r="G265" s="124"/>
      <c r="H265" s="124"/>
      <c r="I265" s="124"/>
      <c r="J265" s="124"/>
      <c r="K265" s="124"/>
      <c r="L265" s="124"/>
      <c r="M265" s="124"/>
      <c r="N265" s="124"/>
      <c r="O265" s="124"/>
      <c r="P265" s="124"/>
      <c r="Q265" s="124"/>
      <c r="R265" s="124"/>
      <c r="S265" s="124"/>
      <c r="T265" s="124"/>
      <c r="U265" s="124"/>
      <c r="V265" s="124"/>
      <c r="W265" s="124"/>
      <c r="X265" s="124"/>
      <c r="Y265" s="124"/>
      <c r="Z265" s="124"/>
    </row>
    <row r="266" spans="1:26" ht="15.75" customHeight="1" x14ac:dyDescent="0.2">
      <c r="A266" s="124"/>
      <c r="B266" s="124"/>
      <c r="C266" s="124"/>
      <c r="D266" s="124"/>
      <c r="E266" s="124"/>
      <c r="F266" s="124"/>
      <c r="G266" s="124"/>
      <c r="H266" s="124"/>
      <c r="I266" s="124"/>
      <c r="J266" s="124"/>
      <c r="K266" s="124"/>
      <c r="L266" s="124"/>
      <c r="M266" s="124"/>
      <c r="N266" s="124"/>
      <c r="O266" s="124"/>
      <c r="P266" s="124"/>
      <c r="Q266" s="124"/>
      <c r="R266" s="124"/>
      <c r="S266" s="124"/>
      <c r="T266" s="124"/>
      <c r="U266" s="124"/>
      <c r="V266" s="124"/>
      <c r="W266" s="124"/>
      <c r="X266" s="124"/>
      <c r="Y266" s="124"/>
      <c r="Z266" s="124"/>
    </row>
    <row r="267" spans="1:26" ht="15.75" customHeight="1" x14ac:dyDescent="0.2">
      <c r="A267" s="124"/>
      <c r="B267" s="124"/>
      <c r="C267" s="124"/>
      <c r="D267" s="124"/>
      <c r="E267" s="124"/>
      <c r="F267" s="124"/>
      <c r="G267" s="124"/>
      <c r="H267" s="124"/>
      <c r="I267" s="124"/>
      <c r="J267" s="124"/>
      <c r="K267" s="124"/>
      <c r="L267" s="124"/>
      <c r="M267" s="124"/>
      <c r="N267" s="124"/>
      <c r="O267" s="124"/>
      <c r="P267" s="124"/>
      <c r="Q267" s="124"/>
      <c r="R267" s="124"/>
      <c r="S267" s="124"/>
      <c r="T267" s="124"/>
      <c r="U267" s="124"/>
      <c r="V267" s="124"/>
      <c r="W267" s="124"/>
      <c r="X267" s="124"/>
      <c r="Y267" s="124"/>
      <c r="Z267" s="124"/>
    </row>
    <row r="268" spans="1:26" ht="15.75" customHeight="1" x14ac:dyDescent="0.2">
      <c r="A268" s="124"/>
      <c r="B268" s="124"/>
      <c r="C268" s="124"/>
      <c r="D268" s="124"/>
      <c r="E268" s="124"/>
      <c r="F268" s="124"/>
      <c r="G268" s="124"/>
      <c r="H268" s="124"/>
      <c r="I268" s="124"/>
      <c r="J268" s="124"/>
      <c r="K268" s="124"/>
      <c r="L268" s="124"/>
      <c r="M268" s="124"/>
      <c r="N268" s="124"/>
      <c r="O268" s="124"/>
      <c r="P268" s="124"/>
      <c r="Q268" s="124"/>
      <c r="R268" s="124"/>
      <c r="S268" s="124"/>
      <c r="T268" s="124"/>
      <c r="U268" s="124"/>
      <c r="V268" s="124"/>
      <c r="W268" s="124"/>
      <c r="X268" s="124"/>
      <c r="Y268" s="124"/>
      <c r="Z268" s="124"/>
    </row>
    <row r="269" spans="1:26" ht="15.75" customHeight="1" x14ac:dyDescent="0.2">
      <c r="A269" s="124"/>
      <c r="B269" s="124"/>
      <c r="C269" s="124"/>
      <c r="D269" s="124"/>
      <c r="E269" s="124"/>
      <c r="F269" s="124"/>
      <c r="G269" s="124"/>
      <c r="H269" s="124"/>
      <c r="I269" s="124"/>
      <c r="J269" s="124"/>
      <c r="K269" s="124"/>
      <c r="L269" s="124"/>
      <c r="M269" s="124"/>
      <c r="N269" s="124"/>
      <c r="O269" s="124"/>
      <c r="P269" s="124"/>
      <c r="Q269" s="124"/>
      <c r="R269" s="124"/>
      <c r="S269" s="124"/>
      <c r="T269" s="124"/>
      <c r="U269" s="124"/>
      <c r="V269" s="124"/>
      <c r="W269" s="124"/>
      <c r="X269" s="124"/>
      <c r="Y269" s="124"/>
      <c r="Z269" s="124"/>
    </row>
    <row r="270" spans="1:26" ht="15.75" customHeight="1" x14ac:dyDescent="0.2">
      <c r="A270" s="124"/>
      <c r="B270" s="124"/>
      <c r="C270" s="124"/>
      <c r="D270" s="124"/>
      <c r="E270" s="124"/>
      <c r="F270" s="124"/>
      <c r="G270" s="124"/>
      <c r="H270" s="124"/>
      <c r="I270" s="124"/>
      <c r="J270" s="124"/>
      <c r="K270" s="124"/>
      <c r="L270" s="124"/>
      <c r="M270" s="124"/>
      <c r="N270" s="124"/>
      <c r="O270" s="124"/>
      <c r="P270" s="124"/>
      <c r="Q270" s="124"/>
      <c r="R270" s="124"/>
      <c r="S270" s="124"/>
      <c r="T270" s="124"/>
      <c r="U270" s="124"/>
      <c r="V270" s="124"/>
      <c r="W270" s="124"/>
      <c r="X270" s="124"/>
      <c r="Y270" s="124"/>
      <c r="Z270" s="124"/>
    </row>
    <row r="271" spans="1:26" ht="15.75" customHeight="1" x14ac:dyDescent="0.2">
      <c r="A271" s="124"/>
      <c r="B271" s="124"/>
      <c r="C271" s="124"/>
      <c r="D271" s="124"/>
      <c r="E271" s="124"/>
      <c r="F271" s="124"/>
      <c r="G271" s="124"/>
      <c r="H271" s="124"/>
      <c r="I271" s="124"/>
      <c r="J271" s="124"/>
      <c r="K271" s="124"/>
      <c r="L271" s="124"/>
      <c r="M271" s="124"/>
      <c r="N271" s="124"/>
      <c r="O271" s="124"/>
      <c r="P271" s="124"/>
      <c r="Q271" s="124"/>
      <c r="R271" s="124"/>
      <c r="S271" s="124"/>
      <c r="T271" s="124"/>
      <c r="U271" s="124"/>
      <c r="V271" s="124"/>
      <c r="W271" s="124"/>
      <c r="X271" s="124"/>
      <c r="Y271" s="124"/>
      <c r="Z271" s="124"/>
    </row>
    <row r="272" spans="1:26" ht="15.75" customHeight="1" x14ac:dyDescent="0.2">
      <c r="A272" s="124"/>
      <c r="B272" s="124"/>
      <c r="C272" s="124"/>
      <c r="D272" s="124"/>
      <c r="E272" s="124"/>
      <c r="F272" s="124"/>
      <c r="G272" s="124"/>
      <c r="H272" s="124"/>
      <c r="I272" s="124"/>
      <c r="J272" s="124"/>
      <c r="K272" s="124"/>
      <c r="L272" s="124"/>
      <c r="M272" s="124"/>
      <c r="N272" s="124"/>
      <c r="O272" s="124"/>
      <c r="P272" s="124"/>
      <c r="Q272" s="124"/>
      <c r="R272" s="124"/>
      <c r="S272" s="124"/>
      <c r="T272" s="124"/>
      <c r="U272" s="124"/>
      <c r="V272" s="124"/>
      <c r="W272" s="124"/>
      <c r="X272" s="124"/>
      <c r="Y272" s="124"/>
      <c r="Z272" s="124"/>
    </row>
    <row r="273" spans="1:26" ht="15.75" customHeight="1" x14ac:dyDescent="0.2">
      <c r="A273" s="124"/>
      <c r="B273" s="124"/>
      <c r="C273" s="124"/>
      <c r="D273" s="124"/>
      <c r="E273" s="124"/>
      <c r="F273" s="124"/>
      <c r="G273" s="124"/>
      <c r="H273" s="124"/>
      <c r="I273" s="124"/>
      <c r="J273" s="124"/>
      <c r="K273" s="124"/>
      <c r="L273" s="124"/>
      <c r="M273" s="124"/>
      <c r="N273" s="124"/>
      <c r="O273" s="124"/>
      <c r="P273" s="124"/>
      <c r="Q273" s="124"/>
      <c r="R273" s="124"/>
      <c r="S273" s="124"/>
      <c r="T273" s="124"/>
      <c r="U273" s="124"/>
      <c r="V273" s="124"/>
      <c r="W273" s="124"/>
      <c r="X273" s="124"/>
      <c r="Y273" s="124"/>
      <c r="Z273" s="124"/>
    </row>
    <row r="274" spans="1:26" ht="15.75" customHeight="1" x14ac:dyDescent="0.2">
      <c r="A274" s="124"/>
      <c r="B274" s="124"/>
      <c r="C274" s="124"/>
      <c r="D274" s="124"/>
      <c r="E274" s="124"/>
      <c r="F274" s="124"/>
      <c r="G274" s="124"/>
      <c r="H274" s="124"/>
      <c r="I274" s="124"/>
      <c r="J274" s="124"/>
      <c r="K274" s="124"/>
      <c r="L274" s="124"/>
      <c r="M274" s="124"/>
      <c r="N274" s="124"/>
      <c r="O274" s="124"/>
      <c r="P274" s="124"/>
      <c r="Q274" s="124"/>
      <c r="R274" s="124"/>
      <c r="S274" s="124"/>
      <c r="T274" s="124"/>
      <c r="U274" s="124"/>
      <c r="V274" s="124"/>
      <c r="W274" s="124"/>
      <c r="X274" s="124"/>
      <c r="Y274" s="124"/>
      <c r="Z274" s="124"/>
    </row>
    <row r="275" spans="1:26" ht="15.75" customHeight="1" x14ac:dyDescent="0.2">
      <c r="A275" s="124"/>
      <c r="B275" s="124"/>
      <c r="C275" s="124"/>
      <c r="D275" s="124"/>
      <c r="E275" s="124"/>
      <c r="F275" s="124"/>
      <c r="G275" s="124"/>
      <c r="H275" s="124"/>
      <c r="I275" s="124"/>
      <c r="J275" s="124"/>
      <c r="K275" s="124"/>
      <c r="L275" s="124"/>
      <c r="M275" s="124"/>
      <c r="N275" s="124"/>
      <c r="O275" s="124"/>
      <c r="P275" s="124"/>
      <c r="Q275" s="124"/>
      <c r="R275" s="124"/>
      <c r="S275" s="124"/>
      <c r="T275" s="124"/>
      <c r="U275" s="124"/>
      <c r="V275" s="124"/>
      <c r="W275" s="124"/>
      <c r="X275" s="124"/>
      <c r="Y275" s="124"/>
      <c r="Z275" s="124"/>
    </row>
    <row r="276" spans="1:26" ht="15.75" customHeight="1" x14ac:dyDescent="0.2">
      <c r="A276" s="124"/>
      <c r="B276" s="124"/>
      <c r="C276" s="124"/>
      <c r="D276" s="124"/>
      <c r="E276" s="124"/>
      <c r="F276" s="124"/>
      <c r="G276" s="124"/>
      <c r="H276" s="124"/>
      <c r="I276" s="124"/>
      <c r="J276" s="124"/>
      <c r="K276" s="124"/>
      <c r="L276" s="124"/>
      <c r="M276" s="124"/>
      <c r="N276" s="124"/>
      <c r="O276" s="124"/>
      <c r="P276" s="124"/>
      <c r="Q276" s="124"/>
      <c r="R276" s="124"/>
      <c r="S276" s="124"/>
      <c r="T276" s="124"/>
      <c r="U276" s="124"/>
      <c r="V276" s="124"/>
      <c r="W276" s="124"/>
      <c r="X276" s="124"/>
      <c r="Y276" s="124"/>
      <c r="Z276" s="124"/>
    </row>
    <row r="277" spans="1:26" ht="15.75" customHeight="1" x14ac:dyDescent="0.2">
      <c r="A277" s="124"/>
      <c r="B277" s="124"/>
      <c r="C277" s="124"/>
      <c r="D277" s="124"/>
      <c r="E277" s="124"/>
      <c r="F277" s="124"/>
      <c r="G277" s="124"/>
      <c r="H277" s="124"/>
      <c r="I277" s="124"/>
      <c r="J277" s="124"/>
      <c r="K277" s="124"/>
      <c r="L277" s="124"/>
      <c r="M277" s="124"/>
      <c r="N277" s="124"/>
      <c r="O277" s="124"/>
      <c r="P277" s="124"/>
      <c r="Q277" s="124"/>
      <c r="R277" s="124"/>
      <c r="S277" s="124"/>
      <c r="T277" s="124"/>
      <c r="U277" s="124"/>
      <c r="V277" s="124"/>
      <c r="W277" s="124"/>
      <c r="X277" s="124"/>
      <c r="Y277" s="124"/>
      <c r="Z277" s="124"/>
    </row>
    <row r="278" spans="1:26" ht="15.75" customHeight="1" x14ac:dyDescent="0.2">
      <c r="A278" s="124"/>
      <c r="B278" s="124"/>
      <c r="C278" s="124"/>
      <c r="D278" s="124"/>
      <c r="E278" s="124"/>
      <c r="F278" s="124"/>
      <c r="G278" s="124"/>
      <c r="H278" s="124"/>
      <c r="I278" s="124"/>
      <c r="J278" s="124"/>
      <c r="K278" s="124"/>
      <c r="L278" s="124"/>
      <c r="M278" s="124"/>
      <c r="N278" s="124"/>
      <c r="O278" s="124"/>
      <c r="P278" s="124"/>
      <c r="Q278" s="124"/>
      <c r="R278" s="124"/>
      <c r="S278" s="124"/>
      <c r="T278" s="124"/>
      <c r="U278" s="124"/>
      <c r="V278" s="124"/>
      <c r="W278" s="124"/>
      <c r="X278" s="124"/>
      <c r="Y278" s="124"/>
      <c r="Z278" s="124"/>
    </row>
    <row r="279" spans="1:26" ht="15.75" customHeight="1" x14ac:dyDescent="0.2">
      <c r="A279" s="124"/>
      <c r="B279" s="124"/>
      <c r="C279" s="124"/>
      <c r="D279" s="124"/>
      <c r="E279" s="124"/>
      <c r="F279" s="124"/>
      <c r="G279" s="124"/>
      <c r="H279" s="124"/>
      <c r="I279" s="124"/>
      <c r="J279" s="124"/>
      <c r="K279" s="124"/>
      <c r="L279" s="124"/>
      <c r="M279" s="124"/>
      <c r="N279" s="124"/>
      <c r="O279" s="124"/>
      <c r="P279" s="124"/>
      <c r="Q279" s="124"/>
      <c r="R279" s="124"/>
      <c r="S279" s="124"/>
      <c r="T279" s="124"/>
      <c r="U279" s="124"/>
      <c r="V279" s="124"/>
      <c r="W279" s="124"/>
      <c r="X279" s="124"/>
      <c r="Y279" s="124"/>
      <c r="Z279" s="124"/>
    </row>
    <row r="280" spans="1:26" ht="15.75" customHeight="1" x14ac:dyDescent="0.2">
      <c r="A280" s="124"/>
      <c r="B280" s="124"/>
      <c r="C280" s="124"/>
      <c r="D280" s="124"/>
      <c r="E280" s="124"/>
      <c r="F280" s="124"/>
      <c r="G280" s="124"/>
      <c r="H280" s="124"/>
      <c r="I280" s="124"/>
      <c r="J280" s="124"/>
      <c r="K280" s="124"/>
      <c r="L280" s="124"/>
      <c r="M280" s="124"/>
      <c r="N280" s="124"/>
      <c r="O280" s="124"/>
      <c r="P280" s="124"/>
      <c r="Q280" s="124"/>
      <c r="R280" s="124"/>
      <c r="S280" s="124"/>
      <c r="T280" s="124"/>
      <c r="U280" s="124"/>
      <c r="V280" s="124"/>
      <c r="W280" s="124"/>
      <c r="X280" s="124"/>
      <c r="Y280" s="124"/>
      <c r="Z280" s="124"/>
    </row>
    <row r="281" spans="1:26" ht="15.75" customHeight="1" x14ac:dyDescent="0.2">
      <c r="A281" s="124"/>
      <c r="B281" s="124"/>
      <c r="C281" s="124"/>
      <c r="D281" s="124"/>
      <c r="E281" s="124"/>
      <c r="F281" s="124"/>
      <c r="G281" s="124"/>
      <c r="H281" s="124"/>
      <c r="I281" s="124"/>
      <c r="J281" s="124"/>
      <c r="K281" s="124"/>
      <c r="L281" s="124"/>
      <c r="M281" s="124"/>
      <c r="N281" s="124"/>
      <c r="O281" s="124"/>
      <c r="P281" s="124"/>
      <c r="Q281" s="124"/>
      <c r="R281" s="124"/>
      <c r="S281" s="124"/>
      <c r="T281" s="124"/>
      <c r="U281" s="124"/>
      <c r="V281" s="124"/>
      <c r="W281" s="124"/>
      <c r="X281" s="124"/>
      <c r="Y281" s="124"/>
      <c r="Z281" s="124"/>
    </row>
    <row r="282" spans="1:26" ht="15.75" customHeight="1" x14ac:dyDescent="0.2">
      <c r="A282" s="124"/>
      <c r="B282" s="124"/>
      <c r="C282" s="124"/>
      <c r="D282" s="124"/>
      <c r="E282" s="124"/>
      <c r="F282" s="124"/>
      <c r="G282" s="124"/>
      <c r="H282" s="124"/>
      <c r="I282" s="124"/>
      <c r="J282" s="124"/>
      <c r="K282" s="124"/>
      <c r="L282" s="124"/>
      <c r="M282" s="124"/>
      <c r="N282" s="124"/>
      <c r="O282" s="124"/>
      <c r="P282" s="124"/>
      <c r="Q282" s="124"/>
      <c r="R282" s="124"/>
      <c r="S282" s="124"/>
      <c r="T282" s="124"/>
      <c r="U282" s="124"/>
      <c r="V282" s="124"/>
      <c r="W282" s="124"/>
      <c r="X282" s="124"/>
      <c r="Y282" s="124"/>
      <c r="Z282" s="124"/>
    </row>
    <row r="283" spans="1:26" ht="15.75" customHeight="1" x14ac:dyDescent="0.2">
      <c r="A283" s="124"/>
      <c r="B283" s="124"/>
      <c r="C283" s="124"/>
      <c r="D283" s="124"/>
      <c r="E283" s="124"/>
      <c r="F283" s="124"/>
      <c r="G283" s="124"/>
      <c r="H283" s="124"/>
      <c r="I283" s="124"/>
      <c r="J283" s="124"/>
      <c r="K283" s="124"/>
      <c r="L283" s="124"/>
      <c r="M283" s="124"/>
      <c r="N283" s="124"/>
      <c r="O283" s="124"/>
      <c r="P283" s="124"/>
      <c r="Q283" s="124"/>
      <c r="R283" s="124"/>
      <c r="S283" s="124"/>
      <c r="T283" s="124"/>
      <c r="U283" s="124"/>
      <c r="V283" s="124"/>
      <c r="W283" s="124"/>
      <c r="X283" s="124"/>
      <c r="Y283" s="124"/>
      <c r="Z283" s="124"/>
    </row>
    <row r="284" spans="1:26" ht="15.75" customHeight="1" x14ac:dyDescent="0.2">
      <c r="A284" s="124"/>
      <c r="B284" s="124"/>
      <c r="C284" s="124"/>
      <c r="D284" s="124"/>
      <c r="E284" s="124"/>
      <c r="F284" s="124"/>
      <c r="G284" s="124"/>
      <c r="H284" s="124"/>
      <c r="I284" s="124"/>
      <c r="J284" s="124"/>
      <c r="K284" s="124"/>
      <c r="L284" s="124"/>
      <c r="M284" s="124"/>
      <c r="N284" s="124"/>
      <c r="O284" s="124"/>
      <c r="P284" s="124"/>
      <c r="Q284" s="124"/>
      <c r="R284" s="124"/>
      <c r="S284" s="124"/>
      <c r="T284" s="124"/>
      <c r="U284" s="124"/>
      <c r="V284" s="124"/>
      <c r="W284" s="124"/>
      <c r="X284" s="124"/>
      <c r="Y284" s="124"/>
      <c r="Z284" s="124"/>
    </row>
    <row r="285" spans="1:26" ht="15.75" customHeight="1" x14ac:dyDescent="0.2">
      <c r="A285" s="124"/>
      <c r="B285" s="124"/>
      <c r="C285" s="124"/>
      <c r="D285" s="124"/>
      <c r="E285" s="124"/>
      <c r="F285" s="124"/>
      <c r="G285" s="124"/>
      <c r="H285" s="124"/>
      <c r="I285" s="124"/>
      <c r="J285" s="124"/>
      <c r="K285" s="124"/>
      <c r="L285" s="124"/>
      <c r="M285" s="124"/>
      <c r="N285" s="124"/>
      <c r="O285" s="124"/>
      <c r="P285" s="124"/>
      <c r="Q285" s="124"/>
      <c r="R285" s="124"/>
      <c r="S285" s="124"/>
      <c r="T285" s="124"/>
      <c r="U285" s="124"/>
      <c r="V285" s="124"/>
      <c r="W285" s="124"/>
      <c r="X285" s="124"/>
      <c r="Y285" s="124"/>
      <c r="Z285" s="124"/>
    </row>
    <row r="286" spans="1:26" ht="15.75" customHeight="1" x14ac:dyDescent="0.2">
      <c r="A286" s="124"/>
      <c r="B286" s="124"/>
      <c r="C286" s="124"/>
      <c r="D286" s="124"/>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row>
    <row r="287" spans="1:26" ht="15.75" customHeight="1" x14ac:dyDescent="0.2">
      <c r="A287" s="124"/>
      <c r="B287" s="124"/>
      <c r="C287" s="124"/>
      <c r="D287" s="124"/>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row>
    <row r="288" spans="1:26" ht="15.75" customHeight="1" x14ac:dyDescent="0.2">
      <c r="A288" s="124"/>
      <c r="B288" s="124"/>
      <c r="C288" s="124"/>
      <c r="D288" s="124"/>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row>
    <row r="289" spans="1:26" ht="15.75" customHeight="1" x14ac:dyDescent="0.2">
      <c r="A289" s="124"/>
      <c r="B289" s="124"/>
      <c r="C289" s="124"/>
      <c r="D289" s="124"/>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row>
    <row r="290" spans="1:26" ht="15.75" customHeight="1" x14ac:dyDescent="0.2">
      <c r="A290" s="124"/>
      <c r="B290" s="124"/>
      <c r="C290" s="124"/>
      <c r="D290" s="124"/>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row>
    <row r="291" spans="1:26" ht="15.75" customHeight="1" x14ac:dyDescent="0.2">
      <c r="A291" s="124"/>
      <c r="B291" s="124"/>
      <c r="C291" s="124"/>
      <c r="D291" s="124"/>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row>
    <row r="292" spans="1:26" ht="15.75" customHeight="1" x14ac:dyDescent="0.2">
      <c r="A292" s="124"/>
      <c r="B292" s="124"/>
      <c r="C292" s="124"/>
      <c r="D292" s="124"/>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row>
    <row r="293" spans="1:26" ht="15.75" customHeight="1" x14ac:dyDescent="0.2">
      <c r="A293" s="124"/>
      <c r="B293" s="124"/>
      <c r="C293" s="124"/>
      <c r="D293" s="124"/>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row>
    <row r="294" spans="1:26" ht="15.75" customHeight="1" x14ac:dyDescent="0.2">
      <c r="A294" s="124"/>
      <c r="B294" s="124"/>
      <c r="C294" s="124"/>
      <c r="D294" s="124"/>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row>
    <row r="295" spans="1:26" ht="15.75" customHeight="1" x14ac:dyDescent="0.2">
      <c r="A295" s="124"/>
      <c r="B295" s="124"/>
      <c r="C295" s="124"/>
      <c r="D295" s="124"/>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row>
    <row r="296" spans="1:26" ht="15.75" customHeight="1" x14ac:dyDescent="0.2">
      <c r="A296" s="124"/>
      <c r="B296" s="124"/>
      <c r="C296" s="124"/>
      <c r="D296" s="124"/>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row>
    <row r="297" spans="1:26" ht="15.75" customHeight="1" x14ac:dyDescent="0.2">
      <c r="A297" s="124"/>
      <c r="B297" s="124"/>
      <c r="C297" s="124"/>
      <c r="D297" s="124"/>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row>
    <row r="298" spans="1:26" ht="15.75" customHeight="1" x14ac:dyDescent="0.2">
      <c r="A298" s="124"/>
      <c r="B298" s="124"/>
      <c r="C298" s="124"/>
      <c r="D298" s="124"/>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row>
    <row r="299" spans="1:26" ht="15.75" customHeight="1" x14ac:dyDescent="0.2">
      <c r="A299" s="124"/>
      <c r="B299" s="124"/>
      <c r="C299" s="124"/>
      <c r="D299" s="124"/>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row>
    <row r="300" spans="1:26" ht="15.75" customHeight="1" x14ac:dyDescent="0.2">
      <c r="A300" s="124"/>
      <c r="B300" s="124"/>
      <c r="C300" s="124"/>
      <c r="D300" s="124"/>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row>
    <row r="301" spans="1:26" ht="15.75" customHeight="1" x14ac:dyDescent="0.2">
      <c r="A301" s="124"/>
      <c r="B301" s="124"/>
      <c r="C301" s="124"/>
      <c r="D301" s="124"/>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row>
    <row r="302" spans="1:26" ht="15.75" customHeight="1" x14ac:dyDescent="0.2">
      <c r="A302" s="124"/>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row>
    <row r="303" spans="1:26" ht="15.75" customHeight="1" x14ac:dyDescent="0.2">
      <c r="A303" s="124"/>
      <c r="B303" s="124"/>
      <c r="C303" s="124"/>
      <c r="D303" s="124"/>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row>
    <row r="304" spans="1:26" ht="15.75" customHeight="1" x14ac:dyDescent="0.2">
      <c r="A304" s="124"/>
      <c r="B304" s="124"/>
      <c r="C304" s="124"/>
      <c r="D304" s="124"/>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row>
    <row r="305" spans="1:26" ht="15.75" customHeight="1" x14ac:dyDescent="0.2">
      <c r="A305" s="124"/>
      <c r="B305" s="124"/>
      <c r="C305" s="124"/>
      <c r="D305" s="124"/>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row>
    <row r="306" spans="1:26" ht="15.75" customHeight="1" x14ac:dyDescent="0.2">
      <c r="A306" s="124"/>
      <c r="B306" s="124"/>
      <c r="C306" s="124"/>
      <c r="D306" s="124"/>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row>
    <row r="307" spans="1:26" ht="15.75" customHeight="1" x14ac:dyDescent="0.2">
      <c r="A307" s="124"/>
      <c r="B307" s="124"/>
      <c r="C307" s="124"/>
      <c r="D307" s="124"/>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row>
    <row r="308" spans="1:26" ht="15.75" customHeight="1" x14ac:dyDescent="0.2">
      <c r="A308" s="124"/>
      <c r="B308" s="124"/>
      <c r="C308" s="124"/>
      <c r="D308" s="124"/>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row>
    <row r="309" spans="1:26" ht="15.75" customHeight="1" x14ac:dyDescent="0.2">
      <c r="A309" s="124"/>
      <c r="B309" s="124"/>
      <c r="C309" s="124"/>
      <c r="D309" s="124"/>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row>
    <row r="310" spans="1:26" ht="15.75" customHeight="1" x14ac:dyDescent="0.2">
      <c r="A310" s="124"/>
      <c r="B310" s="124"/>
      <c r="C310" s="124"/>
      <c r="D310" s="124"/>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row>
    <row r="311" spans="1:26" ht="15.75" customHeight="1" x14ac:dyDescent="0.2">
      <c r="A311" s="124"/>
      <c r="B311" s="124"/>
      <c r="C311" s="124"/>
      <c r="D311" s="124"/>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row>
    <row r="312" spans="1:26" ht="15.75" customHeight="1" x14ac:dyDescent="0.2">
      <c r="A312" s="124"/>
      <c r="B312" s="124"/>
      <c r="C312" s="124"/>
      <c r="D312" s="124"/>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row>
    <row r="313" spans="1:26" ht="15.75" customHeight="1" x14ac:dyDescent="0.2">
      <c r="A313" s="124"/>
      <c r="B313" s="124"/>
      <c r="C313" s="124"/>
      <c r="D313" s="124"/>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row>
    <row r="314" spans="1:26" ht="15.75" customHeight="1" x14ac:dyDescent="0.2">
      <c r="A314" s="124"/>
      <c r="B314" s="124"/>
      <c r="C314" s="124"/>
      <c r="D314" s="124"/>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row>
    <row r="315" spans="1:26" ht="15.75" customHeight="1" x14ac:dyDescent="0.2">
      <c r="A315" s="124"/>
      <c r="B315" s="124"/>
      <c r="C315" s="124"/>
      <c r="D315" s="124"/>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row>
    <row r="316" spans="1:26" ht="15.75" customHeight="1" x14ac:dyDescent="0.2">
      <c r="A316" s="124"/>
      <c r="B316" s="124"/>
      <c r="C316" s="124"/>
      <c r="D316" s="124"/>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row>
    <row r="317" spans="1:26" ht="15.75" customHeight="1" x14ac:dyDescent="0.2">
      <c r="A317" s="124"/>
      <c r="B317" s="124"/>
      <c r="C317" s="124"/>
      <c r="D317" s="124"/>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row>
    <row r="318" spans="1:26" ht="15.75" customHeight="1" x14ac:dyDescent="0.2">
      <c r="A318" s="124"/>
      <c r="B318" s="124"/>
      <c r="C318" s="124"/>
      <c r="D318" s="124"/>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row>
    <row r="319" spans="1:26" ht="15.75" customHeight="1" x14ac:dyDescent="0.2">
      <c r="A319" s="124"/>
      <c r="B319" s="124"/>
      <c r="C319" s="124"/>
      <c r="D319" s="124"/>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row>
    <row r="320" spans="1:26" ht="15.75" customHeight="1" x14ac:dyDescent="0.2">
      <c r="A320" s="124"/>
      <c r="B320" s="124"/>
      <c r="C320" s="124"/>
      <c r="D320" s="124"/>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row>
    <row r="321" spans="1:26" ht="15.75" customHeight="1" x14ac:dyDescent="0.2">
      <c r="A321" s="124"/>
      <c r="B321" s="124"/>
      <c r="C321" s="124"/>
      <c r="D321" s="124"/>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row>
    <row r="322" spans="1:26" ht="15.75" customHeight="1" x14ac:dyDescent="0.2">
      <c r="A322" s="124"/>
      <c r="B322" s="124"/>
      <c r="C322" s="124"/>
      <c r="D322" s="124"/>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row>
    <row r="323" spans="1:26" ht="15.75" customHeight="1" x14ac:dyDescent="0.2">
      <c r="A323" s="124"/>
      <c r="B323" s="124"/>
      <c r="C323" s="124"/>
      <c r="D323" s="124"/>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row>
    <row r="324" spans="1:26" ht="15.75" customHeight="1" x14ac:dyDescent="0.2">
      <c r="A324" s="124"/>
      <c r="B324" s="124"/>
      <c r="C324" s="124"/>
      <c r="D324" s="124"/>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row>
    <row r="325" spans="1:26" ht="15.75" customHeight="1" x14ac:dyDescent="0.2">
      <c r="A325" s="124"/>
      <c r="B325" s="124"/>
      <c r="C325" s="124"/>
      <c r="D325" s="124"/>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row>
    <row r="326" spans="1:26" ht="15.75" customHeight="1" x14ac:dyDescent="0.2">
      <c r="A326" s="124"/>
      <c r="B326" s="124"/>
      <c r="C326" s="124"/>
      <c r="D326" s="124"/>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row>
    <row r="327" spans="1:26" ht="15.75" customHeight="1" x14ac:dyDescent="0.2">
      <c r="A327" s="124"/>
      <c r="B327" s="124"/>
      <c r="C327" s="124"/>
      <c r="D327" s="124"/>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row>
    <row r="328" spans="1:26" ht="15.75" customHeight="1" x14ac:dyDescent="0.2">
      <c r="A328" s="124"/>
      <c r="B328" s="124"/>
      <c r="C328" s="124"/>
      <c r="D328" s="124"/>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row>
    <row r="329" spans="1:26" ht="15.75" customHeight="1" x14ac:dyDescent="0.2">
      <c r="A329" s="124"/>
      <c r="B329" s="124"/>
      <c r="C329" s="124"/>
      <c r="D329" s="124"/>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row>
    <row r="330" spans="1:26" ht="15.75" customHeight="1" x14ac:dyDescent="0.2">
      <c r="A330" s="124"/>
      <c r="B330" s="124"/>
      <c r="C330" s="124"/>
      <c r="D330" s="124"/>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row>
    <row r="331" spans="1:26" ht="15.75" customHeight="1" x14ac:dyDescent="0.2">
      <c r="A331" s="124"/>
      <c r="B331" s="124"/>
      <c r="C331" s="124"/>
      <c r="D331" s="124"/>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row>
    <row r="332" spans="1:26" ht="15.75" customHeight="1" x14ac:dyDescent="0.2">
      <c r="A332" s="124"/>
      <c r="B332" s="124"/>
      <c r="C332" s="124"/>
      <c r="D332" s="124"/>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row>
    <row r="333" spans="1:26" ht="15.75" customHeight="1" x14ac:dyDescent="0.2">
      <c r="A333" s="124"/>
      <c r="B333" s="124"/>
      <c r="C333" s="124"/>
      <c r="D333" s="124"/>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row>
    <row r="334" spans="1:26" ht="15.75" customHeight="1" x14ac:dyDescent="0.2">
      <c r="A334" s="124"/>
      <c r="B334" s="124"/>
      <c r="C334" s="124"/>
      <c r="D334" s="124"/>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row>
    <row r="335" spans="1:26" ht="15.75" customHeight="1" x14ac:dyDescent="0.2">
      <c r="A335" s="124"/>
      <c r="B335" s="124"/>
      <c r="C335" s="124"/>
      <c r="D335" s="124"/>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row>
    <row r="336" spans="1:26" ht="15.75" customHeight="1" x14ac:dyDescent="0.2">
      <c r="A336" s="124"/>
      <c r="B336" s="124"/>
      <c r="C336" s="124"/>
      <c r="D336" s="124"/>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row>
    <row r="337" spans="1:26" ht="15.75" customHeight="1" x14ac:dyDescent="0.2">
      <c r="A337" s="124"/>
      <c r="B337" s="124"/>
      <c r="C337" s="124"/>
      <c r="D337" s="124"/>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row>
    <row r="338" spans="1:26" ht="15.75" customHeight="1" x14ac:dyDescent="0.2">
      <c r="A338" s="124"/>
      <c r="B338" s="124"/>
      <c r="C338" s="124"/>
      <c r="D338" s="124"/>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row>
    <row r="339" spans="1:26" ht="15.75" customHeight="1" x14ac:dyDescent="0.2">
      <c r="A339" s="124"/>
      <c r="B339" s="124"/>
      <c r="C339" s="124"/>
      <c r="D339" s="124"/>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row>
    <row r="340" spans="1:26" ht="15.75" customHeight="1" x14ac:dyDescent="0.2">
      <c r="A340" s="124"/>
      <c r="B340" s="124"/>
      <c r="C340" s="124"/>
      <c r="D340" s="124"/>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row>
    <row r="341" spans="1:26" ht="15.75" customHeight="1" x14ac:dyDescent="0.2">
      <c r="A341" s="124"/>
      <c r="B341" s="124"/>
      <c r="C341" s="124"/>
      <c r="D341" s="124"/>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row>
    <row r="342" spans="1:26" ht="15.75" customHeight="1" x14ac:dyDescent="0.2">
      <c r="A342" s="124"/>
      <c r="B342" s="124"/>
      <c r="C342" s="124"/>
      <c r="D342" s="124"/>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row>
    <row r="343" spans="1:26" ht="15.75" customHeight="1" x14ac:dyDescent="0.2">
      <c r="A343" s="124"/>
      <c r="B343" s="124"/>
      <c r="C343" s="124"/>
      <c r="D343" s="124"/>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row>
    <row r="344" spans="1:26" ht="15.75" customHeight="1" x14ac:dyDescent="0.2">
      <c r="A344" s="124"/>
      <c r="B344" s="124"/>
      <c r="C344" s="124"/>
      <c r="D344" s="124"/>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row>
    <row r="345" spans="1:26" ht="15.75" customHeight="1" x14ac:dyDescent="0.2">
      <c r="A345" s="124"/>
      <c r="B345" s="124"/>
      <c r="C345" s="124"/>
      <c r="D345" s="124"/>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row>
    <row r="346" spans="1:26" ht="15.75" customHeight="1" x14ac:dyDescent="0.2">
      <c r="A346" s="124"/>
      <c r="B346" s="124"/>
      <c r="C346" s="124"/>
      <c r="D346" s="124"/>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row>
    <row r="347" spans="1:26" ht="15.75" customHeight="1" x14ac:dyDescent="0.2">
      <c r="A347" s="124"/>
      <c r="B347" s="124"/>
      <c r="C347" s="124"/>
      <c r="D347" s="124"/>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row>
    <row r="348" spans="1:26" ht="15.75" customHeight="1" x14ac:dyDescent="0.2">
      <c r="A348" s="124"/>
      <c r="B348" s="124"/>
      <c r="C348" s="124"/>
      <c r="D348" s="124"/>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row>
    <row r="349" spans="1:26" ht="15.75" customHeight="1" x14ac:dyDescent="0.2">
      <c r="A349" s="124"/>
      <c r="B349" s="124"/>
      <c r="C349" s="124"/>
      <c r="D349" s="124"/>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row>
    <row r="350" spans="1:26" ht="15.75" customHeight="1" x14ac:dyDescent="0.2">
      <c r="A350" s="124"/>
      <c r="B350" s="124"/>
      <c r="C350" s="124"/>
      <c r="D350" s="124"/>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row>
    <row r="351" spans="1:26" ht="15.75" customHeight="1" x14ac:dyDescent="0.2">
      <c r="A351" s="124"/>
      <c r="B351" s="124"/>
      <c r="C351" s="124"/>
      <c r="D351" s="124"/>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row>
    <row r="352" spans="1:26" ht="15.75" customHeight="1" x14ac:dyDescent="0.2">
      <c r="A352" s="124"/>
      <c r="B352" s="124"/>
      <c r="C352" s="124"/>
      <c r="D352" s="124"/>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row>
    <row r="353" spans="1:26" ht="15.75" customHeight="1" x14ac:dyDescent="0.2">
      <c r="A353" s="124"/>
      <c r="B353" s="124"/>
      <c r="C353" s="124"/>
      <c r="D353" s="124"/>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row>
    <row r="354" spans="1:26" ht="15.75" customHeight="1" x14ac:dyDescent="0.2">
      <c r="A354" s="124"/>
      <c r="B354" s="124"/>
      <c r="C354" s="124"/>
      <c r="D354" s="124"/>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row>
    <row r="355" spans="1:26" ht="15.75" customHeight="1" x14ac:dyDescent="0.2">
      <c r="A355" s="124"/>
      <c r="B355" s="124"/>
      <c r="C355" s="124"/>
      <c r="D355" s="124"/>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row>
    <row r="356" spans="1:26" ht="15.75" customHeight="1" x14ac:dyDescent="0.2">
      <c r="A356" s="124"/>
      <c r="B356" s="124"/>
      <c r="C356" s="124"/>
      <c r="D356" s="124"/>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row>
    <row r="357" spans="1:26" ht="15.75" customHeight="1" x14ac:dyDescent="0.2">
      <c r="A357" s="124"/>
      <c r="B357" s="124"/>
      <c r="C357" s="124"/>
      <c r="D357" s="124"/>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row>
    <row r="358" spans="1:26" ht="15.75" customHeight="1" x14ac:dyDescent="0.2">
      <c r="A358" s="124"/>
      <c r="B358" s="124"/>
      <c r="C358" s="124"/>
      <c r="D358" s="124"/>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row>
    <row r="359" spans="1:26" ht="15.75" customHeight="1" x14ac:dyDescent="0.2">
      <c r="A359" s="124"/>
      <c r="B359" s="124"/>
      <c r="C359" s="124"/>
      <c r="D359" s="124"/>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row>
    <row r="360" spans="1:26" ht="15.75" customHeight="1" x14ac:dyDescent="0.2">
      <c r="A360" s="124"/>
      <c r="B360" s="124"/>
      <c r="C360" s="124"/>
      <c r="D360" s="124"/>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row>
    <row r="361" spans="1:26" ht="15.75" customHeight="1" x14ac:dyDescent="0.2">
      <c r="A361" s="124"/>
      <c r="B361" s="124"/>
      <c r="C361" s="124"/>
      <c r="D361" s="124"/>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row>
    <row r="362" spans="1:26" ht="15.75" customHeight="1" x14ac:dyDescent="0.2">
      <c r="A362" s="124"/>
      <c r="B362" s="124"/>
      <c r="C362" s="124"/>
      <c r="D362" s="124"/>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row>
    <row r="363" spans="1:26" ht="15.75" customHeight="1" x14ac:dyDescent="0.2">
      <c r="A363" s="124"/>
      <c r="B363" s="124"/>
      <c r="C363" s="124"/>
      <c r="D363" s="124"/>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row>
    <row r="364" spans="1:26" ht="15.75" customHeight="1" x14ac:dyDescent="0.2">
      <c r="A364" s="124"/>
      <c r="B364" s="124"/>
      <c r="C364" s="124"/>
      <c r="D364" s="124"/>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row>
    <row r="365" spans="1:26" ht="15.75" customHeight="1" x14ac:dyDescent="0.2">
      <c r="A365" s="124"/>
      <c r="B365" s="124"/>
      <c r="C365" s="124"/>
      <c r="D365" s="124"/>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row>
    <row r="366" spans="1:26" ht="15.75" customHeight="1" x14ac:dyDescent="0.2">
      <c r="A366" s="124"/>
      <c r="B366" s="124"/>
      <c r="C366" s="124"/>
      <c r="D366" s="124"/>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row>
    <row r="367" spans="1:26" ht="15.75" customHeight="1" x14ac:dyDescent="0.2">
      <c r="A367" s="124"/>
      <c r="B367" s="124"/>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row>
    <row r="368" spans="1:26" ht="15.75" customHeight="1" x14ac:dyDescent="0.2">
      <c r="A368" s="124"/>
      <c r="B368" s="124"/>
      <c r="C368" s="124"/>
      <c r="D368" s="124"/>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row>
    <row r="369" spans="1:26" ht="15.75" customHeight="1" x14ac:dyDescent="0.2">
      <c r="A369" s="124"/>
      <c r="B369" s="124"/>
      <c r="C369" s="124"/>
      <c r="D369" s="124"/>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row>
    <row r="370" spans="1:26" ht="15.75" customHeight="1" x14ac:dyDescent="0.2">
      <c r="A370" s="124"/>
      <c r="B370" s="124"/>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row>
    <row r="371" spans="1:26" ht="15.75" customHeight="1" x14ac:dyDescent="0.2">
      <c r="A371" s="124"/>
      <c r="B371" s="124"/>
      <c r="C371" s="124"/>
      <c r="D371" s="124"/>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row>
    <row r="372" spans="1:26" ht="15.75" customHeight="1" x14ac:dyDescent="0.2">
      <c r="A372" s="124"/>
      <c r="B372" s="124"/>
      <c r="C372" s="124"/>
      <c r="D372" s="124"/>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row>
    <row r="373" spans="1:26" ht="15.75" customHeight="1" x14ac:dyDescent="0.2">
      <c r="A373" s="124"/>
      <c r="B373" s="124"/>
      <c r="C373" s="124"/>
      <c r="D373" s="124"/>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row>
    <row r="374" spans="1:26" ht="15.75" customHeight="1" x14ac:dyDescent="0.2">
      <c r="A374" s="124"/>
      <c r="B374" s="124"/>
      <c r="C374" s="124"/>
      <c r="D374" s="124"/>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row>
    <row r="375" spans="1:26" ht="15.75" customHeight="1" x14ac:dyDescent="0.2">
      <c r="A375" s="124"/>
      <c r="B375" s="124"/>
      <c r="C375" s="124"/>
      <c r="D375" s="124"/>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row>
    <row r="376" spans="1:26" ht="15.75" customHeight="1" x14ac:dyDescent="0.2">
      <c r="A376" s="124"/>
      <c r="B376" s="124"/>
      <c r="C376" s="124"/>
      <c r="D376" s="124"/>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row>
    <row r="377" spans="1:26" ht="15.75" customHeight="1" x14ac:dyDescent="0.2">
      <c r="A377" s="124"/>
      <c r="B377" s="124"/>
      <c r="C377" s="124"/>
      <c r="D377" s="124"/>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row>
    <row r="378" spans="1:26" ht="15.75" customHeight="1" x14ac:dyDescent="0.2">
      <c r="A378" s="124"/>
      <c r="B378" s="124"/>
      <c r="C378" s="124"/>
      <c r="D378" s="124"/>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row>
    <row r="379" spans="1:26" ht="15.75" customHeight="1" x14ac:dyDescent="0.2">
      <c r="A379" s="124"/>
      <c r="B379" s="124"/>
      <c r="C379" s="124"/>
      <c r="D379" s="124"/>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row>
    <row r="380" spans="1:26" ht="15.75" customHeight="1" x14ac:dyDescent="0.2">
      <c r="A380" s="124"/>
      <c r="B380" s="124"/>
      <c r="C380" s="124"/>
      <c r="D380" s="124"/>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row>
    <row r="381" spans="1:26" ht="15.75" customHeight="1" x14ac:dyDescent="0.2">
      <c r="A381" s="124"/>
      <c r="B381" s="124"/>
      <c r="C381" s="124"/>
      <c r="D381" s="124"/>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row>
    <row r="382" spans="1:26" ht="15.75" customHeight="1" x14ac:dyDescent="0.2">
      <c r="A382" s="124"/>
      <c r="B382" s="124"/>
      <c r="C382" s="124"/>
      <c r="D382" s="124"/>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row>
    <row r="383" spans="1:26" ht="15.75" customHeight="1" x14ac:dyDescent="0.2">
      <c r="A383" s="124"/>
      <c r="B383" s="124"/>
      <c r="C383" s="124"/>
      <c r="D383" s="124"/>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row>
    <row r="384" spans="1:26" ht="15.75" customHeight="1" x14ac:dyDescent="0.2">
      <c r="A384" s="124"/>
      <c r="B384" s="124"/>
      <c r="C384" s="124"/>
      <c r="D384" s="124"/>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row>
    <row r="385" spans="1:26" ht="15.75" customHeight="1" x14ac:dyDescent="0.2">
      <c r="A385" s="124"/>
      <c r="B385" s="124"/>
      <c r="C385" s="124"/>
      <c r="D385" s="124"/>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row>
    <row r="386" spans="1:26" ht="15.75" customHeight="1" x14ac:dyDescent="0.2">
      <c r="A386" s="124"/>
      <c r="B386" s="124"/>
      <c r="C386" s="124"/>
      <c r="D386" s="124"/>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row>
    <row r="387" spans="1:26" ht="15.75" customHeight="1" x14ac:dyDescent="0.2">
      <c r="A387" s="124"/>
      <c r="B387" s="124"/>
      <c r="C387" s="124"/>
      <c r="D387" s="124"/>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row>
    <row r="388" spans="1:26" ht="15.75" customHeight="1" x14ac:dyDescent="0.2">
      <c r="A388" s="124"/>
      <c r="B388" s="124"/>
      <c r="C388" s="124"/>
      <c r="D388" s="124"/>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row>
    <row r="389" spans="1:26" ht="15.75" customHeight="1" x14ac:dyDescent="0.2">
      <c r="A389" s="124"/>
      <c r="B389" s="124"/>
      <c r="C389" s="124"/>
      <c r="D389" s="124"/>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row>
    <row r="390" spans="1:26" ht="15.75" customHeight="1" x14ac:dyDescent="0.2">
      <c r="A390" s="124"/>
      <c r="B390" s="124"/>
      <c r="C390" s="124"/>
      <c r="D390" s="124"/>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row>
    <row r="391" spans="1:26" ht="15.75" customHeight="1" x14ac:dyDescent="0.2">
      <c r="A391" s="124"/>
      <c r="B391" s="124"/>
      <c r="C391" s="124"/>
      <c r="D391" s="124"/>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row>
    <row r="392" spans="1:26" ht="15.75" customHeight="1" x14ac:dyDescent="0.2">
      <c r="A392" s="124"/>
      <c r="B392" s="124"/>
      <c r="C392" s="124"/>
      <c r="D392" s="124"/>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row>
    <row r="393" spans="1:26" ht="15.75" customHeight="1" x14ac:dyDescent="0.2">
      <c r="A393" s="124"/>
      <c r="B393" s="124"/>
      <c r="C393" s="124"/>
      <c r="D393" s="124"/>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row>
    <row r="394" spans="1:26" ht="15.75" customHeight="1" x14ac:dyDescent="0.2">
      <c r="A394" s="124"/>
      <c r="B394" s="124"/>
      <c r="C394" s="124"/>
      <c r="D394" s="124"/>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row>
    <row r="395" spans="1:26" ht="15.75" customHeight="1" x14ac:dyDescent="0.2">
      <c r="A395" s="124"/>
      <c r="B395" s="124"/>
      <c r="C395" s="124"/>
      <c r="D395" s="124"/>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row>
    <row r="396" spans="1:26" ht="15.75" customHeight="1" x14ac:dyDescent="0.2">
      <c r="A396" s="124"/>
      <c r="B396" s="124"/>
      <c r="C396" s="124"/>
      <c r="D396" s="124"/>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row>
    <row r="397" spans="1:26" ht="15.75" customHeight="1" x14ac:dyDescent="0.2">
      <c r="A397" s="124"/>
      <c r="B397" s="124"/>
      <c r="C397" s="124"/>
      <c r="D397" s="124"/>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row>
    <row r="398" spans="1:26" ht="15.75" customHeight="1" x14ac:dyDescent="0.2">
      <c r="A398" s="124"/>
      <c r="B398" s="124"/>
      <c r="C398" s="124"/>
      <c r="D398" s="124"/>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row>
    <row r="399" spans="1:26" ht="15.75" customHeight="1" x14ac:dyDescent="0.2">
      <c r="A399" s="124"/>
      <c r="B399" s="124"/>
      <c r="C399" s="124"/>
      <c r="D399" s="124"/>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row>
    <row r="400" spans="1:26" ht="15.75" customHeight="1" x14ac:dyDescent="0.2">
      <c r="A400" s="124"/>
      <c r="B400" s="124"/>
      <c r="C400" s="124"/>
      <c r="D400" s="124"/>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row>
    <row r="401" spans="1:26" ht="15.75" customHeight="1" x14ac:dyDescent="0.2">
      <c r="A401" s="124"/>
      <c r="B401" s="124"/>
      <c r="C401" s="124"/>
      <c r="D401" s="124"/>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row>
    <row r="402" spans="1:26" ht="15.75" customHeight="1" x14ac:dyDescent="0.2">
      <c r="A402" s="124"/>
      <c r="B402" s="124"/>
      <c r="C402" s="124"/>
      <c r="D402" s="124"/>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row>
    <row r="403" spans="1:26" ht="15.75" customHeight="1" x14ac:dyDescent="0.2">
      <c r="A403" s="124"/>
      <c r="B403" s="124"/>
      <c r="C403" s="124"/>
      <c r="D403" s="124"/>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row>
    <row r="404" spans="1:26" ht="15.75" customHeight="1" x14ac:dyDescent="0.2">
      <c r="A404" s="124"/>
      <c r="B404" s="124"/>
      <c r="C404" s="124"/>
      <c r="D404" s="124"/>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row>
    <row r="405" spans="1:26" ht="15.75" customHeight="1" x14ac:dyDescent="0.2">
      <c r="A405" s="124"/>
      <c r="B405" s="124"/>
      <c r="C405" s="124"/>
      <c r="D405" s="124"/>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row>
    <row r="406" spans="1:26" ht="15.75" customHeight="1" x14ac:dyDescent="0.2">
      <c r="A406" s="124"/>
      <c r="B406" s="124"/>
      <c r="C406" s="124"/>
      <c r="D406" s="124"/>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row>
    <row r="407" spans="1:26" ht="15.75" customHeight="1" x14ac:dyDescent="0.2">
      <c r="A407" s="124"/>
      <c r="B407" s="124"/>
      <c r="C407" s="124"/>
      <c r="D407" s="124"/>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row>
    <row r="408" spans="1:26" ht="15.75" customHeight="1" x14ac:dyDescent="0.2">
      <c r="A408" s="124"/>
      <c r="B408" s="124"/>
      <c r="C408" s="124"/>
      <c r="D408" s="124"/>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row>
    <row r="409" spans="1:26" ht="15.75" customHeight="1" x14ac:dyDescent="0.2">
      <c r="A409" s="124"/>
      <c r="B409" s="124"/>
      <c r="C409" s="124"/>
      <c r="D409" s="124"/>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row>
    <row r="410" spans="1:26" ht="15.75" customHeight="1" x14ac:dyDescent="0.2">
      <c r="A410" s="124"/>
      <c r="B410" s="124"/>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row>
    <row r="411" spans="1:26" ht="15.75" customHeight="1" x14ac:dyDescent="0.2">
      <c r="A411" s="124"/>
      <c r="B411" s="124"/>
      <c r="C411" s="124"/>
      <c r="D411" s="124"/>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row>
    <row r="412" spans="1:26" ht="15.75" customHeight="1" x14ac:dyDescent="0.2">
      <c r="A412" s="124"/>
      <c r="B412" s="124"/>
      <c r="C412" s="124"/>
      <c r="D412" s="124"/>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row>
    <row r="413" spans="1:26" ht="15.75" customHeight="1" x14ac:dyDescent="0.2">
      <c r="A413" s="124"/>
      <c r="B413" s="124"/>
      <c r="C413" s="124"/>
      <c r="D413" s="124"/>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row>
    <row r="414" spans="1:26" ht="15.75" customHeight="1" x14ac:dyDescent="0.2">
      <c r="A414" s="124"/>
      <c r="B414" s="124"/>
      <c r="C414" s="124"/>
      <c r="D414" s="124"/>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row>
    <row r="415" spans="1:26" ht="15.75" customHeight="1" x14ac:dyDescent="0.2">
      <c r="A415" s="124"/>
      <c r="B415" s="124"/>
      <c r="C415" s="124"/>
      <c r="D415" s="124"/>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row>
    <row r="416" spans="1:26" ht="15.75" customHeight="1" x14ac:dyDescent="0.2">
      <c r="A416" s="124"/>
      <c r="B416" s="124"/>
      <c r="C416" s="124"/>
      <c r="D416" s="124"/>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row>
    <row r="417" spans="1:26" ht="15.75" customHeight="1" x14ac:dyDescent="0.2">
      <c r="A417" s="124"/>
      <c r="B417" s="124"/>
      <c r="C417" s="124"/>
      <c r="D417" s="124"/>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row>
    <row r="418" spans="1:26" ht="15.75" customHeight="1" x14ac:dyDescent="0.2">
      <c r="A418" s="124"/>
      <c r="B418" s="124"/>
      <c r="C418" s="124"/>
      <c r="D418" s="124"/>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row>
    <row r="419" spans="1:26" ht="15.75" customHeight="1" x14ac:dyDescent="0.2">
      <c r="A419" s="124"/>
      <c r="B419" s="124"/>
      <c r="C419" s="124"/>
      <c r="D419" s="124"/>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row>
    <row r="420" spans="1:26" ht="15.75" customHeight="1" x14ac:dyDescent="0.2">
      <c r="A420" s="124"/>
      <c r="B420" s="124"/>
      <c r="C420" s="124"/>
      <c r="D420" s="124"/>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row>
    <row r="421" spans="1:26" ht="15.75" customHeight="1" x14ac:dyDescent="0.2">
      <c r="A421" s="124"/>
      <c r="B421" s="124"/>
      <c r="C421" s="124"/>
      <c r="D421" s="124"/>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row>
    <row r="422" spans="1:26" ht="15.75" customHeight="1" x14ac:dyDescent="0.2">
      <c r="A422" s="124"/>
      <c r="B422" s="124"/>
      <c r="C422" s="124"/>
      <c r="D422" s="124"/>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row>
    <row r="423" spans="1:26" ht="15.75" customHeight="1" x14ac:dyDescent="0.2">
      <c r="A423" s="124"/>
      <c r="B423" s="124"/>
      <c r="C423" s="124"/>
      <c r="D423" s="124"/>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row>
    <row r="424" spans="1:26" ht="15.75" customHeight="1" x14ac:dyDescent="0.2">
      <c r="A424" s="124"/>
      <c r="B424" s="124"/>
      <c r="C424" s="124"/>
      <c r="D424" s="124"/>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row>
    <row r="425" spans="1:26" ht="15.75" customHeight="1" x14ac:dyDescent="0.2">
      <c r="A425" s="124"/>
      <c r="B425" s="124"/>
      <c r="C425" s="124"/>
      <c r="D425" s="124"/>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row>
    <row r="426" spans="1:26" ht="15.75" customHeight="1" x14ac:dyDescent="0.2">
      <c r="A426" s="124"/>
      <c r="B426" s="124"/>
      <c r="C426" s="124"/>
      <c r="D426" s="124"/>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row>
    <row r="427" spans="1:26" ht="15.75" customHeight="1" x14ac:dyDescent="0.2">
      <c r="A427" s="124"/>
      <c r="B427" s="124"/>
      <c r="C427" s="124"/>
      <c r="D427" s="124"/>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row>
    <row r="428" spans="1:26" ht="15.75" customHeight="1" x14ac:dyDescent="0.2">
      <c r="A428" s="124"/>
      <c r="B428" s="124"/>
      <c r="C428" s="124"/>
      <c r="D428" s="124"/>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row>
    <row r="429" spans="1:26" ht="15.75" customHeight="1" x14ac:dyDescent="0.2">
      <c r="A429" s="124"/>
      <c r="B429" s="124"/>
      <c r="C429" s="124"/>
      <c r="D429" s="124"/>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row>
    <row r="430" spans="1:26" ht="15.75" customHeight="1" x14ac:dyDescent="0.2">
      <c r="A430" s="124"/>
      <c r="B430" s="124"/>
      <c r="C430" s="124"/>
      <c r="D430" s="124"/>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row>
    <row r="431" spans="1:26" ht="15.75" customHeight="1" x14ac:dyDescent="0.2">
      <c r="A431" s="124"/>
      <c r="B431" s="124"/>
      <c r="C431" s="124"/>
      <c r="D431" s="124"/>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row>
    <row r="432" spans="1:26" ht="15.75" customHeight="1" x14ac:dyDescent="0.2">
      <c r="A432" s="124"/>
      <c r="B432" s="124"/>
      <c r="C432" s="124"/>
      <c r="D432" s="124"/>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row>
    <row r="433" spans="1:26" ht="15.75" customHeight="1" x14ac:dyDescent="0.2">
      <c r="A433" s="124"/>
      <c r="B433" s="124"/>
      <c r="C433" s="124"/>
      <c r="D433" s="124"/>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row>
    <row r="434" spans="1:26" ht="15.75" customHeight="1" x14ac:dyDescent="0.2">
      <c r="A434" s="124"/>
      <c r="B434" s="124"/>
      <c r="C434" s="124"/>
      <c r="D434" s="124"/>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row>
    <row r="435" spans="1:26" ht="15.75" customHeight="1" x14ac:dyDescent="0.2">
      <c r="A435" s="124"/>
      <c r="B435" s="124"/>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row>
    <row r="436" spans="1:26" ht="15.75" customHeight="1" x14ac:dyDescent="0.2">
      <c r="A436" s="124"/>
      <c r="B436" s="124"/>
      <c r="C436" s="124"/>
      <c r="D436" s="124"/>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row>
    <row r="437" spans="1:26" ht="15.75" customHeight="1" x14ac:dyDescent="0.2">
      <c r="A437" s="124"/>
      <c r="B437" s="124"/>
      <c r="C437" s="124"/>
      <c r="D437" s="124"/>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row>
    <row r="438" spans="1:26" ht="15.75" customHeight="1" x14ac:dyDescent="0.2">
      <c r="A438" s="124"/>
      <c r="B438" s="124"/>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row>
    <row r="439" spans="1:26" ht="15.75" customHeight="1" x14ac:dyDescent="0.2">
      <c r="A439" s="124"/>
      <c r="B439" s="124"/>
      <c r="C439" s="124"/>
      <c r="D439" s="124"/>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row>
    <row r="440" spans="1:26" ht="15.75" customHeight="1" x14ac:dyDescent="0.2">
      <c r="A440" s="124"/>
      <c r="B440" s="124"/>
      <c r="C440" s="124"/>
      <c r="D440" s="124"/>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row>
    <row r="441" spans="1:26" ht="15.75" customHeight="1" x14ac:dyDescent="0.2">
      <c r="A441" s="124"/>
      <c r="B441" s="124"/>
      <c r="C441" s="124"/>
      <c r="D441" s="124"/>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row>
    <row r="442" spans="1:26" ht="15.75" customHeight="1" x14ac:dyDescent="0.2">
      <c r="A442" s="124"/>
      <c r="B442" s="124"/>
      <c r="C442" s="124"/>
      <c r="D442" s="124"/>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row>
    <row r="443" spans="1:26" ht="15.75" customHeight="1" x14ac:dyDescent="0.2">
      <c r="A443" s="124"/>
      <c r="B443" s="124"/>
      <c r="C443" s="124"/>
      <c r="D443" s="124"/>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row>
    <row r="444" spans="1:26" ht="15.75" customHeight="1" x14ac:dyDescent="0.2">
      <c r="A444" s="124"/>
      <c r="B444" s="124"/>
      <c r="C444" s="124"/>
      <c r="D444" s="124"/>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row>
    <row r="445" spans="1:26" ht="15.75" customHeight="1" x14ac:dyDescent="0.2">
      <c r="A445" s="124"/>
      <c r="B445" s="124"/>
      <c r="C445" s="124"/>
      <c r="D445" s="124"/>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row>
    <row r="446" spans="1:26" ht="15.75" customHeight="1" x14ac:dyDescent="0.2">
      <c r="A446" s="124"/>
      <c r="B446" s="124"/>
      <c r="C446" s="124"/>
      <c r="D446" s="124"/>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row>
    <row r="447" spans="1:26" ht="15.75" customHeight="1" x14ac:dyDescent="0.2">
      <c r="A447" s="124"/>
      <c r="B447" s="124"/>
      <c r="C447" s="124"/>
      <c r="D447" s="124"/>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row>
    <row r="448" spans="1:26" ht="15.75" customHeight="1" x14ac:dyDescent="0.2">
      <c r="A448" s="124"/>
      <c r="B448" s="124"/>
      <c r="C448" s="124"/>
      <c r="D448" s="124"/>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row>
    <row r="449" spans="1:26" ht="15.75" customHeight="1" x14ac:dyDescent="0.2">
      <c r="A449" s="124"/>
      <c r="B449" s="124"/>
      <c r="C449" s="124"/>
      <c r="D449" s="124"/>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row>
    <row r="450" spans="1:26" ht="15.75" customHeight="1" x14ac:dyDescent="0.2">
      <c r="A450" s="124"/>
      <c r="B450" s="124"/>
      <c r="C450" s="124"/>
      <c r="D450" s="124"/>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row>
    <row r="451" spans="1:26" ht="15.75" customHeight="1" x14ac:dyDescent="0.2">
      <c r="A451" s="124"/>
      <c r="B451" s="124"/>
      <c r="C451" s="124"/>
      <c r="D451" s="124"/>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row>
    <row r="452" spans="1:26" ht="15.75" customHeight="1" x14ac:dyDescent="0.2">
      <c r="A452" s="124"/>
      <c r="B452" s="124"/>
      <c r="C452" s="124"/>
      <c r="D452" s="124"/>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row>
    <row r="453" spans="1:26" ht="15.75" customHeight="1" x14ac:dyDescent="0.2">
      <c r="A453" s="124"/>
      <c r="B453" s="124"/>
      <c r="C453" s="124"/>
      <c r="D453" s="124"/>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row>
    <row r="454" spans="1:26" ht="15.75" customHeight="1" x14ac:dyDescent="0.2">
      <c r="A454" s="124"/>
      <c r="B454" s="124"/>
      <c r="C454" s="124"/>
      <c r="D454" s="124"/>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row>
    <row r="455" spans="1:26" ht="15.75" customHeight="1" x14ac:dyDescent="0.2">
      <c r="A455" s="124"/>
      <c r="B455" s="124"/>
      <c r="C455" s="124"/>
      <c r="D455" s="124"/>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row>
    <row r="456" spans="1:26" ht="15.75" customHeight="1" x14ac:dyDescent="0.2">
      <c r="A456" s="124"/>
      <c r="B456" s="124"/>
      <c r="C456" s="124"/>
      <c r="D456" s="124"/>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row>
    <row r="457" spans="1:26" ht="15.75" customHeight="1" x14ac:dyDescent="0.2">
      <c r="A457" s="124"/>
      <c r="B457" s="124"/>
      <c r="C457" s="124"/>
      <c r="D457" s="124"/>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row>
    <row r="458" spans="1:26" ht="15.75" customHeight="1" x14ac:dyDescent="0.2">
      <c r="A458" s="124"/>
      <c r="B458" s="124"/>
      <c r="C458" s="124"/>
      <c r="D458" s="124"/>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row>
    <row r="459" spans="1:26" ht="15.75" customHeight="1" x14ac:dyDescent="0.2">
      <c r="A459" s="124"/>
      <c r="B459" s="124"/>
      <c r="C459" s="124"/>
      <c r="D459" s="124"/>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row>
    <row r="460" spans="1:26" ht="15.75" customHeight="1" x14ac:dyDescent="0.2">
      <c r="A460" s="124"/>
      <c r="B460" s="124"/>
      <c r="C460" s="124"/>
      <c r="D460" s="124"/>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row>
    <row r="461" spans="1:26" ht="15.75" customHeight="1" x14ac:dyDescent="0.2">
      <c r="A461" s="124"/>
      <c r="B461" s="124"/>
      <c r="C461" s="124"/>
      <c r="D461" s="124"/>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row>
    <row r="462" spans="1:26" ht="15.75" customHeight="1" x14ac:dyDescent="0.2">
      <c r="A462" s="124"/>
      <c r="B462" s="124"/>
      <c r="C462" s="124"/>
      <c r="D462" s="124"/>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row>
    <row r="463" spans="1:26" ht="15.75" customHeight="1" x14ac:dyDescent="0.2">
      <c r="A463" s="124"/>
      <c r="B463" s="124"/>
      <c r="C463" s="124"/>
      <c r="D463" s="124"/>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row>
    <row r="464" spans="1:26" ht="15.75" customHeight="1" x14ac:dyDescent="0.2">
      <c r="A464" s="124"/>
      <c r="B464" s="124"/>
      <c r="C464" s="124"/>
      <c r="D464" s="124"/>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row>
    <row r="465" spans="1:26" ht="15.75" customHeight="1" x14ac:dyDescent="0.2">
      <c r="A465" s="124"/>
      <c r="B465" s="124"/>
      <c r="C465" s="124"/>
      <c r="D465" s="124"/>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row>
    <row r="466" spans="1:26" ht="15.75" customHeight="1" x14ac:dyDescent="0.2">
      <c r="A466" s="124"/>
      <c r="B466" s="124"/>
      <c r="C466" s="124"/>
      <c r="D466" s="124"/>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row>
    <row r="467" spans="1:26" ht="15.75" customHeight="1" x14ac:dyDescent="0.2">
      <c r="A467" s="124"/>
      <c r="B467" s="124"/>
      <c r="C467" s="124"/>
      <c r="D467" s="124"/>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row>
    <row r="468" spans="1:26" ht="15.75" customHeight="1" x14ac:dyDescent="0.2">
      <c r="A468" s="124"/>
      <c r="B468" s="124"/>
      <c r="C468" s="124"/>
      <c r="D468" s="124"/>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row>
    <row r="469" spans="1:26" ht="15.75" customHeight="1" x14ac:dyDescent="0.2">
      <c r="A469" s="124"/>
      <c r="B469" s="124"/>
      <c r="C469" s="124"/>
      <c r="D469" s="124"/>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row>
    <row r="470" spans="1:26" ht="15.75" customHeight="1" x14ac:dyDescent="0.2">
      <c r="A470" s="124"/>
      <c r="B470" s="124"/>
      <c r="C470" s="124"/>
      <c r="D470" s="124"/>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row>
    <row r="471" spans="1:26" ht="15.75" customHeight="1" x14ac:dyDescent="0.2">
      <c r="A471" s="124"/>
      <c r="B471" s="124"/>
      <c r="C471" s="124"/>
      <c r="D471" s="124"/>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row>
    <row r="472" spans="1:26" ht="15.75" customHeight="1" x14ac:dyDescent="0.2">
      <c r="A472" s="124"/>
      <c r="B472" s="124"/>
      <c r="C472" s="124"/>
      <c r="D472" s="124"/>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row>
    <row r="473" spans="1:26" ht="15.75" customHeight="1" x14ac:dyDescent="0.2">
      <c r="A473" s="124"/>
      <c r="B473" s="124"/>
      <c r="C473" s="124"/>
      <c r="D473" s="124"/>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row>
    <row r="474" spans="1:26" ht="15.75" customHeight="1" x14ac:dyDescent="0.2">
      <c r="A474" s="124"/>
      <c r="B474" s="124"/>
      <c r="C474" s="124"/>
      <c r="D474" s="124"/>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row>
    <row r="475" spans="1:26" ht="15.75" customHeight="1" x14ac:dyDescent="0.2">
      <c r="A475" s="124"/>
      <c r="B475" s="124"/>
      <c r="C475" s="124"/>
      <c r="D475" s="124"/>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row>
    <row r="476" spans="1:26" ht="15.75" customHeight="1" x14ac:dyDescent="0.2">
      <c r="A476" s="124"/>
      <c r="B476" s="124"/>
      <c r="C476" s="124"/>
      <c r="D476" s="124"/>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row>
    <row r="477" spans="1:26" ht="15.75" customHeight="1" x14ac:dyDescent="0.2">
      <c r="A477" s="124"/>
      <c r="B477" s="124"/>
      <c r="C477" s="124"/>
      <c r="D477" s="124"/>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row>
    <row r="478" spans="1:26" ht="15.75" customHeight="1" x14ac:dyDescent="0.2">
      <c r="A478" s="124"/>
      <c r="B478" s="124"/>
      <c r="C478" s="124"/>
      <c r="D478" s="124"/>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row>
    <row r="479" spans="1:26" ht="15.75" customHeight="1" x14ac:dyDescent="0.2">
      <c r="A479" s="124"/>
      <c r="B479" s="124"/>
      <c r="C479" s="124"/>
      <c r="D479" s="124"/>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row>
    <row r="480" spans="1:26" ht="15.75" customHeight="1" x14ac:dyDescent="0.2">
      <c r="A480" s="124"/>
      <c r="B480" s="124"/>
      <c r="C480" s="124"/>
      <c r="D480" s="124"/>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row>
    <row r="481" spans="1:26" ht="15.75" customHeight="1" x14ac:dyDescent="0.2">
      <c r="A481" s="124"/>
      <c r="B481" s="124"/>
      <c r="C481" s="124"/>
      <c r="D481" s="124"/>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row>
    <row r="482" spans="1:26" ht="15.75" customHeight="1" x14ac:dyDescent="0.2">
      <c r="A482" s="124"/>
      <c r="B482" s="124"/>
      <c r="C482" s="124"/>
      <c r="D482" s="124"/>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row>
    <row r="483" spans="1:26" ht="15.75" customHeight="1" x14ac:dyDescent="0.2">
      <c r="A483" s="124"/>
      <c r="B483" s="124"/>
      <c r="C483" s="124"/>
      <c r="D483" s="124"/>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row>
    <row r="484" spans="1:26" ht="15.75" customHeight="1" x14ac:dyDescent="0.2">
      <c r="A484" s="124"/>
      <c r="B484" s="124"/>
      <c r="C484" s="124"/>
      <c r="D484" s="124"/>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row>
    <row r="485" spans="1:26" ht="15.75" customHeight="1" x14ac:dyDescent="0.2">
      <c r="A485" s="124"/>
      <c r="B485" s="124"/>
      <c r="C485" s="124"/>
      <c r="D485" s="124"/>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row>
    <row r="486" spans="1:26" ht="15.75" customHeight="1" x14ac:dyDescent="0.2">
      <c r="A486" s="124"/>
      <c r="B486" s="124"/>
      <c r="C486" s="124"/>
      <c r="D486" s="124"/>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row>
    <row r="487" spans="1:26" ht="15.75" customHeight="1" x14ac:dyDescent="0.2">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row>
    <row r="488" spans="1:26" ht="15.75" customHeight="1" x14ac:dyDescent="0.2">
      <c r="A488" s="124"/>
      <c r="B488" s="124"/>
      <c r="C488" s="124"/>
      <c r="D488" s="124"/>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row>
    <row r="489" spans="1:26" ht="15.75" customHeight="1" x14ac:dyDescent="0.2">
      <c r="A489" s="124"/>
      <c r="B489" s="124"/>
      <c r="C489" s="124"/>
      <c r="D489" s="124"/>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row>
    <row r="490" spans="1:26" ht="15.75" customHeight="1" x14ac:dyDescent="0.2">
      <c r="A490" s="124"/>
      <c r="B490" s="124"/>
      <c r="C490" s="124"/>
      <c r="D490" s="124"/>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row>
    <row r="491" spans="1:26" ht="15.75" customHeight="1" x14ac:dyDescent="0.2">
      <c r="A491" s="124"/>
      <c r="B491" s="124"/>
      <c r="C491" s="124"/>
      <c r="D491" s="124"/>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row>
    <row r="492" spans="1:26" ht="15.75" customHeight="1" x14ac:dyDescent="0.2">
      <c r="A492" s="124"/>
      <c r="B492" s="124"/>
      <c r="C492" s="124"/>
      <c r="D492" s="124"/>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row>
    <row r="493" spans="1:26" ht="15.75" customHeight="1" x14ac:dyDescent="0.2">
      <c r="A493" s="124"/>
      <c r="B493" s="124"/>
      <c r="C493" s="124"/>
      <c r="D493" s="124"/>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row>
    <row r="494" spans="1:26" ht="15.75" customHeight="1" x14ac:dyDescent="0.2">
      <c r="A494" s="124"/>
      <c r="B494" s="124"/>
      <c r="C494" s="124"/>
      <c r="D494" s="124"/>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row>
    <row r="495" spans="1:26" ht="15.75" customHeight="1" x14ac:dyDescent="0.2">
      <c r="A495" s="124"/>
      <c r="B495" s="124"/>
      <c r="C495" s="124"/>
      <c r="D495" s="124"/>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row>
    <row r="496" spans="1:26" ht="15.75" customHeight="1" x14ac:dyDescent="0.2">
      <c r="A496" s="124"/>
      <c r="B496" s="124"/>
      <c r="C496" s="124"/>
      <c r="D496" s="124"/>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row>
    <row r="497" spans="1:26" ht="15.75" customHeight="1" x14ac:dyDescent="0.2">
      <c r="A497" s="124"/>
      <c r="B497" s="124"/>
      <c r="C497" s="124"/>
      <c r="D497" s="124"/>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row>
    <row r="498" spans="1:26" ht="15.75" customHeight="1" x14ac:dyDescent="0.2">
      <c r="A498" s="124"/>
      <c r="B498" s="124"/>
      <c r="C498" s="124"/>
      <c r="D498" s="124"/>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row>
    <row r="499" spans="1:26" ht="15.75" customHeight="1" x14ac:dyDescent="0.2">
      <c r="A499" s="124"/>
      <c r="B499" s="124"/>
      <c r="C499" s="124"/>
      <c r="D499" s="124"/>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row>
    <row r="500" spans="1:26" ht="15.75" customHeight="1" x14ac:dyDescent="0.2">
      <c r="A500" s="124"/>
      <c r="B500" s="124"/>
      <c r="C500" s="124"/>
      <c r="D500" s="124"/>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row>
    <row r="501" spans="1:26" ht="15.75" customHeight="1" x14ac:dyDescent="0.2">
      <c r="A501" s="124"/>
      <c r="B501" s="124"/>
      <c r="C501" s="124"/>
      <c r="D501" s="124"/>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row>
    <row r="502" spans="1:26" ht="15.75" customHeight="1" x14ac:dyDescent="0.2">
      <c r="A502" s="124"/>
      <c r="B502" s="124"/>
      <c r="C502" s="124"/>
      <c r="D502" s="124"/>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row>
    <row r="503" spans="1:26" ht="15.75" customHeight="1" x14ac:dyDescent="0.2">
      <c r="A503" s="124"/>
      <c r="B503" s="124"/>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row>
    <row r="504" spans="1:26" ht="15.75" customHeight="1" x14ac:dyDescent="0.2">
      <c r="A504" s="124"/>
      <c r="B504" s="124"/>
      <c r="C504" s="124"/>
      <c r="D504" s="124"/>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row>
    <row r="505" spans="1:26" ht="15.75" customHeight="1" x14ac:dyDescent="0.2">
      <c r="A505" s="124"/>
      <c r="B505" s="124"/>
      <c r="C505" s="124"/>
      <c r="D505" s="124"/>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row>
    <row r="506" spans="1:26" ht="15.75" customHeight="1" x14ac:dyDescent="0.2">
      <c r="A506" s="124"/>
      <c r="B506" s="124"/>
      <c r="C506" s="124"/>
      <c r="D506" s="124"/>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row>
    <row r="507" spans="1:26" ht="15.75" customHeight="1" x14ac:dyDescent="0.2">
      <c r="A507" s="124"/>
      <c r="B507" s="124"/>
      <c r="C507" s="124"/>
      <c r="D507" s="124"/>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row>
    <row r="508" spans="1:26" ht="15.75" customHeight="1" x14ac:dyDescent="0.2">
      <c r="A508" s="124"/>
      <c r="B508" s="124"/>
      <c r="C508" s="124"/>
      <c r="D508" s="124"/>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row>
    <row r="509" spans="1:26" ht="15.75" customHeight="1" x14ac:dyDescent="0.2">
      <c r="A509" s="124"/>
      <c r="B509" s="124"/>
      <c r="C509" s="124"/>
      <c r="D509" s="124"/>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row>
    <row r="510" spans="1:26" ht="15.75" customHeight="1" x14ac:dyDescent="0.2">
      <c r="A510" s="124"/>
      <c r="B510" s="124"/>
      <c r="C510" s="124"/>
      <c r="D510" s="124"/>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row>
    <row r="511" spans="1:26" ht="15.75" customHeight="1" x14ac:dyDescent="0.2">
      <c r="A511" s="124"/>
      <c r="B511" s="124"/>
      <c r="C511" s="124"/>
      <c r="D511" s="124"/>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row>
    <row r="512" spans="1:26" ht="15.75" customHeight="1" x14ac:dyDescent="0.2">
      <c r="A512" s="124"/>
      <c r="B512" s="124"/>
      <c r="C512" s="124"/>
      <c r="D512" s="124"/>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row>
    <row r="513" spans="1:26" ht="15.75" customHeight="1" x14ac:dyDescent="0.2">
      <c r="A513" s="124"/>
      <c r="B513" s="124"/>
      <c r="C513" s="124"/>
      <c r="D513" s="124"/>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row>
    <row r="514" spans="1:26" ht="15.75" customHeight="1" x14ac:dyDescent="0.2">
      <c r="A514" s="124"/>
      <c r="B514" s="124"/>
      <c r="C514" s="124"/>
      <c r="D514" s="124"/>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row>
    <row r="515" spans="1:26" ht="15.75" customHeight="1" x14ac:dyDescent="0.2">
      <c r="A515" s="124"/>
      <c r="B515" s="124"/>
      <c r="C515" s="124"/>
      <c r="D515" s="124"/>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row>
    <row r="516" spans="1:26" ht="15.75" customHeight="1" x14ac:dyDescent="0.2">
      <c r="A516" s="124"/>
      <c r="B516" s="124"/>
      <c r="C516" s="124"/>
      <c r="D516" s="124"/>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row>
    <row r="517" spans="1:26" ht="15.75" customHeight="1" x14ac:dyDescent="0.2">
      <c r="A517" s="124"/>
      <c r="B517" s="124"/>
      <c r="C517" s="124"/>
      <c r="D517" s="124"/>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row>
    <row r="518" spans="1:26" ht="15.75" customHeight="1" x14ac:dyDescent="0.2">
      <c r="A518" s="124"/>
      <c r="B518" s="124"/>
      <c r="C518" s="124"/>
      <c r="D518" s="124"/>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row>
    <row r="519" spans="1:26" ht="15.75" customHeight="1" x14ac:dyDescent="0.2">
      <c r="A519" s="124"/>
      <c r="B519" s="124"/>
      <c r="C519" s="124"/>
      <c r="D519" s="124"/>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row>
    <row r="520" spans="1:26" ht="15.75" customHeight="1" x14ac:dyDescent="0.2">
      <c r="A520" s="124"/>
      <c r="B520" s="124"/>
      <c r="C520" s="124"/>
      <c r="D520" s="124"/>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row>
    <row r="521" spans="1:26" ht="15.75" customHeight="1" x14ac:dyDescent="0.2">
      <c r="A521" s="124"/>
      <c r="B521" s="124"/>
      <c r="C521" s="124"/>
      <c r="D521" s="124"/>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row>
    <row r="522" spans="1:26" ht="15.75" customHeight="1" x14ac:dyDescent="0.2">
      <c r="A522" s="124"/>
      <c r="B522" s="124"/>
      <c r="C522" s="124"/>
      <c r="D522" s="124"/>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row>
    <row r="523" spans="1:26" ht="15.75" customHeight="1" x14ac:dyDescent="0.2">
      <c r="A523" s="124"/>
      <c r="B523" s="124"/>
      <c r="C523" s="124"/>
      <c r="D523" s="124"/>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row>
    <row r="524" spans="1:26" ht="15.75" customHeight="1" x14ac:dyDescent="0.2">
      <c r="A524" s="124"/>
      <c r="B524" s="124"/>
      <c r="C524" s="124"/>
      <c r="D524" s="124"/>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row>
    <row r="525" spans="1:26" ht="15.75" customHeight="1" x14ac:dyDescent="0.2">
      <c r="A525" s="124"/>
      <c r="B525" s="124"/>
      <c r="C525" s="124"/>
      <c r="D525" s="124"/>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row>
    <row r="526" spans="1:26" ht="15.75" customHeight="1" x14ac:dyDescent="0.2">
      <c r="A526" s="124"/>
      <c r="B526" s="124"/>
      <c r="C526" s="124"/>
      <c r="D526" s="124"/>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row>
    <row r="527" spans="1:26" ht="15.75" customHeight="1" x14ac:dyDescent="0.2">
      <c r="A527" s="124"/>
      <c r="B527" s="124"/>
      <c r="C527" s="124"/>
      <c r="D527" s="124"/>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row>
    <row r="528" spans="1:26" ht="15.75" customHeight="1" x14ac:dyDescent="0.2">
      <c r="A528" s="124"/>
      <c r="B528" s="124"/>
      <c r="C528" s="124"/>
      <c r="D528" s="124"/>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row>
    <row r="529" spans="1:26" ht="15.75" customHeight="1" x14ac:dyDescent="0.2">
      <c r="A529" s="124"/>
      <c r="B529" s="124"/>
      <c r="C529" s="124"/>
      <c r="D529" s="124"/>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row>
    <row r="530" spans="1:26" ht="15.75" customHeight="1" x14ac:dyDescent="0.2">
      <c r="A530" s="124"/>
      <c r="B530" s="124"/>
      <c r="C530" s="124"/>
      <c r="D530" s="124"/>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row>
    <row r="531" spans="1:26" ht="15.75" customHeight="1" x14ac:dyDescent="0.2">
      <c r="A531" s="124"/>
      <c r="B531" s="124"/>
      <c r="C531" s="124"/>
      <c r="D531" s="124"/>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row>
    <row r="532" spans="1:26" ht="15.75" customHeight="1" x14ac:dyDescent="0.2">
      <c r="A532" s="124"/>
      <c r="B532" s="124"/>
      <c r="C532" s="124"/>
      <c r="D532" s="124"/>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row>
    <row r="533" spans="1:26" ht="15.75" customHeight="1" x14ac:dyDescent="0.2">
      <c r="A533" s="124"/>
      <c r="B533" s="124"/>
      <c r="C533" s="124"/>
      <c r="D533" s="124"/>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row>
    <row r="534" spans="1:26" ht="15.75" customHeight="1" x14ac:dyDescent="0.2">
      <c r="A534" s="124"/>
      <c r="B534" s="124"/>
      <c r="C534" s="124"/>
      <c r="D534" s="124"/>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row>
    <row r="535" spans="1:26" ht="15.75" customHeight="1" x14ac:dyDescent="0.2">
      <c r="A535" s="124"/>
      <c r="B535" s="124"/>
      <c r="C535" s="124"/>
      <c r="D535" s="124"/>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row>
    <row r="536" spans="1:26" ht="15.75" customHeight="1" x14ac:dyDescent="0.2">
      <c r="A536" s="124"/>
      <c r="B536" s="124"/>
      <c r="C536" s="124"/>
      <c r="D536" s="124"/>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row>
    <row r="537" spans="1:26" ht="15.75" customHeight="1" x14ac:dyDescent="0.2">
      <c r="A537" s="124"/>
      <c r="B537" s="124"/>
      <c r="C537" s="124"/>
      <c r="D537" s="124"/>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row>
    <row r="538" spans="1:26" ht="15.75" customHeight="1" x14ac:dyDescent="0.2">
      <c r="A538" s="124"/>
      <c r="B538" s="124"/>
      <c r="C538" s="124"/>
      <c r="D538" s="124"/>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row>
    <row r="539" spans="1:26" ht="15.75" customHeight="1" x14ac:dyDescent="0.2">
      <c r="A539" s="124"/>
      <c r="B539" s="124"/>
      <c r="C539" s="124"/>
      <c r="D539" s="124"/>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row>
    <row r="540" spans="1:26" ht="15.75" customHeight="1" x14ac:dyDescent="0.2">
      <c r="A540" s="124"/>
      <c r="B540" s="124"/>
      <c r="C540" s="124"/>
      <c r="D540" s="124"/>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row>
    <row r="541" spans="1:26" ht="15.75" customHeight="1" x14ac:dyDescent="0.2">
      <c r="A541" s="124"/>
      <c r="B541" s="124"/>
      <c r="C541" s="124"/>
      <c r="D541" s="124"/>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row>
    <row r="542" spans="1:26" ht="15.75" customHeight="1" x14ac:dyDescent="0.2">
      <c r="A542" s="124"/>
      <c r="B542" s="124"/>
      <c r="C542" s="124"/>
      <c r="D542" s="124"/>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row>
    <row r="543" spans="1:26" ht="15.75" customHeight="1" x14ac:dyDescent="0.2">
      <c r="A543" s="124"/>
      <c r="B543" s="124"/>
      <c r="C543" s="124"/>
      <c r="D543" s="124"/>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row>
    <row r="544" spans="1:26" ht="15.75" customHeight="1" x14ac:dyDescent="0.2">
      <c r="A544" s="124"/>
      <c r="B544" s="124"/>
      <c r="C544" s="124"/>
      <c r="D544" s="124"/>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row>
    <row r="545" spans="1:26" ht="15.75" customHeight="1" x14ac:dyDescent="0.2">
      <c r="A545" s="124"/>
      <c r="B545" s="124"/>
      <c r="C545" s="124"/>
      <c r="D545" s="124"/>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row>
    <row r="546" spans="1:26" ht="15.75" customHeight="1" x14ac:dyDescent="0.2">
      <c r="A546" s="124"/>
      <c r="B546" s="124"/>
      <c r="C546" s="124"/>
      <c r="D546" s="124"/>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row>
    <row r="547" spans="1:26" ht="15.75" customHeight="1" x14ac:dyDescent="0.2">
      <c r="A547" s="124"/>
      <c r="B547" s="124"/>
      <c r="C547" s="124"/>
      <c r="D547" s="124"/>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row>
    <row r="548" spans="1:26" ht="15.75" customHeight="1" x14ac:dyDescent="0.2">
      <c r="A548" s="124"/>
      <c r="B548" s="124"/>
      <c r="C548" s="124"/>
      <c r="D548" s="124"/>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row>
    <row r="549" spans="1:26" ht="15.75" customHeight="1" x14ac:dyDescent="0.2">
      <c r="A549" s="124"/>
      <c r="B549" s="124"/>
      <c r="C549" s="124"/>
      <c r="D549" s="124"/>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row>
    <row r="550" spans="1:26" ht="15.75" customHeight="1" x14ac:dyDescent="0.2">
      <c r="A550" s="124"/>
      <c r="B550" s="124"/>
      <c r="C550" s="124"/>
      <c r="D550" s="124"/>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row>
    <row r="551" spans="1:26" ht="15.75" customHeight="1" x14ac:dyDescent="0.2">
      <c r="A551" s="124"/>
      <c r="B551" s="124"/>
      <c r="C551" s="124"/>
      <c r="D551" s="124"/>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row>
    <row r="552" spans="1:26" ht="15.75" customHeight="1" x14ac:dyDescent="0.2">
      <c r="A552" s="124"/>
      <c r="B552" s="124"/>
      <c r="C552" s="124"/>
      <c r="D552" s="124"/>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row>
    <row r="553" spans="1:26" ht="15.75" customHeight="1" x14ac:dyDescent="0.2">
      <c r="A553" s="124"/>
      <c r="B553" s="124"/>
      <c r="C553" s="124"/>
      <c r="D553" s="124"/>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row>
    <row r="554" spans="1:26" ht="15.75" customHeight="1" x14ac:dyDescent="0.2">
      <c r="A554" s="124"/>
      <c r="B554" s="124"/>
      <c r="C554" s="124"/>
      <c r="D554" s="124"/>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row>
    <row r="555" spans="1:26" ht="15.75" customHeight="1" x14ac:dyDescent="0.2">
      <c r="A555" s="124"/>
      <c r="B555" s="124"/>
      <c r="C555" s="124"/>
      <c r="D555" s="124"/>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row>
    <row r="556" spans="1:26" ht="15.75" customHeight="1" x14ac:dyDescent="0.2">
      <c r="A556" s="124"/>
      <c r="B556" s="124"/>
      <c r="C556" s="124"/>
      <c r="D556" s="124"/>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row>
    <row r="557" spans="1:26" ht="15.75" customHeight="1" x14ac:dyDescent="0.2">
      <c r="A557" s="124"/>
      <c r="B557" s="124"/>
      <c r="C557" s="124"/>
      <c r="D557" s="124"/>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row>
    <row r="558" spans="1:26" ht="15.75" customHeight="1" x14ac:dyDescent="0.2">
      <c r="A558" s="124"/>
      <c r="B558" s="124"/>
      <c r="C558" s="124"/>
      <c r="D558" s="124"/>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row>
    <row r="559" spans="1:26" ht="15.75" customHeight="1" x14ac:dyDescent="0.2">
      <c r="A559" s="124"/>
      <c r="B559" s="124"/>
      <c r="C559" s="124"/>
      <c r="D559" s="124"/>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row>
    <row r="560" spans="1:26" ht="15.75" customHeight="1" x14ac:dyDescent="0.2">
      <c r="A560" s="124"/>
      <c r="B560" s="124"/>
      <c r="C560" s="124"/>
      <c r="D560" s="124"/>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row>
    <row r="561" spans="1:26" ht="15.75" customHeight="1" x14ac:dyDescent="0.2">
      <c r="A561" s="124"/>
      <c r="B561" s="124"/>
      <c r="C561" s="124"/>
      <c r="D561" s="124"/>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row>
    <row r="562" spans="1:26" ht="15.75" customHeight="1" x14ac:dyDescent="0.2">
      <c r="A562" s="124"/>
      <c r="B562" s="124"/>
      <c r="C562" s="124"/>
      <c r="D562" s="124"/>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row>
    <row r="563" spans="1:26" ht="15.75" customHeight="1" x14ac:dyDescent="0.2">
      <c r="A563" s="124"/>
      <c r="B563" s="124"/>
      <c r="C563" s="124"/>
      <c r="D563" s="124"/>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row>
    <row r="564" spans="1:26" ht="15.75" customHeight="1" x14ac:dyDescent="0.2">
      <c r="A564" s="124"/>
      <c r="B564" s="124"/>
      <c r="C564" s="124"/>
      <c r="D564" s="124"/>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row>
    <row r="565" spans="1:26" ht="15.75" customHeight="1" x14ac:dyDescent="0.2">
      <c r="A565" s="124"/>
      <c r="B565" s="124"/>
      <c r="C565" s="124"/>
      <c r="D565" s="124"/>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row>
    <row r="566" spans="1:26" ht="15.75" customHeight="1" x14ac:dyDescent="0.2">
      <c r="A566" s="124"/>
      <c r="B566" s="124"/>
      <c r="C566" s="124"/>
      <c r="D566" s="124"/>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row>
    <row r="567" spans="1:26" ht="15.75" customHeight="1" x14ac:dyDescent="0.2">
      <c r="A567" s="124"/>
      <c r="B567" s="124"/>
      <c r="C567" s="124"/>
      <c r="D567" s="124"/>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row>
    <row r="568" spans="1:26" ht="15.75" customHeight="1" x14ac:dyDescent="0.2">
      <c r="A568" s="124"/>
      <c r="B568" s="124"/>
      <c r="C568" s="124"/>
      <c r="D568" s="124"/>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row>
    <row r="569" spans="1:26" ht="15.75" customHeight="1" x14ac:dyDescent="0.2">
      <c r="A569" s="124"/>
      <c r="B569" s="124"/>
      <c r="C569" s="124"/>
      <c r="D569" s="124"/>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row>
    <row r="570" spans="1:26" ht="15.75" customHeight="1" x14ac:dyDescent="0.2">
      <c r="A570" s="124"/>
      <c r="B570" s="124"/>
      <c r="C570" s="124"/>
      <c r="D570" s="124"/>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row>
    <row r="571" spans="1:26" ht="15.75" customHeight="1" x14ac:dyDescent="0.2">
      <c r="A571" s="124"/>
      <c r="B571" s="124"/>
      <c r="C571" s="124"/>
      <c r="D571" s="124"/>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row>
    <row r="572" spans="1:26" ht="15.75" customHeight="1" x14ac:dyDescent="0.2">
      <c r="A572" s="124"/>
      <c r="B572" s="124"/>
      <c r="C572" s="124"/>
      <c r="D572" s="124"/>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row>
    <row r="573" spans="1:26" ht="15.75" customHeight="1" x14ac:dyDescent="0.2">
      <c r="A573" s="124"/>
      <c r="B573" s="124"/>
      <c r="C573" s="124"/>
      <c r="D573" s="124"/>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row>
    <row r="574" spans="1:26" ht="15.75" customHeight="1" x14ac:dyDescent="0.2">
      <c r="A574" s="124"/>
      <c r="B574" s="124"/>
      <c r="C574" s="124"/>
      <c r="D574" s="124"/>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row>
    <row r="575" spans="1:26" ht="15.75" customHeight="1" x14ac:dyDescent="0.2">
      <c r="A575" s="124"/>
      <c r="B575" s="124"/>
      <c r="C575" s="124"/>
      <c r="D575" s="124"/>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row>
    <row r="576" spans="1:26" ht="15.75" customHeight="1" x14ac:dyDescent="0.2">
      <c r="A576" s="124"/>
      <c r="B576" s="124"/>
      <c r="C576" s="124"/>
      <c r="D576" s="124"/>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row>
    <row r="577" spans="1:26" ht="15.75" customHeight="1" x14ac:dyDescent="0.2">
      <c r="A577" s="124"/>
      <c r="B577" s="124"/>
      <c r="C577" s="124"/>
      <c r="D577" s="124"/>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row>
    <row r="578" spans="1:26" ht="15.75" customHeight="1" x14ac:dyDescent="0.2">
      <c r="A578" s="124"/>
      <c r="B578" s="124"/>
      <c r="C578" s="124"/>
      <c r="D578" s="124"/>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row>
    <row r="579" spans="1:26" ht="15.75" customHeight="1" x14ac:dyDescent="0.2">
      <c r="A579" s="124"/>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row>
    <row r="580" spans="1:26" ht="15.75" customHeight="1" x14ac:dyDescent="0.2">
      <c r="A580" s="124"/>
      <c r="B580" s="124"/>
      <c r="C580" s="124"/>
      <c r="D580" s="124"/>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row>
    <row r="581" spans="1:26" ht="15.75" customHeight="1" x14ac:dyDescent="0.2">
      <c r="A581" s="124"/>
      <c r="B581" s="124"/>
      <c r="C581" s="124"/>
      <c r="D581" s="124"/>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row>
    <row r="582" spans="1:26" ht="15.75" customHeight="1" x14ac:dyDescent="0.2">
      <c r="A582" s="124"/>
      <c r="B582" s="124"/>
      <c r="C582" s="124"/>
      <c r="D582" s="124"/>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row>
    <row r="583" spans="1:26" ht="15.75" customHeight="1" x14ac:dyDescent="0.2">
      <c r="A583" s="124"/>
      <c r="B583" s="124"/>
      <c r="C583" s="124"/>
      <c r="D583" s="124"/>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row>
    <row r="584" spans="1:26" ht="15.75" customHeight="1" x14ac:dyDescent="0.2">
      <c r="A584" s="124"/>
      <c r="B584" s="124"/>
      <c r="C584" s="124"/>
      <c r="D584" s="124"/>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row>
    <row r="585" spans="1:26" ht="15.75" customHeight="1" x14ac:dyDescent="0.2">
      <c r="A585" s="124"/>
      <c r="B585" s="124"/>
      <c r="C585" s="124"/>
      <c r="D585" s="124"/>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row>
    <row r="586" spans="1:26" ht="15.75" customHeight="1" x14ac:dyDescent="0.2">
      <c r="A586" s="124"/>
      <c r="B586" s="124"/>
      <c r="C586" s="124"/>
      <c r="D586" s="124"/>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row>
    <row r="587" spans="1:26" ht="15.75" customHeight="1" x14ac:dyDescent="0.2">
      <c r="A587" s="124"/>
      <c r="B587" s="124"/>
      <c r="C587" s="124"/>
      <c r="D587" s="124"/>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row>
    <row r="588" spans="1:26" ht="15.75" customHeight="1" x14ac:dyDescent="0.2">
      <c r="A588" s="124"/>
      <c r="B588" s="124"/>
      <c r="C588" s="124"/>
      <c r="D588" s="124"/>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row>
    <row r="589" spans="1:26" ht="15.75" customHeight="1" x14ac:dyDescent="0.2">
      <c r="A589" s="124"/>
      <c r="B589" s="124"/>
      <c r="C589" s="124"/>
      <c r="D589" s="124"/>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row>
    <row r="590" spans="1:26" ht="15.75" customHeight="1" x14ac:dyDescent="0.2">
      <c r="A590" s="124"/>
      <c r="B590" s="124"/>
      <c r="C590" s="124"/>
      <c r="D590" s="124"/>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row>
    <row r="591" spans="1:26" ht="15.75" customHeight="1" x14ac:dyDescent="0.2">
      <c r="A591" s="124"/>
      <c r="B591" s="124"/>
      <c r="C591" s="124"/>
      <c r="D591" s="124"/>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row>
    <row r="592" spans="1:26" ht="15.75" customHeight="1" x14ac:dyDescent="0.2">
      <c r="A592" s="124"/>
      <c r="B592" s="124"/>
      <c r="C592" s="124"/>
      <c r="D592" s="124"/>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row>
    <row r="593" spans="1:26" ht="15.75" customHeight="1" x14ac:dyDescent="0.2">
      <c r="A593" s="124"/>
      <c r="B593" s="124"/>
      <c r="C593" s="124"/>
      <c r="D593" s="124"/>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row>
    <row r="594" spans="1:26" ht="15.75" customHeight="1" x14ac:dyDescent="0.2">
      <c r="A594" s="124"/>
      <c r="B594" s="124"/>
      <c r="C594" s="124"/>
      <c r="D594" s="124"/>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row>
    <row r="595" spans="1:26" ht="15.75" customHeight="1" x14ac:dyDescent="0.2">
      <c r="A595" s="124"/>
      <c r="B595" s="124"/>
      <c r="C595" s="124"/>
      <c r="D595" s="124"/>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row>
    <row r="596" spans="1:26" ht="15.75" customHeight="1" x14ac:dyDescent="0.2">
      <c r="A596" s="124"/>
      <c r="B596" s="124"/>
      <c r="C596" s="124"/>
      <c r="D596" s="124"/>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row>
    <row r="597" spans="1:26" ht="15.75" customHeight="1" x14ac:dyDescent="0.2">
      <c r="A597" s="124"/>
      <c r="B597" s="124"/>
      <c r="C597" s="124"/>
      <c r="D597" s="124"/>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row>
    <row r="598" spans="1:26" ht="15.75" customHeight="1" x14ac:dyDescent="0.2">
      <c r="A598" s="124"/>
      <c r="B598" s="124"/>
      <c r="C598" s="124"/>
      <c r="D598" s="124"/>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row>
    <row r="599" spans="1:26" ht="15.75" customHeight="1" x14ac:dyDescent="0.2">
      <c r="A599" s="124"/>
      <c r="B599" s="124"/>
      <c r="C599" s="124"/>
      <c r="D599" s="124"/>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row>
    <row r="600" spans="1:26" ht="15.75" customHeight="1" x14ac:dyDescent="0.2">
      <c r="A600" s="124"/>
      <c r="B600" s="124"/>
      <c r="C600" s="124"/>
      <c r="D600" s="124"/>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row>
    <row r="601" spans="1:26" ht="15.75" customHeight="1" x14ac:dyDescent="0.2">
      <c r="A601" s="124"/>
      <c r="B601" s="124"/>
      <c r="C601" s="124"/>
      <c r="D601" s="124"/>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row>
    <row r="602" spans="1:26" ht="15.75" customHeight="1" x14ac:dyDescent="0.2">
      <c r="A602" s="124"/>
      <c r="B602" s="124"/>
      <c r="C602" s="124"/>
      <c r="D602" s="124"/>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row>
    <row r="603" spans="1:26" ht="15.75" customHeight="1" x14ac:dyDescent="0.2">
      <c r="A603" s="124"/>
      <c r="B603" s="124"/>
      <c r="C603" s="124"/>
      <c r="D603" s="124"/>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row>
    <row r="604" spans="1:26" ht="15.75" customHeight="1" x14ac:dyDescent="0.2">
      <c r="A604" s="124"/>
      <c r="B604" s="124"/>
      <c r="C604" s="124"/>
      <c r="D604" s="124"/>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row>
    <row r="605" spans="1:26" ht="15.75" customHeight="1" x14ac:dyDescent="0.2">
      <c r="A605" s="124"/>
      <c r="B605" s="124"/>
      <c r="C605" s="124"/>
      <c r="D605" s="124"/>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row>
    <row r="606" spans="1:26" ht="15.75" customHeight="1" x14ac:dyDescent="0.2">
      <c r="A606" s="124"/>
      <c r="B606" s="124"/>
      <c r="C606" s="124"/>
      <c r="D606" s="124"/>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row>
    <row r="607" spans="1:26" ht="15.75" customHeight="1" x14ac:dyDescent="0.2">
      <c r="A607" s="124"/>
      <c r="B607" s="124"/>
      <c r="C607" s="124"/>
      <c r="D607" s="124"/>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row>
    <row r="608" spans="1:26" ht="15.75" customHeight="1" x14ac:dyDescent="0.2">
      <c r="A608" s="124"/>
      <c r="B608" s="124"/>
      <c r="C608" s="124"/>
      <c r="D608" s="124"/>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row>
    <row r="609" spans="1:26" ht="15.75" customHeight="1" x14ac:dyDescent="0.2">
      <c r="A609" s="124"/>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row>
    <row r="610" spans="1:26" ht="15.75" customHeight="1" x14ac:dyDescent="0.2">
      <c r="A610" s="124"/>
      <c r="B610" s="124"/>
      <c r="C610" s="124"/>
      <c r="D610" s="124"/>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row>
    <row r="611" spans="1:26" ht="15.75" customHeight="1" x14ac:dyDescent="0.2">
      <c r="A611" s="124"/>
      <c r="B611" s="124"/>
      <c r="C611" s="124"/>
      <c r="D611" s="124"/>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row>
    <row r="612" spans="1:26" ht="15.75" customHeight="1" x14ac:dyDescent="0.2">
      <c r="A612" s="124"/>
      <c r="B612" s="124"/>
      <c r="C612" s="124"/>
      <c r="D612" s="124"/>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row>
    <row r="613" spans="1:26" ht="15.75" customHeight="1" x14ac:dyDescent="0.2">
      <c r="A613" s="124"/>
      <c r="B613" s="124"/>
      <c r="C613" s="124"/>
      <c r="D613" s="124"/>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row>
    <row r="614" spans="1:26" ht="15.75" customHeight="1" x14ac:dyDescent="0.2">
      <c r="A614" s="124"/>
      <c r="B614" s="124"/>
      <c r="C614" s="124"/>
      <c r="D614" s="124"/>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row>
    <row r="615" spans="1:26" ht="15.75" customHeight="1" x14ac:dyDescent="0.2">
      <c r="A615" s="124"/>
      <c r="B615" s="124"/>
      <c r="C615" s="124"/>
      <c r="D615" s="124"/>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row>
    <row r="616" spans="1:26" ht="15.75" customHeight="1" x14ac:dyDescent="0.2">
      <c r="A616" s="124"/>
      <c r="B616" s="124"/>
      <c r="C616" s="124"/>
      <c r="D616" s="124"/>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row>
    <row r="617" spans="1:26" ht="15.75" customHeight="1" x14ac:dyDescent="0.2">
      <c r="A617" s="124"/>
      <c r="B617" s="124"/>
      <c r="C617" s="124"/>
      <c r="D617" s="124"/>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row>
    <row r="618" spans="1:26" ht="15.75" customHeight="1" x14ac:dyDescent="0.2">
      <c r="A618" s="124"/>
      <c r="B618" s="124"/>
      <c r="C618" s="124"/>
      <c r="D618" s="124"/>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row>
    <row r="619" spans="1:26" ht="15.75" customHeight="1" x14ac:dyDescent="0.2">
      <c r="A619" s="124"/>
      <c r="B619" s="124"/>
      <c r="C619" s="124"/>
      <c r="D619" s="124"/>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row>
    <row r="620" spans="1:26" ht="15.75" customHeight="1" x14ac:dyDescent="0.2">
      <c r="A620" s="124"/>
      <c r="B620" s="124"/>
      <c r="C620" s="124"/>
      <c r="D620" s="124"/>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row>
    <row r="621" spans="1:26" ht="15.75" customHeight="1" x14ac:dyDescent="0.2">
      <c r="A621" s="124"/>
      <c r="B621" s="124"/>
      <c r="C621" s="124"/>
      <c r="D621" s="124"/>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row>
    <row r="622" spans="1:26" ht="15.75" customHeight="1" x14ac:dyDescent="0.2">
      <c r="A622" s="124"/>
      <c r="B622" s="124"/>
      <c r="C622" s="124"/>
      <c r="D622" s="124"/>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row>
    <row r="623" spans="1:26" ht="15.75" customHeight="1" x14ac:dyDescent="0.2">
      <c r="A623" s="124"/>
      <c r="B623" s="124"/>
      <c r="C623" s="124"/>
      <c r="D623" s="124"/>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row>
    <row r="624" spans="1:26" ht="15.75" customHeight="1" x14ac:dyDescent="0.2">
      <c r="A624" s="124"/>
      <c r="B624" s="124"/>
      <c r="C624" s="124"/>
      <c r="D624" s="124"/>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row>
    <row r="625" spans="1:26" ht="15.75" customHeight="1" x14ac:dyDescent="0.2">
      <c r="A625" s="124"/>
      <c r="B625" s="124"/>
      <c r="C625" s="124"/>
      <c r="D625" s="124"/>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row>
    <row r="626" spans="1:26" ht="15.75" customHeight="1" x14ac:dyDescent="0.2">
      <c r="A626" s="124"/>
      <c r="B626" s="124"/>
      <c r="C626" s="124"/>
      <c r="D626" s="124"/>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row>
    <row r="627" spans="1:26" ht="15.75" customHeight="1" x14ac:dyDescent="0.2">
      <c r="A627" s="124"/>
      <c r="B627" s="124"/>
      <c r="C627" s="124"/>
      <c r="D627" s="124"/>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row>
    <row r="628" spans="1:26" ht="15.75" customHeight="1" x14ac:dyDescent="0.2">
      <c r="A628" s="124"/>
      <c r="B628" s="124"/>
      <c r="C628" s="124"/>
      <c r="D628" s="124"/>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row>
    <row r="629" spans="1:26" ht="15.75" customHeight="1" x14ac:dyDescent="0.2">
      <c r="A629" s="124"/>
      <c r="B629" s="124"/>
      <c r="C629" s="124"/>
      <c r="D629" s="124"/>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row>
    <row r="630" spans="1:26" ht="15.75" customHeight="1" x14ac:dyDescent="0.2">
      <c r="A630" s="124"/>
      <c r="B630" s="124"/>
      <c r="C630" s="124"/>
      <c r="D630" s="124"/>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row>
    <row r="631" spans="1:26" ht="15.75" customHeight="1" x14ac:dyDescent="0.2">
      <c r="A631" s="124"/>
      <c r="B631" s="124"/>
      <c r="C631" s="124"/>
      <c r="D631" s="124"/>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row>
    <row r="632" spans="1:26" ht="15.75" customHeight="1" x14ac:dyDescent="0.2">
      <c r="A632" s="124"/>
      <c r="B632" s="124"/>
      <c r="C632" s="124"/>
      <c r="D632" s="124"/>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row>
    <row r="633" spans="1:26" ht="15.75" customHeight="1" x14ac:dyDescent="0.2">
      <c r="A633" s="124"/>
      <c r="B633" s="124"/>
      <c r="C633" s="124"/>
      <c r="D633" s="124"/>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row>
    <row r="634" spans="1:26" ht="15.75" customHeight="1" x14ac:dyDescent="0.2">
      <c r="A634" s="124"/>
      <c r="B634" s="124"/>
      <c r="C634" s="124"/>
      <c r="D634" s="124"/>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row>
    <row r="635" spans="1:26" ht="15.75" customHeight="1" x14ac:dyDescent="0.2">
      <c r="A635" s="124"/>
      <c r="B635" s="124"/>
      <c r="C635" s="124"/>
      <c r="D635" s="124"/>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row>
    <row r="636" spans="1:26" ht="15.75" customHeight="1" x14ac:dyDescent="0.2">
      <c r="A636" s="124"/>
      <c r="B636" s="124"/>
      <c r="C636" s="124"/>
      <c r="D636" s="124"/>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row>
    <row r="637" spans="1:26" ht="15.75" customHeight="1" x14ac:dyDescent="0.2">
      <c r="A637" s="124"/>
      <c r="B637" s="124"/>
      <c r="C637" s="124"/>
      <c r="D637" s="124"/>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row>
    <row r="638" spans="1:26" ht="15.75" customHeight="1" x14ac:dyDescent="0.2">
      <c r="A638" s="124"/>
      <c r="B638" s="124"/>
      <c r="C638" s="124"/>
      <c r="D638" s="124"/>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row>
    <row r="639" spans="1:26" ht="15.75" customHeight="1" x14ac:dyDescent="0.2">
      <c r="A639" s="124"/>
      <c r="B639" s="124"/>
      <c r="C639" s="124"/>
      <c r="D639" s="124"/>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row>
    <row r="640" spans="1:26" ht="15.75" customHeight="1" x14ac:dyDescent="0.2">
      <c r="A640" s="124"/>
      <c r="B640" s="124"/>
      <c r="C640" s="124"/>
      <c r="D640" s="124"/>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row>
    <row r="641" spans="1:26" ht="15.75" customHeight="1" x14ac:dyDescent="0.2">
      <c r="A641" s="124"/>
      <c r="B641" s="124"/>
      <c r="C641" s="124"/>
      <c r="D641" s="124"/>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row>
    <row r="642" spans="1:26" ht="15.75" customHeight="1" x14ac:dyDescent="0.2">
      <c r="A642" s="124"/>
      <c r="B642" s="124"/>
      <c r="C642" s="124"/>
      <c r="D642" s="124"/>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row>
    <row r="643" spans="1:26" ht="15.75" customHeight="1" x14ac:dyDescent="0.2">
      <c r="A643" s="124"/>
      <c r="B643" s="124"/>
      <c r="C643" s="124"/>
      <c r="D643" s="124"/>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row>
    <row r="644" spans="1:26" ht="15.75" customHeight="1" x14ac:dyDescent="0.2">
      <c r="A644" s="124"/>
      <c r="B644" s="124"/>
      <c r="C644" s="124"/>
      <c r="D644" s="124"/>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row>
    <row r="645" spans="1:26" ht="15.75" customHeight="1" x14ac:dyDescent="0.2">
      <c r="A645" s="124"/>
      <c r="B645" s="124"/>
      <c r="C645" s="124"/>
      <c r="D645" s="124"/>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row>
    <row r="646" spans="1:26" ht="15.75" customHeight="1" x14ac:dyDescent="0.2">
      <c r="A646" s="124"/>
      <c r="B646" s="124"/>
      <c r="C646" s="124"/>
      <c r="D646" s="124"/>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row>
    <row r="647" spans="1:26" ht="15.75" customHeight="1" x14ac:dyDescent="0.2">
      <c r="A647" s="124"/>
      <c r="B647" s="124"/>
      <c r="C647" s="124"/>
      <c r="D647" s="124"/>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row>
    <row r="648" spans="1:26" ht="15.75" customHeight="1" x14ac:dyDescent="0.2">
      <c r="A648" s="124"/>
      <c r="B648" s="124"/>
      <c r="C648" s="124"/>
      <c r="D648" s="124"/>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row>
    <row r="649" spans="1:26" ht="15.75" customHeight="1" x14ac:dyDescent="0.2">
      <c r="A649" s="124"/>
      <c r="B649" s="124"/>
      <c r="C649" s="124"/>
      <c r="D649" s="124"/>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row>
    <row r="650" spans="1:26" ht="15.75" customHeight="1" x14ac:dyDescent="0.2">
      <c r="A650" s="124"/>
      <c r="B650" s="124"/>
      <c r="C650" s="124"/>
      <c r="D650" s="124"/>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row>
    <row r="651" spans="1:26" ht="15.75" customHeight="1" x14ac:dyDescent="0.2">
      <c r="A651" s="124"/>
      <c r="B651" s="124"/>
      <c r="C651" s="124"/>
      <c r="D651" s="124"/>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row>
    <row r="652" spans="1:26" ht="15.75" customHeight="1" x14ac:dyDescent="0.2">
      <c r="A652" s="124"/>
      <c r="B652" s="124"/>
      <c r="C652" s="124"/>
      <c r="D652" s="124"/>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row>
    <row r="653" spans="1:26" ht="15.75" customHeight="1" x14ac:dyDescent="0.2">
      <c r="A653" s="124"/>
      <c r="B653" s="124"/>
      <c r="C653" s="124"/>
      <c r="D653" s="124"/>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row>
    <row r="654" spans="1:26" ht="15.75" customHeight="1" x14ac:dyDescent="0.2">
      <c r="A654" s="124"/>
      <c r="B654" s="124"/>
      <c r="C654" s="124"/>
      <c r="D654" s="124"/>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row>
    <row r="655" spans="1:26" ht="15.75" customHeight="1" x14ac:dyDescent="0.2">
      <c r="A655" s="124"/>
      <c r="B655" s="124"/>
      <c r="C655" s="124"/>
      <c r="D655" s="124"/>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row>
    <row r="656" spans="1:26" ht="15.75" customHeight="1" x14ac:dyDescent="0.2">
      <c r="A656" s="124"/>
      <c r="B656" s="124"/>
      <c r="C656" s="124"/>
      <c r="D656" s="124"/>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row>
    <row r="657" spans="1:26" ht="15.75" customHeight="1" x14ac:dyDescent="0.2">
      <c r="A657" s="124"/>
      <c r="B657" s="124"/>
      <c r="C657" s="124"/>
      <c r="D657" s="124"/>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row>
    <row r="658" spans="1:26" ht="15.75" customHeight="1" x14ac:dyDescent="0.2">
      <c r="A658" s="124"/>
      <c r="B658" s="124"/>
      <c r="C658" s="124"/>
      <c r="D658" s="124"/>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row>
    <row r="659" spans="1:26" ht="15.75" customHeight="1" x14ac:dyDescent="0.2">
      <c r="A659" s="124"/>
      <c r="B659" s="124"/>
      <c r="C659" s="124"/>
      <c r="D659" s="124"/>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row>
    <row r="660" spans="1:26" ht="15.75" customHeight="1" x14ac:dyDescent="0.2">
      <c r="A660" s="124"/>
      <c r="B660" s="124"/>
      <c r="C660" s="124"/>
      <c r="D660" s="124"/>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row>
    <row r="661" spans="1:26" ht="15.75" customHeight="1" x14ac:dyDescent="0.2">
      <c r="A661" s="124"/>
      <c r="B661" s="124"/>
      <c r="C661" s="124"/>
      <c r="D661" s="124"/>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row>
    <row r="662" spans="1:26" ht="15.75" customHeight="1" x14ac:dyDescent="0.2">
      <c r="A662" s="124"/>
      <c r="B662" s="124"/>
      <c r="C662" s="124"/>
      <c r="D662" s="124"/>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row>
    <row r="663" spans="1:26" ht="15.75" customHeight="1" x14ac:dyDescent="0.2">
      <c r="A663" s="124"/>
      <c r="B663" s="124"/>
      <c r="C663" s="124"/>
      <c r="D663" s="124"/>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row>
    <row r="664" spans="1:26" ht="15.75" customHeight="1" x14ac:dyDescent="0.2">
      <c r="A664" s="124"/>
      <c r="B664" s="124"/>
      <c r="C664" s="124"/>
      <c r="D664" s="124"/>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row>
    <row r="665" spans="1:26" ht="15.75" customHeight="1" x14ac:dyDescent="0.2">
      <c r="A665" s="124"/>
      <c r="B665" s="124"/>
      <c r="C665" s="124"/>
      <c r="D665" s="124"/>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row>
    <row r="666" spans="1:26" ht="15.75" customHeight="1" x14ac:dyDescent="0.2">
      <c r="A666" s="124"/>
      <c r="B666" s="124"/>
      <c r="C666" s="124"/>
      <c r="D666" s="124"/>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row>
    <row r="667" spans="1:26" ht="15.75" customHeight="1" x14ac:dyDescent="0.2">
      <c r="A667" s="124"/>
      <c r="B667" s="124"/>
      <c r="C667" s="124"/>
      <c r="D667" s="124"/>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row>
    <row r="668" spans="1:26" ht="15.75" customHeight="1" x14ac:dyDescent="0.2">
      <c r="A668" s="124"/>
      <c r="B668" s="124"/>
      <c r="C668" s="124"/>
      <c r="D668" s="124"/>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row>
    <row r="669" spans="1:26" ht="15.75" customHeight="1" x14ac:dyDescent="0.2">
      <c r="A669" s="124"/>
      <c r="B669" s="124"/>
      <c r="C669" s="124"/>
      <c r="D669" s="124"/>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row>
    <row r="670" spans="1:26" ht="15.75" customHeight="1" x14ac:dyDescent="0.2">
      <c r="A670" s="124"/>
      <c r="B670" s="124"/>
      <c r="C670" s="124"/>
      <c r="D670" s="124"/>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row>
    <row r="671" spans="1:26" ht="15.75" customHeight="1" x14ac:dyDescent="0.2">
      <c r="A671" s="124"/>
      <c r="B671" s="124"/>
      <c r="C671" s="124"/>
      <c r="D671" s="124"/>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row>
    <row r="672" spans="1:26" ht="15.75" customHeight="1" x14ac:dyDescent="0.2">
      <c r="A672" s="124"/>
      <c r="B672" s="124"/>
      <c r="C672" s="124"/>
      <c r="D672" s="124"/>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row>
    <row r="673" spans="1:26" ht="15.75" customHeight="1" x14ac:dyDescent="0.2">
      <c r="A673" s="124"/>
      <c r="B673" s="124"/>
      <c r="C673" s="124"/>
      <c r="D673" s="124"/>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row>
    <row r="674" spans="1:26" ht="15.75" customHeight="1" x14ac:dyDescent="0.2">
      <c r="A674" s="124"/>
      <c r="B674" s="124"/>
      <c r="C674" s="124"/>
      <c r="D674" s="124"/>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row>
    <row r="675" spans="1:26" ht="15.75" customHeight="1" x14ac:dyDescent="0.2">
      <c r="A675" s="124"/>
      <c r="B675" s="124"/>
      <c r="C675" s="124"/>
      <c r="D675" s="124"/>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row>
    <row r="676" spans="1:26" ht="15.75" customHeight="1" x14ac:dyDescent="0.2">
      <c r="A676" s="124"/>
      <c r="B676" s="124"/>
      <c r="C676" s="124"/>
      <c r="D676" s="124"/>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row>
    <row r="677" spans="1:26" ht="15.75" customHeight="1" x14ac:dyDescent="0.2">
      <c r="A677" s="124"/>
      <c r="B677" s="124"/>
      <c r="C677" s="124"/>
      <c r="D677" s="124"/>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row>
    <row r="678" spans="1:26" ht="15.75" customHeight="1" x14ac:dyDescent="0.2">
      <c r="A678" s="124"/>
      <c r="B678" s="124"/>
      <c r="C678" s="124"/>
      <c r="D678" s="124"/>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row>
    <row r="679" spans="1:26" ht="15.75" customHeight="1" x14ac:dyDescent="0.2">
      <c r="A679" s="124"/>
      <c r="B679" s="124"/>
      <c r="C679" s="124"/>
      <c r="D679" s="124"/>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row>
    <row r="680" spans="1:26" ht="15.75" customHeight="1" x14ac:dyDescent="0.2">
      <c r="A680" s="124"/>
      <c r="B680" s="124"/>
      <c r="C680" s="124"/>
      <c r="D680" s="124"/>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row>
    <row r="681" spans="1:26" ht="15.75" customHeight="1" x14ac:dyDescent="0.2">
      <c r="A681" s="124"/>
      <c r="B681" s="124"/>
      <c r="C681" s="124"/>
      <c r="D681" s="124"/>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row>
    <row r="682" spans="1:26" ht="15.75" customHeight="1" x14ac:dyDescent="0.2">
      <c r="A682" s="124"/>
      <c r="B682" s="124"/>
      <c r="C682" s="124"/>
      <c r="D682" s="124"/>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row>
    <row r="683" spans="1:26" ht="15.75" customHeight="1" x14ac:dyDescent="0.2">
      <c r="A683" s="124"/>
      <c r="B683" s="124"/>
      <c r="C683" s="124"/>
      <c r="D683" s="124"/>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row>
    <row r="684" spans="1:26" ht="15.75" customHeight="1" x14ac:dyDescent="0.2">
      <c r="A684" s="124"/>
      <c r="B684" s="124"/>
      <c r="C684" s="124"/>
      <c r="D684" s="124"/>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row>
    <row r="685" spans="1:26" ht="15.75" customHeight="1" x14ac:dyDescent="0.2">
      <c r="A685" s="124"/>
      <c r="B685" s="124"/>
      <c r="C685" s="124"/>
      <c r="D685" s="124"/>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row>
    <row r="686" spans="1:26" ht="15.75" customHeight="1" x14ac:dyDescent="0.2">
      <c r="A686" s="124"/>
      <c r="B686" s="124"/>
      <c r="C686" s="124"/>
      <c r="D686" s="124"/>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row>
    <row r="687" spans="1:26" ht="15.75" customHeight="1" x14ac:dyDescent="0.2">
      <c r="A687" s="124"/>
      <c r="B687" s="124"/>
      <c r="C687" s="124"/>
      <c r="D687" s="124"/>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row>
    <row r="688" spans="1:26" ht="15.75" customHeight="1" x14ac:dyDescent="0.2">
      <c r="A688" s="124"/>
      <c r="B688" s="124"/>
      <c r="C688" s="124"/>
      <c r="D688" s="124"/>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row>
    <row r="689" spans="1:26" ht="15.75" customHeight="1" x14ac:dyDescent="0.2">
      <c r="A689" s="124"/>
      <c r="B689" s="124"/>
      <c r="C689" s="124"/>
      <c r="D689" s="124"/>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row>
    <row r="690" spans="1:26" ht="15.75" customHeight="1" x14ac:dyDescent="0.2">
      <c r="A690" s="124"/>
      <c r="B690" s="124"/>
      <c r="C690" s="124"/>
      <c r="D690" s="124"/>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row>
    <row r="691" spans="1:26" ht="15.75" customHeight="1" x14ac:dyDescent="0.2">
      <c r="A691" s="124"/>
      <c r="B691" s="124"/>
      <c r="C691" s="124"/>
      <c r="D691" s="124"/>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row>
    <row r="692" spans="1:26" ht="15.75" customHeight="1" x14ac:dyDescent="0.2">
      <c r="A692" s="124"/>
      <c r="B692" s="124"/>
      <c r="C692" s="124"/>
      <c r="D692" s="124"/>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row>
    <row r="693" spans="1:26" ht="15.75" customHeight="1" x14ac:dyDescent="0.2">
      <c r="A693" s="124"/>
      <c r="B693" s="124"/>
      <c r="C693" s="124"/>
      <c r="D693" s="124"/>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row>
    <row r="694" spans="1:26" ht="15.75" customHeight="1" x14ac:dyDescent="0.2">
      <c r="A694" s="124"/>
      <c r="B694" s="124"/>
      <c r="C694" s="124"/>
      <c r="D694" s="124"/>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row>
    <row r="695" spans="1:26" ht="15.75" customHeight="1" x14ac:dyDescent="0.2">
      <c r="A695" s="124"/>
      <c r="B695" s="124"/>
      <c r="C695" s="124"/>
      <c r="D695" s="124"/>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row>
    <row r="696" spans="1:26" ht="15.75" customHeight="1" x14ac:dyDescent="0.2">
      <c r="A696" s="124"/>
      <c r="B696" s="124"/>
      <c r="C696" s="124"/>
      <c r="D696" s="124"/>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row>
    <row r="697" spans="1:26" ht="15.75" customHeight="1" x14ac:dyDescent="0.2">
      <c r="A697" s="124"/>
      <c r="B697" s="124"/>
      <c r="C697" s="124"/>
      <c r="D697" s="124"/>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row>
    <row r="698" spans="1:26" ht="15.75" customHeight="1" x14ac:dyDescent="0.2">
      <c r="A698" s="124"/>
      <c r="B698" s="124"/>
      <c r="C698" s="124"/>
      <c r="D698" s="124"/>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row>
    <row r="699" spans="1:26" ht="15.75" customHeight="1" x14ac:dyDescent="0.2">
      <c r="A699" s="124"/>
      <c r="B699" s="124"/>
      <c r="C699" s="124"/>
      <c r="D699" s="124"/>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row>
    <row r="700" spans="1:26" ht="15.75" customHeight="1" x14ac:dyDescent="0.2">
      <c r="A700" s="124"/>
      <c r="B700" s="124"/>
      <c r="C700" s="124"/>
      <c r="D700" s="124"/>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row>
    <row r="701" spans="1:26" ht="15.75" customHeight="1" x14ac:dyDescent="0.2">
      <c r="A701" s="124"/>
      <c r="B701" s="124"/>
      <c r="C701" s="124"/>
      <c r="D701" s="124"/>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row>
    <row r="702" spans="1:26" ht="15.75" customHeight="1" x14ac:dyDescent="0.2">
      <c r="A702" s="124"/>
      <c r="B702" s="124"/>
      <c r="C702" s="124"/>
      <c r="D702" s="124"/>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row>
    <row r="703" spans="1:26" ht="15.75" customHeight="1" x14ac:dyDescent="0.2">
      <c r="A703" s="124"/>
      <c r="B703" s="124"/>
      <c r="C703" s="124"/>
      <c r="D703" s="124"/>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row>
    <row r="704" spans="1:26" ht="15.75" customHeight="1" x14ac:dyDescent="0.2">
      <c r="A704" s="124"/>
      <c r="B704" s="124"/>
      <c r="C704" s="124"/>
      <c r="D704" s="124"/>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row>
    <row r="705" spans="1:26" ht="15.75" customHeight="1" x14ac:dyDescent="0.2">
      <c r="A705" s="124"/>
      <c r="B705" s="124"/>
      <c r="C705" s="124"/>
      <c r="D705" s="124"/>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row>
    <row r="706" spans="1:26" ht="15.75" customHeight="1" x14ac:dyDescent="0.2">
      <c r="A706" s="124"/>
      <c r="B706" s="124"/>
      <c r="C706" s="124"/>
      <c r="D706" s="124"/>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row>
    <row r="707" spans="1:26" ht="15.75" customHeight="1" x14ac:dyDescent="0.2">
      <c r="A707" s="124"/>
      <c r="B707" s="124"/>
      <c r="C707" s="124"/>
      <c r="D707" s="124"/>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row>
    <row r="708" spans="1:26" ht="15.75" customHeight="1" x14ac:dyDescent="0.2">
      <c r="A708" s="124"/>
      <c r="B708" s="124"/>
      <c r="C708" s="124"/>
      <c r="D708" s="124"/>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row>
    <row r="709" spans="1:26" ht="15.75" customHeight="1" x14ac:dyDescent="0.2">
      <c r="A709" s="124"/>
      <c r="B709" s="124"/>
      <c r="C709" s="124"/>
      <c r="D709" s="124"/>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row>
    <row r="710" spans="1:26" ht="15.75" customHeight="1" x14ac:dyDescent="0.2">
      <c r="A710" s="124"/>
      <c r="B710" s="124"/>
      <c r="C710" s="124"/>
      <c r="D710" s="124"/>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row>
    <row r="711" spans="1:26" ht="15.75" customHeight="1" x14ac:dyDescent="0.2">
      <c r="A711" s="124"/>
      <c r="B711" s="124"/>
      <c r="C711" s="124"/>
      <c r="D711" s="124"/>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row>
    <row r="712" spans="1:26" ht="15.75" customHeight="1" x14ac:dyDescent="0.2">
      <c r="A712" s="124"/>
      <c r="B712" s="124"/>
      <c r="C712" s="124"/>
      <c r="D712" s="124"/>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row>
    <row r="713" spans="1:26" ht="15.75" customHeight="1" x14ac:dyDescent="0.2">
      <c r="A713" s="124"/>
      <c r="B713" s="124"/>
      <c r="C713" s="124"/>
      <c r="D713" s="124"/>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row>
    <row r="714" spans="1:26" ht="15.75" customHeight="1" x14ac:dyDescent="0.2">
      <c r="A714" s="124"/>
      <c r="B714" s="124"/>
      <c r="C714" s="124"/>
      <c r="D714" s="124"/>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row>
    <row r="715" spans="1:26" ht="15.75" customHeight="1" x14ac:dyDescent="0.2">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spans="1:26" ht="15.75" customHeight="1" x14ac:dyDescent="0.2">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spans="1:26" ht="15.75" customHeight="1" x14ac:dyDescent="0.2">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spans="1:26" ht="15.75" customHeight="1" x14ac:dyDescent="0.2">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spans="1:26" ht="15.75" customHeight="1" x14ac:dyDescent="0.2">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spans="1:26" ht="15.75" customHeight="1" x14ac:dyDescent="0.2">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spans="1:26" ht="15.75" customHeight="1" x14ac:dyDescent="0.2">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spans="1:26" ht="15.75" customHeight="1" x14ac:dyDescent="0.2">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spans="1:26" ht="15.75" customHeight="1" x14ac:dyDescent="0.2">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spans="1:26" ht="15.75" customHeight="1" x14ac:dyDescent="0.2">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spans="1:26" ht="15.75" customHeight="1" x14ac:dyDescent="0.2">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spans="1:26" ht="15.75" customHeight="1" x14ac:dyDescent="0.2">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spans="1:26" ht="15.75" customHeight="1" x14ac:dyDescent="0.2">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spans="1:26" ht="15.75" customHeight="1" x14ac:dyDescent="0.2">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spans="1:26" ht="15.75" customHeight="1" x14ac:dyDescent="0.2">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spans="1:26" ht="15.75" customHeight="1" x14ac:dyDescent="0.2">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spans="1:26" ht="15.75" customHeight="1" x14ac:dyDescent="0.2">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spans="1:26" ht="15.75" customHeight="1" x14ac:dyDescent="0.2">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spans="1:26" ht="15.75" customHeight="1" x14ac:dyDescent="0.2">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spans="1:26" ht="15.75" customHeight="1" x14ac:dyDescent="0.2">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spans="1:26" ht="15.75" customHeight="1" x14ac:dyDescent="0.2">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spans="1:26" ht="15.75" customHeight="1" x14ac:dyDescent="0.2">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spans="1:26" ht="15.75" customHeight="1" x14ac:dyDescent="0.2">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spans="1:26" ht="15.75" customHeight="1" x14ac:dyDescent="0.2">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spans="1:26" ht="15.75" customHeight="1" x14ac:dyDescent="0.2">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spans="1:26" ht="15.75" customHeight="1" x14ac:dyDescent="0.2">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spans="1:26" ht="15.75" customHeight="1" x14ac:dyDescent="0.2">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spans="1:26" ht="15.75" customHeight="1" x14ac:dyDescent="0.2">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spans="1:26" ht="15.75" customHeight="1" x14ac:dyDescent="0.2">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spans="1:26" ht="15.75" customHeight="1" x14ac:dyDescent="0.2">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spans="1:26" ht="15.75" customHeight="1" x14ac:dyDescent="0.2">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spans="1:26" ht="15.75" customHeight="1" x14ac:dyDescent="0.2">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spans="1:26" ht="15.75" customHeight="1" x14ac:dyDescent="0.2">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spans="1:26" ht="15.75" customHeight="1" x14ac:dyDescent="0.2">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spans="1:26" ht="15.75" customHeight="1" x14ac:dyDescent="0.2">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spans="1:26" ht="15.75" customHeight="1" x14ac:dyDescent="0.2">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spans="1:26" ht="15.75" customHeight="1" x14ac:dyDescent="0.2">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spans="1:26" ht="15.75" customHeight="1" x14ac:dyDescent="0.2">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spans="1:26" ht="15.75" customHeight="1" x14ac:dyDescent="0.2">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spans="1:26" ht="15.75" customHeight="1" x14ac:dyDescent="0.2">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spans="1:26" ht="15.75" customHeight="1" x14ac:dyDescent="0.2">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spans="1:26" ht="15.75" customHeight="1" x14ac:dyDescent="0.2">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spans="1:26" ht="15.75" customHeight="1" x14ac:dyDescent="0.2">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spans="1:26" ht="15.75" customHeight="1" x14ac:dyDescent="0.2">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spans="1:26" ht="15.75" customHeight="1" x14ac:dyDescent="0.2">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spans="1:26" ht="15.75" customHeight="1" x14ac:dyDescent="0.2">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spans="1:26" ht="15.75" customHeight="1" x14ac:dyDescent="0.2">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spans="1:26" ht="15.75" customHeight="1" x14ac:dyDescent="0.2">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spans="1:26" ht="15.75" customHeight="1" x14ac:dyDescent="0.2">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spans="1:26" ht="15.75" customHeight="1" x14ac:dyDescent="0.2">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spans="1:26" ht="15.75" customHeight="1" x14ac:dyDescent="0.2">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spans="1:26" ht="15.75" customHeight="1" x14ac:dyDescent="0.2">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spans="1:26" ht="15.75" customHeight="1" x14ac:dyDescent="0.2">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spans="1:26" ht="15.75" customHeight="1" x14ac:dyDescent="0.2">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spans="1:26" ht="15.75" customHeight="1" x14ac:dyDescent="0.2">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spans="1:26" ht="15.75" customHeight="1" x14ac:dyDescent="0.2">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spans="1:26" ht="15.75" customHeight="1" x14ac:dyDescent="0.2">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spans="1:26" ht="15.75" customHeight="1" x14ac:dyDescent="0.2">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spans="1:26" ht="15.75" customHeight="1" x14ac:dyDescent="0.2">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spans="1:26" ht="15.75" customHeight="1" x14ac:dyDescent="0.2">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spans="1:26" ht="15.75" customHeight="1" x14ac:dyDescent="0.2">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spans="1:26" ht="15.75" customHeight="1" x14ac:dyDescent="0.2">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spans="1:26" ht="15.75" customHeight="1" x14ac:dyDescent="0.2">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spans="1:26" ht="15.75" customHeight="1" x14ac:dyDescent="0.2">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spans="1:26" ht="15.75" customHeight="1" x14ac:dyDescent="0.2">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spans="1:26" ht="15.75" customHeight="1" x14ac:dyDescent="0.2">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spans="1:26" ht="15.75" customHeight="1" x14ac:dyDescent="0.2">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spans="1:26" ht="15.75" customHeight="1" x14ac:dyDescent="0.2">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spans="1:26" ht="15.75" customHeight="1" x14ac:dyDescent="0.2">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spans="1:26" ht="15.75" customHeight="1" x14ac:dyDescent="0.2">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spans="1:26" ht="15.75" customHeight="1" x14ac:dyDescent="0.2">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spans="1:26" ht="15.75" customHeight="1" x14ac:dyDescent="0.2">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spans="1:26" ht="15.75" customHeight="1" x14ac:dyDescent="0.2">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spans="1:26" ht="15.75" customHeight="1" x14ac:dyDescent="0.2">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spans="1:26" ht="15.75" customHeight="1" x14ac:dyDescent="0.2">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spans="1:26" ht="15.75" customHeight="1" x14ac:dyDescent="0.2">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spans="1:26" ht="15.75" customHeight="1" x14ac:dyDescent="0.2">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spans="1:26" ht="15.75" customHeight="1" x14ac:dyDescent="0.2">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spans="1:26" ht="15.75" customHeight="1" x14ac:dyDescent="0.2">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spans="1:26" ht="15.75" customHeight="1" x14ac:dyDescent="0.2">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spans="1:26" ht="15.75" customHeight="1" x14ac:dyDescent="0.2">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spans="1:26" ht="15.75" customHeight="1" x14ac:dyDescent="0.2">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spans="1:26" ht="15.75" customHeight="1" x14ac:dyDescent="0.2">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spans="1:26" ht="15.75" customHeight="1" x14ac:dyDescent="0.2">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spans="1:26" ht="15.75" customHeight="1" x14ac:dyDescent="0.2">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spans="1:26" ht="15.75" customHeight="1" x14ac:dyDescent="0.2">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spans="1:26" ht="15.75" customHeight="1" x14ac:dyDescent="0.2">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spans="1:26" ht="15.75" customHeight="1" x14ac:dyDescent="0.2">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spans="1:26" ht="15.75" customHeight="1" x14ac:dyDescent="0.2">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spans="1:26" ht="15.75" customHeight="1" x14ac:dyDescent="0.2">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spans="1:26" ht="15.75" customHeight="1" x14ac:dyDescent="0.2">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spans="1:26" ht="15.75" customHeight="1" x14ac:dyDescent="0.2">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spans="1:26" ht="15.75" customHeight="1" x14ac:dyDescent="0.2">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spans="1:26" ht="15.75" customHeight="1" x14ac:dyDescent="0.2">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spans="1:26" ht="15.75" customHeight="1" x14ac:dyDescent="0.2">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spans="1:26" ht="15.75" customHeight="1" x14ac:dyDescent="0.2">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spans="1:26" ht="15.75" customHeight="1" x14ac:dyDescent="0.2">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spans="1:26" ht="15.75" customHeight="1" x14ac:dyDescent="0.2">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spans="1:26" ht="15.75" customHeight="1" x14ac:dyDescent="0.2">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spans="1:26" ht="15.75" customHeight="1" x14ac:dyDescent="0.2">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spans="1:26" ht="15.75" customHeight="1" x14ac:dyDescent="0.2">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spans="1:26" ht="15.75" customHeight="1" x14ac:dyDescent="0.2">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spans="1:26" ht="15.75" customHeight="1" x14ac:dyDescent="0.2">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spans="1:26" ht="15.75" customHeight="1" x14ac:dyDescent="0.2">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spans="1:26" ht="15.75" customHeight="1" x14ac:dyDescent="0.2">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spans="1:26" ht="15.75" customHeight="1" x14ac:dyDescent="0.2">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spans="1:26" ht="15.75" customHeight="1" x14ac:dyDescent="0.2">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spans="1:26" ht="15.75" customHeight="1" x14ac:dyDescent="0.2">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spans="1:26" ht="15.75" customHeight="1" x14ac:dyDescent="0.2">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spans="1:26" ht="15.75" customHeight="1" x14ac:dyDescent="0.2">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spans="1:26" ht="15.75" customHeight="1" x14ac:dyDescent="0.2">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spans="1:26" ht="15.75" customHeight="1" x14ac:dyDescent="0.2">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spans="1:26" ht="15.75" customHeight="1" x14ac:dyDescent="0.2">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spans="1:26" ht="15.75" customHeight="1" x14ac:dyDescent="0.2">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spans="1:26" ht="15.75" customHeight="1" x14ac:dyDescent="0.2">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spans="1:26" ht="15.75" customHeight="1" x14ac:dyDescent="0.2">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spans="1:26" ht="15.75" customHeight="1" x14ac:dyDescent="0.2">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spans="1:26" ht="15.75" customHeight="1" x14ac:dyDescent="0.2">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spans="1:26" ht="15.75" customHeight="1" x14ac:dyDescent="0.2">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spans="1:26" ht="15.75" customHeight="1" x14ac:dyDescent="0.2">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spans="1:26" ht="15.75" customHeight="1" x14ac:dyDescent="0.2">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spans="1:26" ht="15.75" customHeight="1" x14ac:dyDescent="0.2">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spans="1:26" ht="15.75" customHeight="1" x14ac:dyDescent="0.2">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spans="1:26" ht="15.75" customHeight="1" x14ac:dyDescent="0.2">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spans="1:26" ht="15.75" customHeight="1" x14ac:dyDescent="0.2">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spans="1:26" ht="15.75" customHeight="1" x14ac:dyDescent="0.2">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spans="1:26" ht="15.75" customHeight="1" x14ac:dyDescent="0.2">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spans="1:26" ht="15.75" customHeight="1" x14ac:dyDescent="0.2">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spans="1:26" ht="15.75" customHeight="1" x14ac:dyDescent="0.2">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spans="1:26" ht="15.75" customHeight="1" x14ac:dyDescent="0.2">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spans="1:26" ht="15.75" customHeight="1" x14ac:dyDescent="0.2">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spans="1:26" ht="15.75" customHeight="1" x14ac:dyDescent="0.2">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spans="1:26" ht="15.75" customHeight="1" x14ac:dyDescent="0.2">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spans="1:26" ht="15.75" customHeight="1" x14ac:dyDescent="0.2">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spans="1:26" ht="15.75" customHeight="1" x14ac:dyDescent="0.2">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spans="1:26" ht="15.75" customHeight="1" x14ac:dyDescent="0.2">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spans="1:26" ht="15.75" customHeight="1" x14ac:dyDescent="0.2">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spans="1:26" ht="15.75" customHeight="1" x14ac:dyDescent="0.2">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spans="1:26" ht="15.75" customHeight="1" x14ac:dyDescent="0.2">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spans="1:26" ht="15.75" customHeight="1" x14ac:dyDescent="0.2">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spans="1:26" ht="15.75" customHeight="1" x14ac:dyDescent="0.2">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spans="1:26" ht="15.75" customHeight="1" x14ac:dyDescent="0.2">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spans="1:26" ht="15.75" customHeight="1" x14ac:dyDescent="0.2">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spans="1:26" ht="15.75" customHeight="1" x14ac:dyDescent="0.2">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spans="1:26" ht="15.75" customHeight="1" x14ac:dyDescent="0.2">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spans="1:26" ht="15.75" customHeight="1" x14ac:dyDescent="0.2">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spans="1:26" ht="15.75" customHeight="1" x14ac:dyDescent="0.2">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spans="1:26" ht="15.75" customHeight="1" x14ac:dyDescent="0.2">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spans="1:26" ht="15.75" customHeight="1" x14ac:dyDescent="0.2">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spans="1:26" ht="15.75" customHeight="1" x14ac:dyDescent="0.2">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spans="1:26" ht="15.75" customHeight="1" x14ac:dyDescent="0.2">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spans="1:26" ht="15.75" customHeight="1" x14ac:dyDescent="0.2">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spans="1:26" ht="15.75" customHeight="1" x14ac:dyDescent="0.2">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spans="1:26" ht="15.75" customHeight="1" x14ac:dyDescent="0.2">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spans="1:26" ht="15.75" customHeight="1" x14ac:dyDescent="0.2">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spans="1:26" ht="15.75" customHeight="1" x14ac:dyDescent="0.2">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spans="1:26" ht="15.75" customHeight="1" x14ac:dyDescent="0.2">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spans="1:26" ht="15.75" customHeight="1" x14ac:dyDescent="0.2">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spans="1:26" ht="15.75" customHeight="1" x14ac:dyDescent="0.2">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spans="1:26" ht="15.75" customHeight="1" x14ac:dyDescent="0.2">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spans="1:26" ht="15.75" customHeight="1" x14ac:dyDescent="0.2">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spans="1:26" ht="15.75" customHeight="1" x14ac:dyDescent="0.2">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spans="1:26" ht="15.75" customHeight="1" x14ac:dyDescent="0.2">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spans="1:26" ht="15.75" customHeight="1" x14ac:dyDescent="0.2">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spans="1:26" ht="15.75" customHeight="1" x14ac:dyDescent="0.2">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spans="1:26" ht="15.75" customHeight="1" x14ac:dyDescent="0.2">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spans="1:26" ht="15.75" customHeight="1" x14ac:dyDescent="0.2">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spans="1:26" ht="15.75" customHeight="1" x14ac:dyDescent="0.2">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spans="1:26" ht="15.75" customHeight="1" x14ac:dyDescent="0.2">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spans="1:26" ht="15.75" customHeight="1" x14ac:dyDescent="0.2">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spans="1:26" ht="15.75" customHeight="1" x14ac:dyDescent="0.2">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spans="1:26" ht="15.75" customHeight="1" x14ac:dyDescent="0.2">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spans="1:26" ht="15.75" customHeight="1" x14ac:dyDescent="0.2">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spans="1:26" ht="15.75" customHeight="1" x14ac:dyDescent="0.2">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spans="1:26" ht="15.75" customHeight="1" x14ac:dyDescent="0.2">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spans="1:26" ht="15.75" customHeight="1" x14ac:dyDescent="0.2">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spans="1:26" ht="15.75" customHeight="1" x14ac:dyDescent="0.2">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spans="1:26" ht="15.75" customHeight="1" x14ac:dyDescent="0.2">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spans="1:26" ht="15.75" customHeight="1" x14ac:dyDescent="0.2">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spans="1:26" ht="15.75" customHeight="1" x14ac:dyDescent="0.2">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spans="1:26" ht="15.75" customHeight="1" x14ac:dyDescent="0.2">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spans="1:26" ht="15.75" customHeight="1" x14ac:dyDescent="0.2">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spans="1:26" ht="15.75" customHeight="1" x14ac:dyDescent="0.2">
      <c r="A897" s="124"/>
      <c r="B897" s="124"/>
      <c r="C897" s="124"/>
      <c r="D897" s="124"/>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spans="1:26" ht="15.75" customHeight="1" x14ac:dyDescent="0.2">
      <c r="A898" s="124"/>
      <c r="B898" s="124"/>
      <c r="C898" s="124"/>
      <c r="D898" s="124"/>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spans="1:26" ht="15.75" customHeight="1" x14ac:dyDescent="0.2">
      <c r="A899" s="124"/>
      <c r="B899" s="124"/>
      <c r="C899" s="124"/>
      <c r="D899" s="124"/>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spans="1:26" ht="15.75" customHeight="1" x14ac:dyDescent="0.2">
      <c r="A900" s="124"/>
      <c r="B900" s="124"/>
      <c r="C900" s="124"/>
      <c r="D900" s="124"/>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spans="1:26" ht="15.75" customHeight="1" x14ac:dyDescent="0.2">
      <c r="A901" s="124"/>
      <c r="B901" s="124"/>
      <c r="C901" s="124"/>
      <c r="D901" s="124"/>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spans="1:26" ht="15.75" customHeight="1" x14ac:dyDescent="0.2">
      <c r="A902" s="124"/>
      <c r="B902" s="124"/>
      <c r="C902" s="124"/>
      <c r="D902" s="124"/>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spans="1:26" ht="15.75" customHeight="1" x14ac:dyDescent="0.2">
      <c r="A903" s="124"/>
      <c r="B903" s="124"/>
      <c r="C903" s="124"/>
      <c r="D903" s="124"/>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spans="1:26" ht="15.75" customHeight="1" x14ac:dyDescent="0.2">
      <c r="A904" s="124"/>
      <c r="B904" s="124"/>
      <c r="C904" s="124"/>
      <c r="D904" s="124"/>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spans="1:26" ht="15.75" customHeight="1" x14ac:dyDescent="0.2">
      <c r="A905" s="124"/>
      <c r="B905" s="124"/>
      <c r="C905" s="124"/>
      <c r="D905" s="124"/>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spans="1:26" ht="15.75" customHeight="1" x14ac:dyDescent="0.2">
      <c r="A906" s="124"/>
      <c r="B906" s="124"/>
      <c r="C906" s="124"/>
      <c r="D906" s="124"/>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spans="1:26" ht="15.75" customHeight="1" x14ac:dyDescent="0.2">
      <c r="A907" s="124"/>
      <c r="B907" s="124"/>
      <c r="C907" s="124"/>
      <c r="D907" s="124"/>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spans="1:26" ht="15.75" customHeight="1" x14ac:dyDescent="0.2">
      <c r="A908" s="124"/>
      <c r="B908" s="124"/>
      <c r="C908" s="124"/>
      <c r="D908" s="124"/>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spans="1:26" ht="15.75" customHeight="1" x14ac:dyDescent="0.2">
      <c r="A909" s="124"/>
      <c r="B909" s="124"/>
      <c r="C909" s="124"/>
      <c r="D909" s="124"/>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spans="1:26" ht="15.75" customHeight="1" x14ac:dyDescent="0.2">
      <c r="A910" s="124"/>
      <c r="B910" s="124"/>
      <c r="C910" s="124"/>
      <c r="D910" s="124"/>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spans="1:26" ht="15.75" customHeight="1" x14ac:dyDescent="0.2">
      <c r="A911" s="124"/>
      <c r="B911" s="124"/>
      <c r="C911" s="124"/>
      <c r="D911" s="124"/>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spans="1:26" ht="15.75" customHeight="1" x14ac:dyDescent="0.2">
      <c r="A912" s="124"/>
      <c r="B912" s="124"/>
      <c r="C912" s="124"/>
      <c r="D912" s="124"/>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spans="1:26" ht="15.75" customHeight="1" x14ac:dyDescent="0.2">
      <c r="A913" s="124"/>
      <c r="B913" s="124"/>
      <c r="C913" s="124"/>
      <c r="D913" s="124"/>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spans="1:26" ht="15.75" customHeight="1" x14ac:dyDescent="0.2">
      <c r="A914" s="124"/>
      <c r="B914" s="124"/>
      <c r="C914" s="124"/>
      <c r="D914" s="124"/>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spans="1:26" ht="15.75" customHeight="1" x14ac:dyDescent="0.2">
      <c r="A915" s="124"/>
      <c r="B915" s="124"/>
      <c r="C915" s="124"/>
      <c r="D915" s="124"/>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spans="1:26" ht="15.75" customHeight="1" x14ac:dyDescent="0.2">
      <c r="A916" s="124"/>
      <c r="B916" s="124"/>
      <c r="C916" s="124"/>
      <c r="D916" s="124"/>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spans="1:26" ht="15.75" customHeight="1" x14ac:dyDescent="0.2">
      <c r="A917" s="124"/>
      <c r="B917" s="124"/>
      <c r="C917" s="124"/>
      <c r="D917" s="124"/>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spans="1:26" ht="15.75" customHeight="1" x14ac:dyDescent="0.2">
      <c r="A918" s="124"/>
      <c r="B918" s="124"/>
      <c r="C918" s="124"/>
      <c r="D918" s="124"/>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spans="1:26" ht="15.75" customHeight="1" x14ac:dyDescent="0.2">
      <c r="A919" s="124"/>
      <c r="B919" s="124"/>
      <c r="C919" s="124"/>
      <c r="D919" s="124"/>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spans="1:26" ht="15.75" customHeight="1" x14ac:dyDescent="0.2">
      <c r="A920" s="124"/>
      <c r="B920" s="124"/>
      <c r="C920" s="124"/>
      <c r="D920" s="124"/>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spans="1:26" ht="15.75" customHeight="1" x14ac:dyDescent="0.2">
      <c r="A921" s="124"/>
      <c r="B921" s="124"/>
      <c r="C921" s="124"/>
      <c r="D921" s="124"/>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spans="1:26" ht="15.75" customHeight="1" x14ac:dyDescent="0.2">
      <c r="A922" s="124"/>
      <c r="B922" s="124"/>
      <c r="C922" s="124"/>
      <c r="D922" s="124"/>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spans="1:26" ht="15.75" customHeight="1" x14ac:dyDescent="0.2">
      <c r="A923" s="124"/>
      <c r="B923" s="124"/>
      <c r="C923" s="124"/>
      <c r="D923" s="124"/>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spans="1:26" ht="15.75" customHeight="1" x14ac:dyDescent="0.2">
      <c r="A924" s="124"/>
      <c r="B924" s="124"/>
      <c r="C924" s="124"/>
      <c r="D924" s="124"/>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spans="1:26" ht="15.75" customHeight="1" x14ac:dyDescent="0.2">
      <c r="A925" s="124"/>
      <c r="B925" s="124"/>
      <c r="C925" s="124"/>
      <c r="D925" s="124"/>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spans="1:26" ht="15.75" customHeight="1" x14ac:dyDescent="0.2">
      <c r="A926" s="124"/>
      <c r="B926" s="124"/>
      <c r="C926" s="124"/>
      <c r="D926" s="124"/>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spans="1:26" ht="15.75" customHeight="1" x14ac:dyDescent="0.2">
      <c r="A927" s="124"/>
      <c r="B927" s="124"/>
      <c r="C927" s="124"/>
      <c r="D927" s="124"/>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spans="1:26" ht="15.75" customHeight="1" x14ac:dyDescent="0.2">
      <c r="A928" s="124"/>
      <c r="B928" s="124"/>
      <c r="C928" s="124"/>
      <c r="D928" s="124"/>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spans="1:26" ht="15.75" customHeight="1" x14ac:dyDescent="0.2">
      <c r="A929" s="124"/>
      <c r="B929" s="124"/>
      <c r="C929" s="124"/>
      <c r="D929" s="124"/>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spans="1:26" ht="15.75" customHeight="1" x14ac:dyDescent="0.2">
      <c r="A930" s="124"/>
      <c r="B930" s="124"/>
      <c r="C930" s="124"/>
      <c r="D930" s="124"/>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spans="1:26" ht="15.75" customHeight="1" x14ac:dyDescent="0.2">
      <c r="A931" s="124"/>
      <c r="B931" s="124"/>
      <c r="C931" s="124"/>
      <c r="D931" s="124"/>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spans="1:26" ht="15.75" customHeight="1" x14ac:dyDescent="0.2">
      <c r="A932" s="124"/>
      <c r="B932" s="124"/>
      <c r="C932" s="124"/>
      <c r="D932" s="124"/>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spans="1:26" ht="15.75" customHeight="1" x14ac:dyDescent="0.2">
      <c r="A933" s="124"/>
      <c r="B933" s="124"/>
      <c r="C933" s="124"/>
      <c r="D933" s="124"/>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spans="1:26" ht="15.75" customHeight="1" x14ac:dyDescent="0.2">
      <c r="A934" s="124"/>
      <c r="B934" s="124"/>
      <c r="C934" s="124"/>
      <c r="D934" s="124"/>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spans="1:26" ht="15.75" customHeight="1" x14ac:dyDescent="0.2">
      <c r="A935" s="124"/>
      <c r="B935" s="124"/>
      <c r="C935" s="124"/>
      <c r="D935" s="124"/>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spans="1:26" ht="15.75" customHeight="1" x14ac:dyDescent="0.2">
      <c r="A936" s="124"/>
      <c r="B936" s="124"/>
      <c r="C936" s="124"/>
      <c r="D936" s="124"/>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spans="1:26" ht="15.75" customHeight="1" x14ac:dyDescent="0.2">
      <c r="A937" s="124"/>
      <c r="B937" s="124"/>
      <c r="C937" s="124"/>
      <c r="D937" s="124"/>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spans="1:26" ht="15.75" customHeight="1" x14ac:dyDescent="0.2">
      <c r="A938" s="124"/>
      <c r="B938" s="124"/>
      <c r="C938" s="124"/>
      <c r="D938" s="124"/>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spans="1:26" ht="15.75" customHeight="1" x14ac:dyDescent="0.2">
      <c r="A939" s="124"/>
      <c r="B939" s="124"/>
      <c r="C939" s="124"/>
      <c r="D939" s="124"/>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spans="1:26" ht="15.75" customHeight="1" x14ac:dyDescent="0.2">
      <c r="A940" s="124"/>
      <c r="B940" s="124"/>
      <c r="C940" s="124"/>
      <c r="D940" s="124"/>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row r="941" spans="1:26" ht="15.75" customHeight="1" x14ac:dyDescent="0.2">
      <c r="A941" s="124"/>
      <c r="B941" s="124"/>
      <c r="C941" s="124"/>
      <c r="D941" s="124"/>
      <c r="E941" s="124"/>
      <c r="F941" s="124"/>
      <c r="G941" s="124"/>
      <c r="H941" s="124"/>
      <c r="I941" s="124"/>
      <c r="J941" s="124"/>
      <c r="K941" s="124"/>
      <c r="L941" s="124"/>
      <c r="M941" s="124"/>
      <c r="N941" s="124"/>
      <c r="O941" s="124"/>
      <c r="P941" s="124"/>
      <c r="Q941" s="124"/>
      <c r="R941" s="124"/>
      <c r="S941" s="124"/>
      <c r="T941" s="124"/>
      <c r="U941" s="124"/>
      <c r="V941" s="124"/>
      <c r="W941" s="124"/>
      <c r="X941" s="124"/>
      <c r="Y941" s="124"/>
      <c r="Z941" s="124"/>
    </row>
    <row r="942" spans="1:26" ht="15.75" customHeight="1" x14ac:dyDescent="0.2">
      <c r="A942" s="124"/>
      <c r="B942" s="124"/>
      <c r="C942" s="124"/>
      <c r="D942" s="124"/>
      <c r="E942" s="124"/>
      <c r="F942" s="124"/>
      <c r="G942" s="124"/>
      <c r="H942" s="124"/>
      <c r="I942" s="124"/>
      <c r="J942" s="124"/>
      <c r="K942" s="124"/>
      <c r="L942" s="124"/>
      <c r="M942" s="124"/>
      <c r="N942" s="124"/>
      <c r="O942" s="124"/>
      <c r="P942" s="124"/>
      <c r="Q942" s="124"/>
      <c r="R942" s="124"/>
      <c r="S942" s="124"/>
      <c r="T942" s="124"/>
      <c r="U942" s="124"/>
      <c r="V942" s="124"/>
      <c r="W942" s="124"/>
      <c r="X942" s="124"/>
      <c r="Y942" s="124"/>
      <c r="Z942" s="124"/>
    </row>
    <row r="943" spans="1:26" ht="15.75" customHeight="1" x14ac:dyDescent="0.2">
      <c r="A943" s="124"/>
      <c r="B943" s="124"/>
      <c r="C943" s="124"/>
      <c r="D943" s="124"/>
      <c r="E943" s="124"/>
      <c r="F943" s="124"/>
      <c r="G943" s="124"/>
      <c r="H943" s="124"/>
      <c r="I943" s="124"/>
      <c r="J943" s="124"/>
      <c r="K943" s="124"/>
      <c r="L943" s="124"/>
      <c r="M943" s="124"/>
      <c r="N943" s="124"/>
      <c r="O943" s="124"/>
      <c r="P943" s="124"/>
      <c r="Q943" s="124"/>
      <c r="R943" s="124"/>
      <c r="S943" s="124"/>
      <c r="T943" s="124"/>
      <c r="U943" s="124"/>
      <c r="V943" s="124"/>
      <c r="W943" s="124"/>
      <c r="X943" s="124"/>
      <c r="Y943" s="124"/>
      <c r="Z943" s="124"/>
    </row>
    <row r="944" spans="1:26" ht="15.75" customHeight="1" x14ac:dyDescent="0.2">
      <c r="A944" s="124"/>
      <c r="B944" s="124"/>
      <c r="C944" s="124"/>
      <c r="D944" s="124"/>
      <c r="E944" s="124"/>
      <c r="F944" s="124"/>
      <c r="G944" s="124"/>
      <c r="H944" s="124"/>
      <c r="I944" s="124"/>
      <c r="J944" s="124"/>
      <c r="K944" s="124"/>
      <c r="L944" s="124"/>
      <c r="M944" s="124"/>
      <c r="N944" s="124"/>
      <c r="O944" s="124"/>
      <c r="P944" s="124"/>
      <c r="Q944" s="124"/>
      <c r="R944" s="124"/>
      <c r="S944" s="124"/>
      <c r="T944" s="124"/>
      <c r="U944" s="124"/>
      <c r="V944" s="124"/>
      <c r="W944" s="124"/>
      <c r="X944" s="124"/>
      <c r="Y944" s="124"/>
      <c r="Z944" s="124"/>
    </row>
    <row r="945" spans="1:26" ht="15.75" customHeight="1" x14ac:dyDescent="0.2">
      <c r="A945" s="124"/>
      <c r="B945" s="124"/>
      <c r="C945" s="124"/>
      <c r="D945" s="124"/>
      <c r="E945" s="124"/>
      <c r="F945" s="124"/>
      <c r="G945" s="124"/>
      <c r="H945" s="124"/>
      <c r="I945" s="124"/>
      <c r="J945" s="124"/>
      <c r="K945" s="124"/>
      <c r="L945" s="124"/>
      <c r="M945" s="124"/>
      <c r="N945" s="124"/>
      <c r="O945" s="124"/>
      <c r="P945" s="124"/>
      <c r="Q945" s="124"/>
      <c r="R945" s="124"/>
      <c r="S945" s="124"/>
      <c r="T945" s="124"/>
      <c r="U945" s="124"/>
      <c r="V945" s="124"/>
      <c r="W945" s="124"/>
      <c r="X945" s="124"/>
      <c r="Y945" s="124"/>
      <c r="Z945" s="124"/>
    </row>
    <row r="946" spans="1:26" ht="15.75" customHeight="1" x14ac:dyDescent="0.2">
      <c r="A946" s="124"/>
      <c r="B946" s="124"/>
      <c r="C946" s="124"/>
      <c r="D946" s="124"/>
      <c r="E946" s="124"/>
      <c r="F946" s="124"/>
      <c r="G946" s="124"/>
      <c r="H946" s="124"/>
      <c r="I946" s="124"/>
      <c r="J946" s="124"/>
      <c r="K946" s="124"/>
      <c r="L946" s="124"/>
      <c r="M946" s="124"/>
      <c r="N946" s="124"/>
      <c r="O946" s="124"/>
      <c r="P946" s="124"/>
      <c r="Q946" s="124"/>
      <c r="R946" s="124"/>
      <c r="S946" s="124"/>
      <c r="T946" s="124"/>
      <c r="U946" s="124"/>
      <c r="V946" s="124"/>
      <c r="W946" s="124"/>
      <c r="X946" s="124"/>
      <c r="Y946" s="124"/>
      <c r="Z946" s="124"/>
    </row>
    <row r="947" spans="1:26" ht="15.75" customHeight="1" x14ac:dyDescent="0.2">
      <c r="A947" s="124"/>
      <c r="B947" s="124"/>
      <c r="C947" s="124"/>
      <c r="D947" s="124"/>
      <c r="E947" s="124"/>
      <c r="F947" s="124"/>
      <c r="G947" s="124"/>
      <c r="H947" s="124"/>
      <c r="I947" s="124"/>
      <c r="J947" s="124"/>
      <c r="K947" s="124"/>
      <c r="L947" s="124"/>
      <c r="M947" s="124"/>
      <c r="N947" s="124"/>
      <c r="O947" s="124"/>
      <c r="P947" s="124"/>
      <c r="Q947" s="124"/>
      <c r="R947" s="124"/>
      <c r="S947" s="124"/>
      <c r="T947" s="124"/>
      <c r="U947" s="124"/>
      <c r="V947" s="124"/>
      <c r="W947" s="124"/>
      <c r="X947" s="124"/>
      <c r="Y947" s="124"/>
      <c r="Z947" s="124"/>
    </row>
    <row r="948" spans="1:26" ht="15.75" customHeight="1" x14ac:dyDescent="0.2">
      <c r="A948" s="124"/>
      <c r="B948" s="124"/>
      <c r="C948" s="124"/>
      <c r="D948" s="124"/>
      <c r="E948" s="124"/>
      <c r="F948" s="124"/>
      <c r="G948" s="124"/>
      <c r="H948" s="124"/>
      <c r="I948" s="124"/>
      <c r="J948" s="124"/>
      <c r="K948" s="124"/>
      <c r="L948" s="124"/>
      <c r="M948" s="124"/>
      <c r="N948" s="124"/>
      <c r="O948" s="124"/>
      <c r="P948" s="124"/>
      <c r="Q948" s="124"/>
      <c r="R948" s="124"/>
      <c r="S948" s="124"/>
      <c r="T948" s="124"/>
      <c r="U948" s="124"/>
      <c r="V948" s="124"/>
      <c r="W948" s="124"/>
      <c r="X948" s="124"/>
      <c r="Y948" s="124"/>
      <c r="Z948" s="124"/>
    </row>
    <row r="949" spans="1:26" ht="15.75" customHeight="1" x14ac:dyDescent="0.2">
      <c r="A949" s="124"/>
      <c r="B949" s="124"/>
      <c r="C949" s="124"/>
      <c r="D949" s="124"/>
      <c r="E949" s="124"/>
      <c r="F949" s="124"/>
      <c r="G949" s="124"/>
      <c r="H949" s="124"/>
      <c r="I949" s="124"/>
      <c r="J949" s="124"/>
      <c r="K949" s="124"/>
      <c r="L949" s="124"/>
      <c r="M949" s="124"/>
      <c r="N949" s="124"/>
      <c r="O949" s="124"/>
      <c r="P949" s="124"/>
      <c r="Q949" s="124"/>
      <c r="R949" s="124"/>
      <c r="S949" s="124"/>
      <c r="T949" s="124"/>
      <c r="U949" s="124"/>
      <c r="V949" s="124"/>
      <c r="W949" s="124"/>
      <c r="X949" s="124"/>
      <c r="Y949" s="124"/>
      <c r="Z949" s="124"/>
    </row>
    <row r="950" spans="1:26" ht="15.75" customHeight="1" x14ac:dyDescent="0.2">
      <c r="A950" s="124"/>
      <c r="B950" s="124"/>
      <c r="C950" s="124"/>
      <c r="D950" s="124"/>
      <c r="E950" s="124"/>
      <c r="F950" s="124"/>
      <c r="G950" s="124"/>
      <c r="H950" s="124"/>
      <c r="I950" s="124"/>
      <c r="J950" s="124"/>
      <c r="K950" s="124"/>
      <c r="L950" s="124"/>
      <c r="M950" s="124"/>
      <c r="N950" s="124"/>
      <c r="O950" s="124"/>
      <c r="P950" s="124"/>
      <c r="Q950" s="124"/>
      <c r="R950" s="124"/>
      <c r="S950" s="124"/>
      <c r="T950" s="124"/>
      <c r="U950" s="124"/>
      <c r="V950" s="124"/>
      <c r="W950" s="124"/>
      <c r="X950" s="124"/>
      <c r="Y950" s="124"/>
      <c r="Z950" s="124"/>
    </row>
    <row r="951" spans="1:26" ht="15.75" customHeight="1" x14ac:dyDescent="0.2">
      <c r="A951" s="124"/>
      <c r="B951" s="124"/>
      <c r="C951" s="124"/>
      <c r="D951" s="124"/>
      <c r="E951" s="124"/>
      <c r="F951" s="124"/>
      <c r="G951" s="124"/>
      <c r="H951" s="124"/>
      <c r="I951" s="124"/>
      <c r="J951" s="124"/>
      <c r="K951" s="124"/>
      <c r="L951" s="124"/>
      <c r="M951" s="124"/>
      <c r="N951" s="124"/>
      <c r="O951" s="124"/>
      <c r="P951" s="124"/>
      <c r="Q951" s="124"/>
      <c r="R951" s="124"/>
      <c r="S951" s="124"/>
      <c r="T951" s="124"/>
      <c r="U951" s="124"/>
      <c r="V951" s="124"/>
      <c r="W951" s="124"/>
      <c r="X951" s="124"/>
      <c r="Y951" s="124"/>
      <c r="Z951" s="124"/>
    </row>
    <row r="952" spans="1:26" ht="15.75" customHeight="1" x14ac:dyDescent="0.2">
      <c r="A952" s="124"/>
      <c r="B952" s="124"/>
      <c r="C952" s="124"/>
      <c r="D952" s="124"/>
      <c r="E952" s="124"/>
      <c r="F952" s="124"/>
      <c r="G952" s="124"/>
      <c r="H952" s="124"/>
      <c r="I952" s="124"/>
      <c r="J952" s="124"/>
      <c r="K952" s="124"/>
      <c r="L952" s="124"/>
      <c r="M952" s="124"/>
      <c r="N952" s="124"/>
      <c r="O952" s="124"/>
      <c r="P952" s="124"/>
      <c r="Q952" s="124"/>
      <c r="R952" s="124"/>
      <c r="S952" s="124"/>
      <c r="T952" s="124"/>
      <c r="U952" s="124"/>
      <c r="V952" s="124"/>
      <c r="W952" s="124"/>
      <c r="X952" s="124"/>
      <c r="Y952" s="124"/>
      <c r="Z952" s="124"/>
    </row>
    <row r="953" spans="1:26" ht="15.75" customHeight="1" x14ac:dyDescent="0.2">
      <c r="A953" s="124"/>
      <c r="B953" s="124"/>
      <c r="C953" s="124"/>
      <c r="D953" s="124"/>
      <c r="E953" s="124"/>
      <c r="F953" s="124"/>
      <c r="G953" s="124"/>
      <c r="H953" s="124"/>
      <c r="I953" s="124"/>
      <c r="J953" s="124"/>
      <c r="K953" s="124"/>
      <c r="L953" s="124"/>
      <c r="M953" s="124"/>
      <c r="N953" s="124"/>
      <c r="O953" s="124"/>
      <c r="P953" s="124"/>
      <c r="Q953" s="124"/>
      <c r="R953" s="124"/>
      <c r="S953" s="124"/>
      <c r="T953" s="124"/>
      <c r="U953" s="124"/>
      <c r="V953" s="124"/>
      <c r="W953" s="124"/>
      <c r="X953" s="124"/>
      <c r="Y953" s="124"/>
      <c r="Z953" s="124"/>
    </row>
    <row r="954" spans="1:26" ht="15.75" customHeight="1" x14ac:dyDescent="0.2">
      <c r="A954" s="124"/>
      <c r="B954" s="124"/>
      <c r="C954" s="124"/>
      <c r="D954" s="124"/>
      <c r="E954" s="124"/>
      <c r="F954" s="124"/>
      <c r="G954" s="124"/>
      <c r="H954" s="124"/>
      <c r="I954" s="124"/>
      <c r="J954" s="124"/>
      <c r="K954" s="124"/>
      <c r="L954" s="124"/>
      <c r="M954" s="124"/>
      <c r="N954" s="124"/>
      <c r="O954" s="124"/>
      <c r="P954" s="124"/>
      <c r="Q954" s="124"/>
      <c r="R954" s="124"/>
      <c r="S954" s="124"/>
      <c r="T954" s="124"/>
      <c r="U954" s="124"/>
      <c r="V954" s="124"/>
      <c r="W954" s="124"/>
      <c r="X954" s="124"/>
      <c r="Y954" s="124"/>
      <c r="Z954" s="124"/>
    </row>
    <row r="955" spans="1:26" ht="15.75" customHeight="1" x14ac:dyDescent="0.2">
      <c r="A955" s="124"/>
      <c r="B955" s="124"/>
      <c r="C955" s="124"/>
      <c r="D955" s="124"/>
      <c r="E955" s="124"/>
      <c r="F955" s="124"/>
      <c r="G955" s="124"/>
      <c r="H955" s="124"/>
      <c r="I955" s="124"/>
      <c r="J955" s="124"/>
      <c r="K955" s="124"/>
      <c r="L955" s="124"/>
      <c r="M955" s="124"/>
      <c r="N955" s="124"/>
      <c r="O955" s="124"/>
      <c r="P955" s="124"/>
      <c r="Q955" s="124"/>
      <c r="R955" s="124"/>
      <c r="S955" s="124"/>
      <c r="T955" s="124"/>
      <c r="U955" s="124"/>
      <c r="V955" s="124"/>
      <c r="W955" s="124"/>
      <c r="X955" s="124"/>
      <c r="Y955" s="124"/>
      <c r="Z955" s="124"/>
    </row>
    <row r="956" spans="1:26" ht="15.75" customHeight="1" x14ac:dyDescent="0.2">
      <c r="A956" s="124"/>
      <c r="B956" s="124"/>
      <c r="C956" s="124"/>
      <c r="D956" s="124"/>
      <c r="E956" s="124"/>
      <c r="F956" s="124"/>
      <c r="G956" s="124"/>
      <c r="H956" s="124"/>
      <c r="I956" s="124"/>
      <c r="J956" s="124"/>
      <c r="K956" s="124"/>
      <c r="L956" s="124"/>
      <c r="M956" s="124"/>
      <c r="N956" s="124"/>
      <c r="O956" s="124"/>
      <c r="P956" s="124"/>
      <c r="Q956" s="124"/>
      <c r="R956" s="124"/>
      <c r="S956" s="124"/>
      <c r="T956" s="124"/>
      <c r="U956" s="124"/>
      <c r="V956" s="124"/>
      <c r="W956" s="124"/>
      <c r="X956" s="124"/>
      <c r="Y956" s="124"/>
      <c r="Z956" s="124"/>
    </row>
    <row r="957" spans="1:26" ht="15.75" customHeight="1" x14ac:dyDescent="0.2">
      <c r="A957" s="124"/>
      <c r="B957" s="124"/>
      <c r="C957" s="124"/>
      <c r="D957" s="124"/>
      <c r="E957" s="124"/>
      <c r="F957" s="124"/>
      <c r="G957" s="124"/>
      <c r="H957" s="124"/>
      <c r="I957" s="124"/>
      <c r="J957" s="124"/>
      <c r="K957" s="124"/>
      <c r="L957" s="124"/>
      <c r="M957" s="124"/>
      <c r="N957" s="124"/>
      <c r="O957" s="124"/>
      <c r="P957" s="124"/>
      <c r="Q957" s="124"/>
      <c r="R957" s="124"/>
      <c r="S957" s="124"/>
      <c r="T957" s="124"/>
      <c r="U957" s="124"/>
      <c r="V957" s="124"/>
      <c r="W957" s="124"/>
      <c r="X957" s="124"/>
      <c r="Y957" s="124"/>
      <c r="Z957" s="124"/>
    </row>
    <row r="958" spans="1:26" ht="15.75" customHeight="1" x14ac:dyDescent="0.2">
      <c r="A958" s="124"/>
      <c r="B958" s="124"/>
      <c r="C958" s="124"/>
      <c r="D958" s="124"/>
      <c r="E958" s="124"/>
      <c r="F958" s="124"/>
      <c r="G958" s="124"/>
      <c r="H958" s="124"/>
      <c r="I958" s="124"/>
      <c r="J958" s="124"/>
      <c r="K958" s="124"/>
      <c r="L958" s="124"/>
      <c r="M958" s="124"/>
      <c r="N958" s="124"/>
      <c r="O958" s="124"/>
      <c r="P958" s="124"/>
      <c r="Q958" s="124"/>
      <c r="R958" s="124"/>
      <c r="S958" s="124"/>
      <c r="T958" s="124"/>
      <c r="U958" s="124"/>
      <c r="V958" s="124"/>
      <c r="W958" s="124"/>
      <c r="X958" s="124"/>
      <c r="Y958" s="124"/>
      <c r="Z958" s="124"/>
    </row>
    <row r="959" spans="1:26" ht="15.75" customHeight="1" x14ac:dyDescent="0.2">
      <c r="A959" s="124"/>
      <c r="B959" s="124"/>
      <c r="C959" s="124"/>
      <c r="D959" s="124"/>
      <c r="E959" s="124"/>
      <c r="F959" s="124"/>
      <c r="G959" s="124"/>
      <c r="H959" s="124"/>
      <c r="I959" s="124"/>
      <c r="J959" s="124"/>
      <c r="K959" s="124"/>
      <c r="L959" s="124"/>
      <c r="M959" s="124"/>
      <c r="N959" s="124"/>
      <c r="O959" s="124"/>
      <c r="P959" s="124"/>
      <c r="Q959" s="124"/>
      <c r="R959" s="124"/>
      <c r="S959" s="124"/>
      <c r="T959" s="124"/>
      <c r="U959" s="124"/>
      <c r="V959" s="124"/>
      <c r="W959" s="124"/>
      <c r="X959" s="124"/>
      <c r="Y959" s="124"/>
      <c r="Z959" s="124"/>
    </row>
    <row r="960" spans="1:26" ht="15.75" customHeight="1" x14ac:dyDescent="0.2">
      <c r="A960" s="124"/>
      <c r="B960" s="124"/>
      <c r="C960" s="124"/>
      <c r="D960" s="124"/>
      <c r="E960" s="124"/>
      <c r="F960" s="124"/>
      <c r="G960" s="124"/>
      <c r="H960" s="124"/>
      <c r="I960" s="124"/>
      <c r="J960" s="124"/>
      <c r="K960" s="124"/>
      <c r="L960" s="124"/>
      <c r="M960" s="124"/>
      <c r="N960" s="124"/>
      <c r="O960" s="124"/>
      <c r="P960" s="124"/>
      <c r="Q960" s="124"/>
      <c r="R960" s="124"/>
      <c r="S960" s="124"/>
      <c r="T960" s="124"/>
      <c r="U960" s="124"/>
      <c r="V960" s="124"/>
      <c r="W960" s="124"/>
      <c r="X960" s="124"/>
      <c r="Y960" s="124"/>
      <c r="Z960" s="124"/>
    </row>
    <row r="961" spans="1:26" ht="15.75" customHeight="1" x14ac:dyDescent="0.2">
      <c r="A961" s="124"/>
      <c r="B961" s="124"/>
      <c r="C961" s="124"/>
      <c r="D961" s="124"/>
      <c r="E961" s="124"/>
      <c r="F961" s="124"/>
      <c r="G961" s="124"/>
      <c r="H961" s="124"/>
      <c r="I961" s="124"/>
      <c r="J961" s="124"/>
      <c r="K961" s="124"/>
      <c r="L961" s="124"/>
      <c r="M961" s="124"/>
      <c r="N961" s="124"/>
      <c r="O961" s="124"/>
      <c r="P961" s="124"/>
      <c r="Q961" s="124"/>
      <c r="R961" s="124"/>
      <c r="S961" s="124"/>
      <c r="T961" s="124"/>
      <c r="U961" s="124"/>
      <c r="V961" s="124"/>
      <c r="W961" s="124"/>
      <c r="X961" s="124"/>
      <c r="Y961" s="124"/>
      <c r="Z961" s="124"/>
    </row>
    <row r="962" spans="1:26" ht="15.75" customHeight="1" x14ac:dyDescent="0.2">
      <c r="A962" s="124"/>
      <c r="B962" s="124"/>
      <c r="C962" s="124"/>
      <c r="D962" s="124"/>
      <c r="E962" s="124"/>
      <c r="F962" s="124"/>
      <c r="G962" s="124"/>
      <c r="H962" s="124"/>
      <c r="I962" s="124"/>
      <c r="J962" s="124"/>
      <c r="K962" s="124"/>
      <c r="L962" s="124"/>
      <c r="M962" s="124"/>
      <c r="N962" s="124"/>
      <c r="O962" s="124"/>
      <c r="P962" s="124"/>
      <c r="Q962" s="124"/>
      <c r="R962" s="124"/>
      <c r="S962" s="124"/>
      <c r="T962" s="124"/>
      <c r="U962" s="124"/>
      <c r="V962" s="124"/>
      <c r="W962" s="124"/>
      <c r="X962" s="124"/>
      <c r="Y962" s="124"/>
      <c r="Z962" s="124"/>
    </row>
    <row r="963" spans="1:26" ht="15.75" customHeight="1" x14ac:dyDescent="0.2">
      <c r="A963" s="124"/>
      <c r="B963" s="124"/>
      <c r="C963" s="124"/>
      <c r="D963" s="124"/>
      <c r="E963" s="124"/>
      <c r="F963" s="124"/>
      <c r="G963" s="124"/>
      <c r="H963" s="124"/>
      <c r="I963" s="124"/>
      <c r="J963" s="124"/>
      <c r="K963" s="124"/>
      <c r="L963" s="124"/>
      <c r="M963" s="124"/>
      <c r="N963" s="124"/>
      <c r="O963" s="124"/>
      <c r="P963" s="124"/>
      <c r="Q963" s="124"/>
      <c r="R963" s="124"/>
      <c r="S963" s="124"/>
      <c r="T963" s="124"/>
      <c r="U963" s="124"/>
      <c r="V963" s="124"/>
      <c r="W963" s="124"/>
      <c r="X963" s="124"/>
      <c r="Y963" s="124"/>
      <c r="Z963" s="124"/>
    </row>
    <row r="964" spans="1:26" ht="15.75" customHeight="1" x14ac:dyDescent="0.2">
      <c r="A964" s="124"/>
      <c r="B964" s="124"/>
      <c r="C964" s="124"/>
      <c r="D964" s="124"/>
      <c r="E964" s="124"/>
      <c r="F964" s="124"/>
      <c r="G964" s="124"/>
      <c r="H964" s="124"/>
      <c r="I964" s="124"/>
      <c r="J964" s="124"/>
      <c r="K964" s="124"/>
      <c r="L964" s="124"/>
      <c r="M964" s="124"/>
      <c r="N964" s="124"/>
      <c r="O964" s="124"/>
      <c r="P964" s="124"/>
      <c r="Q964" s="124"/>
      <c r="R964" s="124"/>
      <c r="S964" s="124"/>
      <c r="T964" s="124"/>
      <c r="U964" s="124"/>
      <c r="V964" s="124"/>
      <c r="W964" s="124"/>
      <c r="X964" s="124"/>
      <c r="Y964" s="124"/>
      <c r="Z964" s="124"/>
    </row>
    <row r="965" spans="1:26" ht="15.75" customHeight="1" x14ac:dyDescent="0.2">
      <c r="A965" s="124"/>
      <c r="B965" s="124"/>
      <c r="C965" s="124"/>
      <c r="D965" s="124"/>
      <c r="E965" s="124"/>
      <c r="F965" s="124"/>
      <c r="G965" s="124"/>
      <c r="H965" s="124"/>
      <c r="I965" s="124"/>
      <c r="J965" s="124"/>
      <c r="K965" s="124"/>
      <c r="L965" s="124"/>
      <c r="M965" s="124"/>
      <c r="N965" s="124"/>
      <c r="O965" s="124"/>
      <c r="P965" s="124"/>
      <c r="Q965" s="124"/>
      <c r="R965" s="124"/>
      <c r="S965" s="124"/>
      <c r="T965" s="124"/>
      <c r="U965" s="124"/>
      <c r="V965" s="124"/>
      <c r="W965" s="124"/>
      <c r="X965" s="124"/>
      <c r="Y965" s="124"/>
      <c r="Z965" s="124"/>
    </row>
    <row r="966" spans="1:26" ht="15.75" customHeight="1" x14ac:dyDescent="0.2">
      <c r="A966" s="124"/>
      <c r="B966" s="124"/>
      <c r="C966" s="124"/>
      <c r="D966" s="124"/>
      <c r="E966" s="124"/>
      <c r="F966" s="124"/>
      <c r="G966" s="124"/>
      <c r="H966" s="124"/>
      <c r="I966" s="124"/>
      <c r="J966" s="124"/>
      <c r="K966" s="124"/>
      <c r="L966" s="124"/>
      <c r="M966" s="124"/>
      <c r="N966" s="124"/>
      <c r="O966" s="124"/>
      <c r="P966" s="124"/>
      <c r="Q966" s="124"/>
      <c r="R966" s="124"/>
      <c r="S966" s="124"/>
      <c r="T966" s="124"/>
      <c r="U966" s="124"/>
      <c r="V966" s="124"/>
      <c r="W966" s="124"/>
      <c r="X966" s="124"/>
      <c r="Y966" s="124"/>
      <c r="Z966" s="124"/>
    </row>
    <row r="967" spans="1:26" ht="15.75" customHeight="1" x14ac:dyDescent="0.2">
      <c r="A967" s="124"/>
      <c r="B967" s="124"/>
      <c r="C967" s="124"/>
      <c r="D967" s="124"/>
      <c r="E967" s="124"/>
      <c r="F967" s="124"/>
      <c r="G967" s="124"/>
      <c r="H967" s="124"/>
      <c r="I967" s="124"/>
      <c r="J967" s="124"/>
      <c r="K967" s="124"/>
      <c r="L967" s="124"/>
      <c r="M967" s="124"/>
      <c r="N967" s="124"/>
      <c r="O967" s="124"/>
      <c r="P967" s="124"/>
      <c r="Q967" s="124"/>
      <c r="R967" s="124"/>
      <c r="S967" s="124"/>
      <c r="T967" s="124"/>
      <c r="U967" s="124"/>
      <c r="V967" s="124"/>
      <c r="W967" s="124"/>
      <c r="X967" s="124"/>
      <c r="Y967" s="124"/>
      <c r="Z967" s="124"/>
    </row>
    <row r="968" spans="1:26" ht="15.75" customHeight="1" x14ac:dyDescent="0.2">
      <c r="A968" s="124"/>
      <c r="B968" s="124"/>
      <c r="C968" s="124"/>
      <c r="D968" s="124"/>
      <c r="E968" s="124"/>
      <c r="F968" s="124"/>
      <c r="G968" s="124"/>
      <c r="H968" s="124"/>
      <c r="I968" s="124"/>
      <c r="J968" s="124"/>
      <c r="K968" s="124"/>
      <c r="L968" s="124"/>
      <c r="M968" s="124"/>
      <c r="N968" s="124"/>
      <c r="O968" s="124"/>
      <c r="P968" s="124"/>
      <c r="Q968" s="124"/>
      <c r="R968" s="124"/>
      <c r="S968" s="124"/>
      <c r="T968" s="124"/>
      <c r="U968" s="124"/>
      <c r="V968" s="124"/>
      <c r="W968" s="124"/>
      <c r="X968" s="124"/>
      <c r="Y968" s="124"/>
      <c r="Z968" s="124"/>
    </row>
    <row r="969" spans="1:26" ht="15.75" customHeight="1" x14ac:dyDescent="0.2">
      <c r="A969" s="124"/>
      <c r="B969" s="124"/>
      <c r="C969" s="124"/>
      <c r="D969" s="124"/>
      <c r="E969" s="124"/>
      <c r="F969" s="124"/>
      <c r="G969" s="124"/>
      <c r="H969" s="124"/>
      <c r="I969" s="124"/>
      <c r="J969" s="124"/>
      <c r="K969" s="124"/>
      <c r="L969" s="124"/>
      <c r="M969" s="124"/>
      <c r="N969" s="124"/>
      <c r="O969" s="124"/>
      <c r="P969" s="124"/>
      <c r="Q969" s="124"/>
      <c r="R969" s="124"/>
      <c r="S969" s="124"/>
      <c r="T969" s="124"/>
      <c r="U969" s="124"/>
      <c r="V969" s="124"/>
      <c r="W969" s="124"/>
      <c r="X969" s="124"/>
      <c r="Y969" s="124"/>
      <c r="Z969" s="124"/>
    </row>
    <row r="970" spans="1:26" ht="15.75" customHeight="1" x14ac:dyDescent="0.2">
      <c r="A970" s="124"/>
      <c r="B970" s="124"/>
      <c r="C970" s="124"/>
      <c r="D970" s="124"/>
      <c r="E970" s="124"/>
      <c r="F970" s="124"/>
      <c r="G970" s="124"/>
      <c r="H970" s="124"/>
      <c r="I970" s="124"/>
      <c r="J970" s="124"/>
      <c r="K970" s="124"/>
      <c r="L970" s="124"/>
      <c r="M970" s="124"/>
      <c r="N970" s="124"/>
      <c r="O970" s="124"/>
      <c r="P970" s="124"/>
      <c r="Q970" s="124"/>
      <c r="R970" s="124"/>
      <c r="S970" s="124"/>
      <c r="T970" s="124"/>
      <c r="U970" s="124"/>
      <c r="V970" s="124"/>
      <c r="W970" s="124"/>
      <c r="X970" s="124"/>
      <c r="Y970" s="124"/>
      <c r="Z970" s="124"/>
    </row>
    <row r="971" spans="1:26" ht="15.75" customHeight="1" x14ac:dyDescent="0.2">
      <c r="A971" s="124"/>
      <c r="B971" s="124"/>
      <c r="C971" s="124"/>
      <c r="D971" s="124"/>
      <c r="E971" s="124"/>
      <c r="F971" s="124"/>
      <c r="G971" s="124"/>
      <c r="H971" s="124"/>
      <c r="I971" s="124"/>
      <c r="J971" s="124"/>
      <c r="K971" s="124"/>
      <c r="L971" s="124"/>
      <c r="M971" s="124"/>
      <c r="N971" s="124"/>
      <c r="O971" s="124"/>
      <c r="P971" s="124"/>
      <c r="Q971" s="124"/>
      <c r="R971" s="124"/>
      <c r="S971" s="124"/>
      <c r="T971" s="124"/>
      <c r="U971" s="124"/>
      <c r="V971" s="124"/>
      <c r="W971" s="124"/>
      <c r="X971" s="124"/>
      <c r="Y971" s="124"/>
      <c r="Z971" s="124"/>
    </row>
    <row r="972" spans="1:26" ht="15.75" customHeight="1" x14ac:dyDescent="0.2">
      <c r="A972" s="124"/>
      <c r="B972" s="124"/>
      <c r="C972" s="124"/>
      <c r="D972" s="124"/>
      <c r="E972" s="124"/>
      <c r="F972" s="124"/>
      <c r="G972" s="124"/>
      <c r="H972" s="124"/>
      <c r="I972" s="124"/>
      <c r="J972" s="124"/>
      <c r="K972" s="124"/>
      <c r="L972" s="124"/>
      <c r="M972" s="124"/>
      <c r="N972" s="124"/>
      <c r="O972" s="124"/>
      <c r="P972" s="124"/>
      <c r="Q972" s="124"/>
      <c r="R972" s="124"/>
      <c r="S972" s="124"/>
      <c r="T972" s="124"/>
      <c r="U972" s="124"/>
      <c r="V972" s="124"/>
      <c r="W972" s="124"/>
      <c r="X972" s="124"/>
      <c r="Y972" s="124"/>
      <c r="Z972" s="124"/>
    </row>
    <row r="973" spans="1:26" ht="15.75" customHeight="1" x14ac:dyDescent="0.2">
      <c r="A973" s="124"/>
      <c r="B973" s="124"/>
      <c r="C973" s="124"/>
      <c r="D973" s="124"/>
      <c r="E973" s="124"/>
      <c r="F973" s="124"/>
      <c r="G973" s="124"/>
      <c r="H973" s="124"/>
      <c r="I973" s="124"/>
      <c r="J973" s="124"/>
      <c r="K973" s="124"/>
      <c r="L973" s="124"/>
      <c r="M973" s="124"/>
      <c r="N973" s="124"/>
      <c r="O973" s="124"/>
      <c r="P973" s="124"/>
      <c r="Q973" s="124"/>
      <c r="R973" s="124"/>
      <c r="S973" s="124"/>
      <c r="T973" s="124"/>
      <c r="U973" s="124"/>
      <c r="V973" s="124"/>
      <c r="W973" s="124"/>
      <c r="X973" s="124"/>
      <c r="Y973" s="124"/>
      <c r="Z973" s="124"/>
    </row>
    <row r="974" spans="1:26" ht="15.75" customHeight="1" x14ac:dyDescent="0.2">
      <c r="A974" s="124"/>
      <c r="B974" s="124"/>
      <c r="C974" s="124"/>
      <c r="D974" s="124"/>
      <c r="E974" s="124"/>
      <c r="F974" s="124"/>
      <c r="G974" s="124"/>
      <c r="H974" s="124"/>
      <c r="I974" s="124"/>
      <c r="J974" s="124"/>
      <c r="K974" s="124"/>
      <c r="L974" s="124"/>
      <c r="M974" s="124"/>
      <c r="N974" s="124"/>
      <c r="O974" s="124"/>
      <c r="P974" s="124"/>
      <c r="Q974" s="124"/>
      <c r="R974" s="124"/>
      <c r="S974" s="124"/>
      <c r="T974" s="124"/>
      <c r="U974" s="124"/>
      <c r="V974" s="124"/>
      <c r="W974" s="124"/>
      <c r="X974" s="124"/>
      <c r="Y974" s="124"/>
      <c r="Z974" s="124"/>
    </row>
    <row r="975" spans="1:26" ht="15.75" customHeight="1" x14ac:dyDescent="0.2">
      <c r="A975" s="124"/>
      <c r="B975" s="124"/>
      <c r="C975" s="124"/>
      <c r="D975" s="124"/>
      <c r="E975" s="124"/>
      <c r="F975" s="124"/>
      <c r="G975" s="124"/>
      <c r="H975" s="124"/>
      <c r="I975" s="124"/>
      <c r="J975" s="124"/>
      <c r="K975" s="124"/>
      <c r="L975" s="124"/>
      <c r="M975" s="124"/>
      <c r="N975" s="124"/>
      <c r="O975" s="124"/>
      <c r="P975" s="124"/>
      <c r="Q975" s="124"/>
      <c r="R975" s="124"/>
      <c r="S975" s="124"/>
      <c r="T975" s="124"/>
      <c r="U975" s="124"/>
      <c r="V975" s="124"/>
      <c r="W975" s="124"/>
      <c r="X975" s="124"/>
      <c r="Y975" s="124"/>
      <c r="Z975" s="124"/>
    </row>
    <row r="976" spans="1:26" ht="15.75" customHeight="1" x14ac:dyDescent="0.2">
      <c r="A976" s="124"/>
      <c r="B976" s="124"/>
      <c r="C976" s="124"/>
      <c r="D976" s="124"/>
      <c r="E976" s="124"/>
      <c r="F976" s="124"/>
      <c r="G976" s="124"/>
      <c r="H976" s="124"/>
      <c r="I976" s="124"/>
      <c r="J976" s="124"/>
      <c r="K976" s="124"/>
      <c r="L976" s="124"/>
      <c r="M976" s="124"/>
      <c r="N976" s="124"/>
      <c r="O976" s="124"/>
      <c r="P976" s="124"/>
      <c r="Q976" s="124"/>
      <c r="R976" s="124"/>
      <c r="S976" s="124"/>
      <c r="T976" s="124"/>
      <c r="U976" s="124"/>
      <c r="V976" s="124"/>
      <c r="W976" s="124"/>
      <c r="X976" s="124"/>
      <c r="Y976" s="124"/>
      <c r="Z976" s="124"/>
    </row>
    <row r="977" spans="1:26" ht="15.75" customHeight="1" x14ac:dyDescent="0.2">
      <c r="A977" s="124"/>
      <c r="B977" s="124"/>
      <c r="C977" s="124"/>
      <c r="D977" s="124"/>
      <c r="E977" s="124"/>
      <c r="F977" s="124"/>
      <c r="G977" s="124"/>
      <c r="H977" s="124"/>
      <c r="I977" s="124"/>
      <c r="J977" s="124"/>
      <c r="K977" s="124"/>
      <c r="L977" s="124"/>
      <c r="M977" s="124"/>
      <c r="N977" s="124"/>
      <c r="O977" s="124"/>
      <c r="P977" s="124"/>
      <c r="Q977" s="124"/>
      <c r="R977" s="124"/>
      <c r="S977" s="124"/>
      <c r="T977" s="124"/>
      <c r="U977" s="124"/>
      <c r="V977" s="124"/>
      <c r="W977" s="124"/>
      <c r="X977" s="124"/>
      <c r="Y977" s="124"/>
      <c r="Z977" s="124"/>
    </row>
    <row r="978" spans="1:26" ht="15.75" customHeight="1" x14ac:dyDescent="0.2">
      <c r="A978" s="124"/>
      <c r="B978" s="124"/>
      <c r="C978" s="124"/>
      <c r="D978" s="124"/>
      <c r="E978" s="124"/>
      <c r="F978" s="124"/>
      <c r="G978" s="124"/>
      <c r="H978" s="124"/>
      <c r="I978" s="124"/>
      <c r="J978" s="124"/>
      <c r="K978" s="124"/>
      <c r="L978" s="124"/>
      <c r="M978" s="124"/>
      <c r="N978" s="124"/>
      <c r="O978" s="124"/>
      <c r="P978" s="124"/>
      <c r="Q978" s="124"/>
      <c r="R978" s="124"/>
      <c r="S978" s="124"/>
      <c r="T978" s="124"/>
      <c r="U978" s="124"/>
      <c r="V978" s="124"/>
      <c r="W978" s="124"/>
      <c r="X978" s="124"/>
      <c r="Y978" s="124"/>
      <c r="Z978" s="124"/>
    </row>
    <row r="979" spans="1:26" ht="15.75" customHeight="1" x14ac:dyDescent="0.2">
      <c r="A979" s="124"/>
      <c r="B979" s="124"/>
      <c r="C979" s="124"/>
      <c r="D979" s="124"/>
      <c r="E979" s="124"/>
      <c r="F979" s="124"/>
      <c r="G979" s="124"/>
      <c r="H979" s="124"/>
      <c r="I979" s="124"/>
      <c r="J979" s="124"/>
      <c r="K979" s="124"/>
      <c r="L979" s="124"/>
      <c r="M979" s="124"/>
      <c r="N979" s="124"/>
      <c r="O979" s="124"/>
      <c r="P979" s="124"/>
      <c r="Q979" s="124"/>
      <c r="R979" s="124"/>
      <c r="S979" s="124"/>
      <c r="T979" s="124"/>
      <c r="U979" s="124"/>
      <c r="V979" s="124"/>
      <c r="W979" s="124"/>
      <c r="X979" s="124"/>
      <c r="Y979" s="124"/>
      <c r="Z979" s="124"/>
    </row>
    <row r="980" spans="1:26" ht="15.75" customHeight="1" x14ac:dyDescent="0.2">
      <c r="A980" s="124"/>
      <c r="B980" s="124"/>
      <c r="C980" s="124"/>
      <c r="D980" s="124"/>
      <c r="E980" s="124"/>
      <c r="F980" s="124"/>
      <c r="G980" s="124"/>
      <c r="H980" s="124"/>
      <c r="I980" s="124"/>
      <c r="J980" s="124"/>
      <c r="K980" s="124"/>
      <c r="L980" s="124"/>
      <c r="M980" s="124"/>
      <c r="N980" s="124"/>
      <c r="O980" s="124"/>
      <c r="P980" s="124"/>
      <c r="Q980" s="124"/>
      <c r="R980" s="124"/>
      <c r="S980" s="124"/>
      <c r="T980" s="124"/>
      <c r="U980" s="124"/>
      <c r="V980" s="124"/>
      <c r="W980" s="124"/>
      <c r="X980" s="124"/>
      <c r="Y980" s="124"/>
      <c r="Z980" s="124"/>
    </row>
    <row r="981" spans="1:26" ht="15.75" customHeight="1" x14ac:dyDescent="0.2">
      <c r="A981" s="124"/>
      <c r="B981" s="124"/>
      <c r="C981" s="124"/>
      <c r="D981" s="124"/>
      <c r="E981" s="124"/>
      <c r="F981" s="124"/>
      <c r="G981" s="124"/>
      <c r="H981" s="124"/>
      <c r="I981" s="124"/>
      <c r="J981" s="124"/>
      <c r="K981" s="124"/>
      <c r="L981" s="124"/>
      <c r="M981" s="124"/>
      <c r="N981" s="124"/>
      <c r="O981" s="124"/>
      <c r="P981" s="124"/>
      <c r="Q981" s="124"/>
      <c r="R981" s="124"/>
      <c r="S981" s="124"/>
      <c r="T981" s="124"/>
      <c r="U981" s="124"/>
      <c r="V981" s="124"/>
      <c r="W981" s="124"/>
      <c r="X981" s="124"/>
      <c r="Y981" s="124"/>
      <c r="Z981" s="124"/>
    </row>
    <row r="982" spans="1:26" ht="15.75" customHeight="1" x14ac:dyDescent="0.2">
      <c r="A982" s="124"/>
      <c r="B982" s="124"/>
      <c r="C982" s="124"/>
      <c r="D982" s="124"/>
      <c r="E982" s="124"/>
      <c r="F982" s="124"/>
      <c r="G982" s="124"/>
      <c r="H982" s="124"/>
      <c r="I982" s="124"/>
      <c r="J982" s="124"/>
      <c r="K982" s="124"/>
      <c r="L982" s="124"/>
      <c r="M982" s="124"/>
      <c r="N982" s="124"/>
      <c r="O982" s="124"/>
      <c r="P982" s="124"/>
      <c r="Q982" s="124"/>
      <c r="R982" s="124"/>
      <c r="S982" s="124"/>
      <c r="T982" s="124"/>
      <c r="U982" s="124"/>
      <c r="V982" s="124"/>
      <c r="W982" s="124"/>
      <c r="X982" s="124"/>
      <c r="Y982" s="124"/>
      <c r="Z982" s="124"/>
    </row>
    <row r="983" spans="1:26" ht="15.75" customHeight="1" x14ac:dyDescent="0.2">
      <c r="A983" s="124"/>
      <c r="B983" s="124"/>
      <c r="C983" s="124"/>
      <c r="D983" s="124"/>
      <c r="E983" s="124"/>
      <c r="F983" s="124"/>
      <c r="G983" s="124"/>
      <c r="H983" s="124"/>
      <c r="I983" s="124"/>
      <c r="J983" s="124"/>
      <c r="K983" s="124"/>
      <c r="L983" s="124"/>
      <c r="M983" s="124"/>
      <c r="N983" s="124"/>
      <c r="O983" s="124"/>
      <c r="P983" s="124"/>
      <c r="Q983" s="124"/>
      <c r="R983" s="124"/>
      <c r="S983" s="124"/>
      <c r="T983" s="124"/>
      <c r="U983" s="124"/>
      <c r="V983" s="124"/>
      <c r="W983" s="124"/>
      <c r="X983" s="124"/>
      <c r="Y983" s="124"/>
      <c r="Z983" s="124"/>
    </row>
    <row r="984" spans="1:26" ht="15.75" customHeight="1" x14ac:dyDescent="0.2">
      <c r="A984" s="124"/>
      <c r="B984" s="124"/>
      <c r="C984" s="124"/>
      <c r="D984" s="124"/>
      <c r="E984" s="124"/>
      <c r="F984" s="124"/>
      <c r="G984" s="124"/>
      <c r="H984" s="124"/>
      <c r="I984" s="124"/>
      <c r="J984" s="124"/>
      <c r="K984" s="124"/>
      <c r="L984" s="124"/>
      <c r="M984" s="124"/>
      <c r="N984" s="124"/>
      <c r="O984" s="124"/>
      <c r="P984" s="124"/>
      <c r="Q984" s="124"/>
      <c r="R984" s="124"/>
      <c r="S984" s="124"/>
      <c r="T984" s="124"/>
      <c r="U984" s="124"/>
      <c r="V984" s="124"/>
      <c r="W984" s="124"/>
      <c r="X984" s="124"/>
      <c r="Y984" s="124"/>
      <c r="Z984" s="124"/>
    </row>
    <row r="985" spans="1:26" ht="15.75" customHeight="1" x14ac:dyDescent="0.2">
      <c r="A985" s="124"/>
      <c r="B985" s="124"/>
      <c r="C985" s="124"/>
      <c r="D985" s="124"/>
      <c r="E985" s="124"/>
      <c r="F985" s="124"/>
      <c r="G985" s="124"/>
      <c r="H985" s="124"/>
      <c r="I985" s="124"/>
      <c r="J985" s="124"/>
      <c r="K985" s="124"/>
      <c r="L985" s="124"/>
      <c r="M985" s="124"/>
      <c r="N985" s="124"/>
      <c r="O985" s="124"/>
      <c r="P985" s="124"/>
      <c r="Q985" s="124"/>
      <c r="R985" s="124"/>
      <c r="S985" s="124"/>
      <c r="T985" s="124"/>
      <c r="U985" s="124"/>
      <c r="V985" s="124"/>
      <c r="W985" s="124"/>
      <c r="X985" s="124"/>
      <c r="Y985" s="124"/>
      <c r="Z985" s="124"/>
    </row>
    <row r="986" spans="1:26" ht="15.75" customHeight="1" x14ac:dyDescent="0.2">
      <c r="A986" s="124"/>
      <c r="B986" s="124"/>
      <c r="C986" s="124"/>
      <c r="D986" s="124"/>
      <c r="E986" s="124"/>
      <c r="F986" s="124"/>
      <c r="G986" s="124"/>
      <c r="H986" s="124"/>
      <c r="I986" s="124"/>
      <c r="J986" s="124"/>
      <c r="K986" s="124"/>
      <c r="L986" s="124"/>
      <c r="M986" s="124"/>
      <c r="N986" s="124"/>
      <c r="O986" s="124"/>
      <c r="P986" s="124"/>
      <c r="Q986" s="124"/>
      <c r="R986" s="124"/>
      <c r="S986" s="124"/>
      <c r="T986" s="124"/>
      <c r="U986" s="124"/>
      <c r="V986" s="124"/>
      <c r="W986" s="124"/>
      <c r="X986" s="124"/>
      <c r="Y986" s="124"/>
      <c r="Z986" s="124"/>
    </row>
    <row r="987" spans="1:26" ht="15.75" customHeight="1" x14ac:dyDescent="0.2">
      <c r="A987" s="124"/>
      <c r="B987" s="124"/>
      <c r="C987" s="124"/>
      <c r="D987" s="124"/>
      <c r="E987" s="124"/>
      <c r="F987" s="124"/>
      <c r="G987" s="124"/>
      <c r="H987" s="124"/>
      <c r="I987" s="124"/>
      <c r="J987" s="124"/>
      <c r="K987" s="124"/>
      <c r="L987" s="124"/>
      <c r="M987" s="124"/>
      <c r="N987" s="124"/>
      <c r="O987" s="124"/>
      <c r="P987" s="124"/>
      <c r="Q987" s="124"/>
      <c r="R987" s="124"/>
      <c r="S987" s="124"/>
      <c r="T987" s="124"/>
      <c r="U987" s="124"/>
      <c r="V987" s="124"/>
      <c r="W987" s="124"/>
      <c r="X987" s="124"/>
      <c r="Y987" s="124"/>
      <c r="Z987" s="124"/>
    </row>
    <row r="988" spans="1:26" ht="15.75" customHeight="1" x14ac:dyDescent="0.2">
      <c r="A988" s="124"/>
      <c r="B988" s="124"/>
      <c r="C988" s="124"/>
      <c r="D988" s="124"/>
      <c r="E988" s="124"/>
      <c r="F988" s="124"/>
      <c r="G988" s="124"/>
      <c r="H988" s="124"/>
      <c r="I988" s="124"/>
      <c r="J988" s="124"/>
      <c r="K988" s="124"/>
      <c r="L988" s="124"/>
      <c r="M988" s="124"/>
      <c r="N988" s="124"/>
      <c r="O988" s="124"/>
      <c r="P988" s="124"/>
      <c r="Q988" s="124"/>
      <c r="R988" s="124"/>
      <c r="S988" s="124"/>
      <c r="T988" s="124"/>
      <c r="U988" s="124"/>
      <c r="V988" s="124"/>
      <c r="W988" s="124"/>
      <c r="X988" s="124"/>
      <c r="Y988" s="124"/>
      <c r="Z988" s="124"/>
    </row>
    <row r="989" spans="1:26" ht="15.75" customHeight="1" x14ac:dyDescent="0.2">
      <c r="A989" s="124"/>
      <c r="B989" s="124"/>
      <c r="C989" s="124"/>
      <c r="D989" s="124"/>
      <c r="E989" s="124"/>
      <c r="F989" s="124"/>
      <c r="G989" s="124"/>
      <c r="H989" s="124"/>
      <c r="I989" s="124"/>
      <c r="J989" s="124"/>
      <c r="K989" s="124"/>
      <c r="L989" s="124"/>
      <c r="M989" s="124"/>
      <c r="N989" s="124"/>
      <c r="O989" s="124"/>
      <c r="P989" s="124"/>
      <c r="Q989" s="124"/>
      <c r="R989" s="124"/>
      <c r="S989" s="124"/>
      <c r="T989" s="124"/>
      <c r="U989" s="124"/>
      <c r="V989" s="124"/>
      <c r="W989" s="124"/>
      <c r="X989" s="124"/>
      <c r="Y989" s="124"/>
      <c r="Z989" s="124"/>
    </row>
    <row r="990" spans="1:26" ht="15.75" customHeight="1" x14ac:dyDescent="0.2">
      <c r="A990" s="124"/>
      <c r="B990" s="124"/>
      <c r="C990" s="124"/>
      <c r="D990" s="124"/>
      <c r="E990" s="124"/>
      <c r="F990" s="124"/>
      <c r="G990" s="124"/>
      <c r="H990" s="124"/>
      <c r="I990" s="124"/>
      <c r="J990" s="124"/>
      <c r="K990" s="124"/>
      <c r="L990" s="124"/>
      <c r="M990" s="124"/>
      <c r="N990" s="124"/>
      <c r="O990" s="124"/>
      <c r="P990" s="124"/>
      <c r="Q990" s="124"/>
      <c r="R990" s="124"/>
      <c r="S990" s="124"/>
      <c r="T990" s="124"/>
      <c r="U990" s="124"/>
      <c r="V990" s="124"/>
      <c r="W990" s="124"/>
      <c r="X990" s="124"/>
      <c r="Y990" s="124"/>
      <c r="Z990" s="124"/>
    </row>
    <row r="991" spans="1:26" ht="15.75" customHeight="1" x14ac:dyDescent="0.2">
      <c r="A991" s="124"/>
      <c r="B991" s="124"/>
      <c r="C991" s="124"/>
      <c r="D991" s="124"/>
      <c r="E991" s="124"/>
      <c r="F991" s="124"/>
      <c r="G991" s="124"/>
      <c r="H991" s="124"/>
      <c r="I991" s="124"/>
      <c r="J991" s="124"/>
      <c r="K991" s="124"/>
      <c r="L991" s="124"/>
      <c r="M991" s="124"/>
      <c r="N991" s="124"/>
      <c r="O991" s="124"/>
      <c r="P991" s="124"/>
      <c r="Q991" s="124"/>
      <c r="R991" s="124"/>
      <c r="S991" s="124"/>
      <c r="T991" s="124"/>
      <c r="U991" s="124"/>
      <c r="V991" s="124"/>
      <c r="W991" s="124"/>
      <c r="X991" s="124"/>
      <c r="Y991" s="124"/>
      <c r="Z991" s="124"/>
    </row>
    <row r="992" spans="1:26" ht="15.75" customHeight="1" x14ac:dyDescent="0.2">
      <c r="A992" s="124"/>
      <c r="B992" s="124"/>
      <c r="C992" s="124"/>
      <c r="D992" s="124"/>
      <c r="E992" s="124"/>
      <c r="F992" s="124"/>
      <c r="G992" s="124"/>
      <c r="H992" s="124"/>
      <c r="I992" s="124"/>
      <c r="J992" s="124"/>
      <c r="K992" s="124"/>
      <c r="L992" s="124"/>
      <c r="M992" s="124"/>
      <c r="N992" s="124"/>
      <c r="O992" s="124"/>
      <c r="P992" s="124"/>
      <c r="Q992" s="124"/>
      <c r="R992" s="124"/>
      <c r="S992" s="124"/>
      <c r="T992" s="124"/>
      <c r="U992" s="124"/>
      <c r="V992" s="124"/>
      <c r="W992" s="124"/>
      <c r="X992" s="124"/>
      <c r="Y992" s="124"/>
      <c r="Z992" s="124"/>
    </row>
    <row r="993" spans="1:26" ht="15.75" customHeight="1" x14ac:dyDescent="0.2">
      <c r="A993" s="124"/>
      <c r="B993" s="124"/>
      <c r="C993" s="124"/>
      <c r="D993" s="124"/>
      <c r="E993" s="124"/>
      <c r="F993" s="124"/>
      <c r="G993" s="124"/>
      <c r="H993" s="124"/>
      <c r="I993" s="124"/>
      <c r="J993" s="124"/>
      <c r="K993" s="124"/>
      <c r="L993" s="124"/>
      <c r="M993" s="124"/>
      <c r="N993" s="124"/>
      <c r="O993" s="124"/>
      <c r="P993" s="124"/>
      <c r="Q993" s="124"/>
      <c r="R993" s="124"/>
      <c r="S993" s="124"/>
      <c r="T993" s="124"/>
      <c r="U993" s="124"/>
      <c r="V993" s="124"/>
      <c r="W993" s="124"/>
      <c r="X993" s="124"/>
      <c r="Y993" s="124"/>
      <c r="Z993" s="124"/>
    </row>
    <row r="994" spans="1:26" ht="15.75" customHeight="1" x14ac:dyDescent="0.2">
      <c r="A994" s="124"/>
      <c r="B994" s="124"/>
      <c r="C994" s="124"/>
      <c r="D994" s="124"/>
      <c r="E994" s="124"/>
      <c r="F994" s="124"/>
      <c r="G994" s="124"/>
      <c r="H994" s="124"/>
      <c r="I994" s="124"/>
      <c r="J994" s="124"/>
      <c r="K994" s="124"/>
      <c r="L994" s="124"/>
      <c r="M994" s="124"/>
      <c r="N994" s="124"/>
      <c r="O994" s="124"/>
      <c r="P994" s="124"/>
      <c r="Q994" s="124"/>
      <c r="R994" s="124"/>
      <c r="S994" s="124"/>
      <c r="T994" s="124"/>
      <c r="U994" s="124"/>
      <c r="V994" s="124"/>
      <c r="W994" s="124"/>
      <c r="X994" s="124"/>
      <c r="Y994" s="124"/>
      <c r="Z994" s="124"/>
    </row>
    <row r="995" spans="1:26" ht="15.75" customHeight="1" x14ac:dyDescent="0.2">
      <c r="A995" s="124"/>
      <c r="B995" s="124"/>
      <c r="C995" s="124"/>
      <c r="D995" s="124"/>
      <c r="E995" s="124"/>
      <c r="F995" s="124"/>
      <c r="G995" s="124"/>
      <c r="H995" s="124"/>
      <c r="I995" s="124"/>
      <c r="J995" s="124"/>
      <c r="K995" s="124"/>
      <c r="L995" s="124"/>
      <c r="M995" s="124"/>
      <c r="N995" s="124"/>
      <c r="O995" s="124"/>
      <c r="P995" s="124"/>
      <c r="Q995" s="124"/>
      <c r="R995" s="124"/>
      <c r="S995" s="124"/>
      <c r="T995" s="124"/>
      <c r="U995" s="124"/>
      <c r="V995" s="124"/>
      <c r="W995" s="124"/>
      <c r="X995" s="124"/>
      <c r="Y995" s="124"/>
      <c r="Z995" s="124"/>
    </row>
    <row r="996" spans="1:26" ht="15.75" customHeight="1" x14ac:dyDescent="0.2">
      <c r="A996" s="124"/>
      <c r="B996" s="124"/>
      <c r="C996" s="124"/>
      <c r="D996" s="124"/>
      <c r="E996" s="124"/>
      <c r="F996" s="124"/>
      <c r="G996" s="124"/>
      <c r="H996" s="124"/>
      <c r="I996" s="124"/>
      <c r="J996" s="124"/>
      <c r="K996" s="124"/>
      <c r="L996" s="124"/>
      <c r="M996" s="124"/>
      <c r="N996" s="124"/>
      <c r="O996" s="124"/>
      <c r="P996" s="124"/>
      <c r="Q996" s="124"/>
      <c r="R996" s="124"/>
      <c r="S996" s="124"/>
      <c r="T996" s="124"/>
      <c r="U996" s="124"/>
      <c r="V996" s="124"/>
      <c r="W996" s="124"/>
      <c r="X996" s="124"/>
      <c r="Y996" s="124"/>
      <c r="Z996" s="124"/>
    </row>
    <row r="997" spans="1:26" ht="15.75" customHeight="1" x14ac:dyDescent="0.2">
      <c r="A997" s="124"/>
      <c r="B997" s="124"/>
      <c r="C997" s="124"/>
      <c r="D997" s="124"/>
      <c r="E997" s="124"/>
      <c r="F997" s="124"/>
      <c r="G997" s="124"/>
      <c r="H997" s="124"/>
      <c r="I997" s="124"/>
      <c r="J997" s="124"/>
      <c r="K997" s="124"/>
      <c r="L997" s="124"/>
      <c r="M997" s="124"/>
      <c r="N997" s="124"/>
      <c r="O997" s="124"/>
      <c r="P997" s="124"/>
      <c r="Q997" s="124"/>
      <c r="R997" s="124"/>
      <c r="S997" s="124"/>
      <c r="T997" s="124"/>
      <c r="U997" s="124"/>
      <c r="V997" s="124"/>
      <c r="W997" s="124"/>
      <c r="X997" s="124"/>
      <c r="Y997" s="124"/>
      <c r="Z997" s="124"/>
    </row>
    <row r="998" spans="1:26" ht="15.75" customHeight="1" x14ac:dyDescent="0.2">
      <c r="A998" s="124"/>
      <c r="B998" s="124"/>
      <c r="C998" s="124"/>
      <c r="D998" s="124"/>
      <c r="E998" s="124"/>
      <c r="F998" s="124"/>
      <c r="G998" s="124"/>
      <c r="H998" s="124"/>
      <c r="I998" s="124"/>
      <c r="J998" s="124"/>
      <c r="K998" s="124"/>
      <c r="L998" s="124"/>
      <c r="M998" s="124"/>
      <c r="N998" s="124"/>
      <c r="O998" s="124"/>
      <c r="P998" s="124"/>
      <c r="Q998" s="124"/>
      <c r="R998" s="124"/>
      <c r="S998" s="124"/>
      <c r="T998" s="124"/>
      <c r="U998" s="124"/>
      <c r="V998" s="124"/>
      <c r="W998" s="124"/>
      <c r="X998" s="124"/>
      <c r="Y998" s="124"/>
      <c r="Z998" s="124"/>
    </row>
    <row r="999" spans="1:26" ht="15.75" customHeight="1" x14ac:dyDescent="0.2">
      <c r="A999" s="124"/>
      <c r="B999" s="124"/>
      <c r="C999" s="124"/>
      <c r="D999" s="124"/>
      <c r="E999" s="124"/>
      <c r="F999" s="124"/>
      <c r="G999" s="124"/>
      <c r="H999" s="124"/>
      <c r="I999" s="124"/>
      <c r="J999" s="124"/>
      <c r="K999" s="124"/>
      <c r="L999" s="124"/>
      <c r="M999" s="124"/>
      <c r="N999" s="124"/>
      <c r="O999" s="124"/>
      <c r="P999" s="124"/>
      <c r="Q999" s="124"/>
      <c r="R999" s="124"/>
      <c r="S999" s="124"/>
      <c r="T999" s="124"/>
      <c r="U999" s="124"/>
      <c r="V999" s="124"/>
      <c r="W999" s="124"/>
      <c r="X999" s="124"/>
      <c r="Y999" s="124"/>
      <c r="Z999" s="124"/>
    </row>
    <row r="1000" spans="1:26" ht="15.75" customHeight="1" x14ac:dyDescent="0.2">
      <c r="A1000" s="124"/>
      <c r="B1000" s="124"/>
      <c r="C1000" s="124"/>
      <c r="D1000" s="124"/>
      <c r="E1000" s="124"/>
      <c r="F1000" s="124"/>
      <c r="G1000" s="124"/>
      <c r="H1000" s="124"/>
      <c r="I1000" s="124"/>
      <c r="J1000" s="124"/>
      <c r="K1000" s="124"/>
      <c r="L1000" s="124"/>
      <c r="M1000" s="124"/>
      <c r="N1000" s="124"/>
      <c r="O1000" s="124"/>
      <c r="P1000" s="124"/>
      <c r="Q1000" s="124"/>
      <c r="R1000" s="124"/>
      <c r="S1000" s="124"/>
      <c r="T1000" s="124"/>
      <c r="U1000" s="124"/>
      <c r="V1000" s="124"/>
      <c r="W1000" s="124"/>
      <c r="X1000" s="124"/>
      <c r="Y1000" s="124"/>
      <c r="Z1000" s="124"/>
    </row>
  </sheetData>
  <mergeCells count="3">
    <mergeCell ref="A1:G1"/>
    <mergeCell ref="A2:G2"/>
    <mergeCell ref="A3:G3"/>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00"/>
  <sheetViews>
    <sheetView workbookViewId="0"/>
  </sheetViews>
  <sheetFormatPr defaultColWidth="14.42578125" defaultRowHeight="15" customHeight="1" x14ac:dyDescent="0.2"/>
  <cols>
    <col min="1" max="1" width="5" customWidth="1"/>
    <col min="2" max="3" width="30.28515625" customWidth="1"/>
    <col min="4" max="4" width="20" customWidth="1"/>
    <col min="5" max="5" width="14.28515625" customWidth="1"/>
    <col min="6" max="6" width="23.42578125" customWidth="1"/>
    <col min="7" max="7" width="18.140625" customWidth="1"/>
    <col min="8" max="8" width="17.7109375" customWidth="1"/>
    <col min="9" max="9" width="17.28515625" customWidth="1"/>
    <col min="10" max="10" width="17.7109375" customWidth="1"/>
    <col min="11" max="11" width="18.42578125" customWidth="1"/>
    <col min="12" max="26" width="8" customWidth="1"/>
  </cols>
  <sheetData>
    <row r="1" spans="1:11" ht="18.75" customHeight="1" x14ac:dyDescent="0.3">
      <c r="A1" s="239" t="s">
        <v>275</v>
      </c>
      <c r="B1" s="189"/>
      <c r="C1" s="189"/>
      <c r="D1" s="189"/>
      <c r="E1" s="189"/>
      <c r="F1" s="189"/>
      <c r="G1" s="189"/>
      <c r="H1" s="189"/>
      <c r="I1" s="189"/>
      <c r="J1" s="189"/>
      <c r="K1" s="189"/>
    </row>
    <row r="2" spans="1:11" ht="18.75" customHeight="1" x14ac:dyDescent="0.3">
      <c r="A2" s="239" t="s">
        <v>277</v>
      </c>
      <c r="B2" s="189"/>
      <c r="C2" s="189"/>
      <c r="D2" s="189"/>
      <c r="E2" s="189"/>
      <c r="F2" s="189"/>
      <c r="G2" s="189"/>
      <c r="H2" s="189"/>
      <c r="I2" s="189"/>
      <c r="J2" s="189"/>
      <c r="K2" s="189"/>
    </row>
    <row r="3" spans="1:11" ht="18.75" customHeight="1" x14ac:dyDescent="0.3">
      <c r="A3" s="239" t="s">
        <v>278</v>
      </c>
      <c r="B3" s="189"/>
      <c r="C3" s="189"/>
      <c r="D3" s="189"/>
      <c r="E3" s="189"/>
      <c r="F3" s="189"/>
      <c r="G3" s="189"/>
      <c r="H3" s="189"/>
      <c r="I3" s="189"/>
      <c r="J3" s="189"/>
      <c r="K3" s="189"/>
    </row>
    <row r="4" spans="1:11" ht="18.75" customHeight="1" x14ac:dyDescent="0.3">
      <c r="A4" s="240" t="s">
        <v>279</v>
      </c>
      <c r="B4" s="189"/>
      <c r="C4" s="189"/>
      <c r="D4" s="189"/>
      <c r="E4" s="240" t="s">
        <v>54</v>
      </c>
      <c r="F4" s="189"/>
      <c r="G4" s="189"/>
      <c r="H4" s="189"/>
      <c r="I4" s="189"/>
      <c r="J4" s="189"/>
      <c r="K4" s="189"/>
    </row>
    <row r="5" spans="1:11" ht="12.75" customHeight="1" x14ac:dyDescent="0.2">
      <c r="A5" s="241" t="s">
        <v>280</v>
      </c>
      <c r="B5" s="189"/>
      <c r="C5" s="189"/>
      <c r="D5" s="189"/>
      <c r="E5" s="189"/>
      <c r="G5" s="127"/>
      <c r="H5" s="127"/>
      <c r="I5" s="127"/>
      <c r="J5" s="127"/>
      <c r="K5" s="127"/>
    </row>
    <row r="6" spans="1:11" ht="96" customHeight="1" x14ac:dyDescent="0.2">
      <c r="A6" s="128" t="s">
        <v>282</v>
      </c>
      <c r="B6" s="129" t="s">
        <v>283</v>
      </c>
      <c r="C6" s="129" t="s">
        <v>284</v>
      </c>
      <c r="D6" s="129" t="s">
        <v>285</v>
      </c>
      <c r="E6" s="129" t="s">
        <v>22</v>
      </c>
      <c r="F6" s="131" t="s">
        <v>286</v>
      </c>
      <c r="G6" s="131" t="s">
        <v>287</v>
      </c>
      <c r="H6" s="131" t="s">
        <v>288</v>
      </c>
      <c r="I6" s="131" t="s">
        <v>289</v>
      </c>
      <c r="J6" s="131" t="s">
        <v>291</v>
      </c>
      <c r="K6" s="131" t="s">
        <v>292</v>
      </c>
    </row>
    <row r="7" spans="1:11" ht="12.75" customHeight="1" x14ac:dyDescent="0.2">
      <c r="A7" s="133">
        <v>1</v>
      </c>
      <c r="B7" s="133" t="s">
        <v>293</v>
      </c>
      <c r="C7" s="133" t="s">
        <v>294</v>
      </c>
      <c r="D7" s="133" t="s">
        <v>295</v>
      </c>
      <c r="E7" s="133" t="s">
        <v>296</v>
      </c>
      <c r="F7" s="134">
        <v>5</v>
      </c>
      <c r="G7" s="134">
        <v>4</v>
      </c>
      <c r="H7" s="134">
        <v>5</v>
      </c>
      <c r="I7" s="134">
        <v>4</v>
      </c>
      <c r="J7" s="134">
        <v>5</v>
      </c>
      <c r="K7" s="134">
        <v>4</v>
      </c>
    </row>
    <row r="8" spans="1:11" ht="12.75" customHeight="1" x14ac:dyDescent="0.2">
      <c r="A8" s="133">
        <v>2</v>
      </c>
      <c r="B8" s="133" t="s">
        <v>297</v>
      </c>
      <c r="C8" s="133" t="s">
        <v>299</v>
      </c>
      <c r="D8" s="133" t="s">
        <v>300</v>
      </c>
      <c r="E8" s="133" t="s">
        <v>301</v>
      </c>
      <c r="F8" s="134">
        <v>5</v>
      </c>
      <c r="G8" s="134">
        <v>5</v>
      </c>
      <c r="H8" s="134">
        <v>5</v>
      </c>
      <c r="I8" s="134">
        <v>5</v>
      </c>
      <c r="J8" s="134">
        <v>5</v>
      </c>
      <c r="K8" s="134">
        <v>5</v>
      </c>
    </row>
    <row r="9" spans="1:11" ht="12.75" customHeight="1" x14ac:dyDescent="0.2">
      <c r="A9" s="133">
        <v>3</v>
      </c>
      <c r="B9" s="133" t="s">
        <v>302</v>
      </c>
      <c r="C9" s="133" t="s">
        <v>303</v>
      </c>
      <c r="D9" s="133" t="s">
        <v>304</v>
      </c>
      <c r="E9" s="133" t="s">
        <v>306</v>
      </c>
      <c r="F9" s="134">
        <v>5</v>
      </c>
      <c r="G9" s="134">
        <v>5</v>
      </c>
      <c r="H9" s="134">
        <v>5</v>
      </c>
      <c r="I9" s="134">
        <v>5</v>
      </c>
      <c r="J9" s="134">
        <v>5</v>
      </c>
      <c r="K9" s="134">
        <v>5</v>
      </c>
    </row>
    <row r="10" spans="1:11" ht="12.75" customHeight="1" x14ac:dyDescent="0.2">
      <c r="A10" s="133">
        <v>4</v>
      </c>
      <c r="B10" s="133" t="s">
        <v>307</v>
      </c>
      <c r="C10" s="133" t="s">
        <v>308</v>
      </c>
      <c r="D10" s="133" t="s">
        <v>106</v>
      </c>
      <c r="E10" s="133" t="s">
        <v>105</v>
      </c>
      <c r="F10" s="134">
        <v>5</v>
      </c>
      <c r="G10" s="134">
        <v>5</v>
      </c>
      <c r="H10" s="134">
        <v>5</v>
      </c>
      <c r="I10" s="134">
        <v>5</v>
      </c>
      <c r="J10" s="134">
        <v>5</v>
      </c>
      <c r="K10" s="134">
        <v>5</v>
      </c>
    </row>
    <row r="11" spans="1:11" ht="12.75" customHeight="1" x14ac:dyDescent="0.2">
      <c r="A11" s="133">
        <v>5</v>
      </c>
      <c r="B11" s="133" t="s">
        <v>310</v>
      </c>
      <c r="C11" s="133" t="s">
        <v>311</v>
      </c>
      <c r="D11" s="133" t="s">
        <v>312</v>
      </c>
      <c r="E11" s="133" t="s">
        <v>243</v>
      </c>
      <c r="F11" s="134">
        <v>5</v>
      </c>
      <c r="G11" s="134">
        <v>5</v>
      </c>
      <c r="H11" s="134">
        <v>5</v>
      </c>
      <c r="I11" s="134">
        <v>4</v>
      </c>
      <c r="J11" s="134">
        <v>5</v>
      </c>
      <c r="K11" s="134">
        <v>5</v>
      </c>
    </row>
    <row r="12" spans="1:11" ht="12.75" customHeight="1" x14ac:dyDescent="0.2">
      <c r="A12" s="133">
        <v>6</v>
      </c>
      <c r="B12" s="133" t="s">
        <v>310</v>
      </c>
      <c r="C12" s="133" t="s">
        <v>314</v>
      </c>
      <c r="D12" s="133" t="s">
        <v>208</v>
      </c>
      <c r="E12" s="133" t="s">
        <v>207</v>
      </c>
      <c r="F12" s="134">
        <v>5</v>
      </c>
      <c r="G12" s="134">
        <v>5</v>
      </c>
      <c r="H12" s="134">
        <v>5</v>
      </c>
      <c r="I12" s="134">
        <v>5</v>
      </c>
      <c r="J12" s="134">
        <v>5</v>
      </c>
      <c r="K12" s="134">
        <v>5</v>
      </c>
    </row>
    <row r="13" spans="1:11" ht="12.75" customHeight="1" x14ac:dyDescent="0.2">
      <c r="A13" s="133">
        <v>7</v>
      </c>
      <c r="B13" s="133" t="s">
        <v>315</v>
      </c>
      <c r="C13" s="133" t="s">
        <v>316</v>
      </c>
      <c r="D13" s="133" t="s">
        <v>317</v>
      </c>
      <c r="E13" s="133" t="s">
        <v>318</v>
      </c>
      <c r="F13" s="134">
        <v>4</v>
      </c>
      <c r="G13" s="134">
        <v>4</v>
      </c>
      <c r="H13" s="134">
        <v>4</v>
      </c>
      <c r="I13" s="134">
        <v>4</v>
      </c>
      <c r="J13" s="134">
        <v>4</v>
      </c>
      <c r="K13" s="134">
        <v>4</v>
      </c>
    </row>
    <row r="14" spans="1:11" ht="12.75" customHeight="1" x14ac:dyDescent="0.2">
      <c r="A14" s="133">
        <v>8</v>
      </c>
      <c r="B14" s="133" t="s">
        <v>320</v>
      </c>
      <c r="C14" s="133" t="s">
        <v>321</v>
      </c>
      <c r="D14" s="133" t="s">
        <v>322</v>
      </c>
      <c r="E14" s="133" t="s">
        <v>323</v>
      </c>
      <c r="F14" s="134">
        <v>5</v>
      </c>
      <c r="G14" s="134">
        <v>4</v>
      </c>
      <c r="H14" s="134">
        <v>5</v>
      </c>
      <c r="I14" s="134">
        <v>5</v>
      </c>
      <c r="J14" s="134">
        <v>5</v>
      </c>
      <c r="K14" s="134">
        <v>4</v>
      </c>
    </row>
    <row r="15" spans="1:11" ht="12.75" customHeight="1" x14ac:dyDescent="0.2">
      <c r="A15" s="133">
        <v>9</v>
      </c>
      <c r="B15" s="133" t="s">
        <v>325</v>
      </c>
      <c r="C15" s="133" t="s">
        <v>326</v>
      </c>
      <c r="D15" s="133" t="s">
        <v>327</v>
      </c>
      <c r="E15" s="133" t="s">
        <v>328</v>
      </c>
      <c r="F15" s="134">
        <v>4</v>
      </c>
      <c r="G15" s="134">
        <v>4</v>
      </c>
      <c r="H15" s="134">
        <v>4</v>
      </c>
      <c r="I15" s="134">
        <v>4</v>
      </c>
      <c r="J15" s="134">
        <v>4</v>
      </c>
      <c r="K15" s="134">
        <v>4</v>
      </c>
    </row>
    <row r="16" spans="1:11" ht="12.75" customHeight="1" x14ac:dyDescent="0.2">
      <c r="A16" s="133">
        <v>10</v>
      </c>
      <c r="B16" s="133" t="s">
        <v>329</v>
      </c>
      <c r="C16" s="133" t="s">
        <v>330</v>
      </c>
      <c r="D16" s="133" t="s">
        <v>331</v>
      </c>
      <c r="E16" s="133" t="s">
        <v>203</v>
      </c>
      <c r="F16" s="134">
        <v>5</v>
      </c>
      <c r="G16" s="134">
        <v>4</v>
      </c>
      <c r="H16" s="134">
        <v>5</v>
      </c>
      <c r="I16" s="134">
        <v>5</v>
      </c>
      <c r="J16" s="134">
        <v>5</v>
      </c>
      <c r="K16" s="134">
        <v>5</v>
      </c>
    </row>
    <row r="17" spans="1:11" ht="12.75" customHeight="1" x14ac:dyDescent="0.2">
      <c r="A17" s="133">
        <v>11</v>
      </c>
      <c r="B17" s="133" t="s">
        <v>332</v>
      </c>
      <c r="C17" s="133" t="s">
        <v>333</v>
      </c>
      <c r="D17" s="133" t="s">
        <v>334</v>
      </c>
      <c r="E17" s="133" t="s">
        <v>335</v>
      </c>
      <c r="F17" s="134">
        <v>3</v>
      </c>
      <c r="G17" s="134">
        <v>4</v>
      </c>
      <c r="H17" s="134">
        <v>3</v>
      </c>
      <c r="I17" s="134">
        <v>4</v>
      </c>
      <c r="J17" s="134">
        <v>3</v>
      </c>
      <c r="K17" s="134">
        <v>4</v>
      </c>
    </row>
    <row r="18" spans="1:11" ht="12.75" customHeight="1" x14ac:dyDescent="0.2">
      <c r="A18" s="133">
        <v>12</v>
      </c>
      <c r="B18" s="133" t="s">
        <v>336</v>
      </c>
      <c r="C18" s="133" t="s">
        <v>337</v>
      </c>
      <c r="D18" s="133" t="s">
        <v>338</v>
      </c>
      <c r="E18" s="133" t="s">
        <v>339</v>
      </c>
      <c r="F18" s="134">
        <v>5</v>
      </c>
      <c r="G18" s="134">
        <v>5</v>
      </c>
      <c r="H18" s="134">
        <v>5</v>
      </c>
      <c r="I18" s="134">
        <v>5</v>
      </c>
      <c r="J18" s="134">
        <v>5</v>
      </c>
      <c r="K18" s="134">
        <v>5</v>
      </c>
    </row>
    <row r="19" spans="1:11" ht="12.75" customHeight="1" x14ac:dyDescent="0.2">
      <c r="A19" s="133">
        <v>13</v>
      </c>
      <c r="B19" s="133" t="s">
        <v>340</v>
      </c>
      <c r="C19" s="133" t="s">
        <v>341</v>
      </c>
      <c r="D19" s="133" t="s">
        <v>342</v>
      </c>
      <c r="E19" s="133" t="s">
        <v>343</v>
      </c>
      <c r="F19" s="134">
        <v>5</v>
      </c>
      <c r="G19" s="134">
        <v>5</v>
      </c>
      <c r="H19" s="134">
        <v>5</v>
      </c>
      <c r="I19" s="134">
        <v>5</v>
      </c>
      <c r="J19" s="134">
        <v>5</v>
      </c>
      <c r="K19" s="134">
        <v>5</v>
      </c>
    </row>
    <row r="20" spans="1:11" ht="12.75" customHeight="1" x14ac:dyDescent="0.2">
      <c r="A20" s="133">
        <v>14</v>
      </c>
      <c r="B20" s="133" t="s">
        <v>344</v>
      </c>
      <c r="C20" s="133" t="s">
        <v>345</v>
      </c>
      <c r="D20" s="133" t="s">
        <v>346</v>
      </c>
      <c r="E20" s="133" t="s">
        <v>348</v>
      </c>
      <c r="F20" s="134">
        <v>5</v>
      </c>
      <c r="G20" s="134">
        <v>5</v>
      </c>
      <c r="H20" s="134">
        <v>5</v>
      </c>
      <c r="I20" s="134">
        <v>5</v>
      </c>
      <c r="J20" s="134">
        <v>5</v>
      </c>
      <c r="K20" s="134">
        <v>5</v>
      </c>
    </row>
    <row r="21" spans="1:11" ht="12.75" customHeight="1" x14ac:dyDescent="0.2">
      <c r="A21" s="133">
        <v>15</v>
      </c>
      <c r="B21" s="133" t="s">
        <v>349</v>
      </c>
      <c r="C21" s="133" t="s">
        <v>350</v>
      </c>
      <c r="D21" s="133" t="s">
        <v>351</v>
      </c>
      <c r="E21" s="133" t="s">
        <v>352</v>
      </c>
      <c r="F21" s="134">
        <v>5</v>
      </c>
      <c r="G21" s="134">
        <v>5</v>
      </c>
      <c r="H21" s="134">
        <v>4</v>
      </c>
      <c r="I21" s="134">
        <v>5</v>
      </c>
      <c r="J21" s="134">
        <v>4</v>
      </c>
      <c r="K21" s="134">
        <v>4</v>
      </c>
    </row>
    <row r="22" spans="1:11" ht="12.75" customHeight="1" x14ac:dyDescent="0.2">
      <c r="A22" s="133">
        <v>16</v>
      </c>
      <c r="B22" s="133" t="s">
        <v>353</v>
      </c>
      <c r="C22" s="133" t="s">
        <v>354</v>
      </c>
      <c r="D22" s="133" t="s">
        <v>355</v>
      </c>
      <c r="E22" s="133" t="s">
        <v>185</v>
      </c>
      <c r="F22" s="134">
        <v>5</v>
      </c>
      <c r="G22" s="134">
        <v>5</v>
      </c>
      <c r="H22" s="134">
        <v>5</v>
      </c>
      <c r="I22" s="134">
        <v>5</v>
      </c>
      <c r="J22" s="134">
        <v>5</v>
      </c>
      <c r="K22" s="134">
        <v>5</v>
      </c>
    </row>
    <row r="23" spans="1:11" ht="12.75" customHeight="1" x14ac:dyDescent="0.2">
      <c r="A23" s="133">
        <v>17</v>
      </c>
      <c r="B23" s="133" t="s">
        <v>356</v>
      </c>
      <c r="C23" s="133" t="s">
        <v>357</v>
      </c>
      <c r="D23" s="133" t="s">
        <v>358</v>
      </c>
      <c r="E23" s="133" t="s">
        <v>201</v>
      </c>
      <c r="F23" s="134">
        <v>5</v>
      </c>
      <c r="G23" s="134">
        <v>5</v>
      </c>
      <c r="H23" s="134">
        <v>4</v>
      </c>
      <c r="I23" s="134">
        <v>5</v>
      </c>
      <c r="J23" s="134">
        <v>4</v>
      </c>
      <c r="K23" s="134">
        <v>5</v>
      </c>
    </row>
    <row r="24" spans="1:11" ht="12.75" customHeight="1" x14ac:dyDescent="0.2">
      <c r="A24" s="133">
        <v>18</v>
      </c>
      <c r="B24" s="133" t="s">
        <v>359</v>
      </c>
      <c r="C24" s="133" t="s">
        <v>360</v>
      </c>
      <c r="D24" s="133" t="s">
        <v>361</v>
      </c>
      <c r="E24" s="133" t="s">
        <v>199</v>
      </c>
      <c r="F24" s="134">
        <v>5</v>
      </c>
      <c r="G24" s="134">
        <v>5</v>
      </c>
      <c r="H24" s="134">
        <v>5</v>
      </c>
      <c r="I24" s="134">
        <v>5</v>
      </c>
      <c r="J24" s="134">
        <v>5</v>
      </c>
      <c r="K24" s="134">
        <v>5</v>
      </c>
    </row>
    <row r="25" spans="1:11" ht="12.75" customHeight="1" x14ac:dyDescent="0.2">
      <c r="A25" s="133">
        <v>19</v>
      </c>
      <c r="B25" s="133" t="s">
        <v>362</v>
      </c>
      <c r="C25" s="133" t="s">
        <v>363</v>
      </c>
      <c r="D25" s="133" t="s">
        <v>364</v>
      </c>
      <c r="E25" s="133" t="s">
        <v>365</v>
      </c>
      <c r="F25" s="134">
        <v>5</v>
      </c>
      <c r="G25" s="134">
        <v>5</v>
      </c>
      <c r="H25" s="134">
        <v>5</v>
      </c>
      <c r="I25" s="134">
        <v>5</v>
      </c>
      <c r="J25" s="134">
        <v>5</v>
      </c>
      <c r="K25" s="134">
        <v>5</v>
      </c>
    </row>
    <row r="26" spans="1:11" ht="12.75" customHeight="1" x14ac:dyDescent="0.2">
      <c r="A26" s="133">
        <v>20</v>
      </c>
      <c r="B26" s="133" t="s">
        <v>366</v>
      </c>
      <c r="C26" s="133" t="s">
        <v>367</v>
      </c>
      <c r="D26" s="133" t="s">
        <v>368</v>
      </c>
      <c r="E26" s="133" t="s">
        <v>135</v>
      </c>
      <c r="F26" s="134">
        <v>5</v>
      </c>
      <c r="G26" s="134">
        <v>5</v>
      </c>
      <c r="H26" s="134">
        <v>5</v>
      </c>
      <c r="I26" s="134">
        <v>5</v>
      </c>
      <c r="J26" s="134">
        <v>5</v>
      </c>
      <c r="K26" s="134">
        <v>5</v>
      </c>
    </row>
    <row r="27" spans="1:11" ht="12.75" customHeight="1" x14ac:dyDescent="0.2">
      <c r="A27" s="133">
        <v>21</v>
      </c>
      <c r="B27" s="133" t="s">
        <v>369</v>
      </c>
      <c r="C27" s="133" t="s">
        <v>370</v>
      </c>
      <c r="D27" s="133" t="s">
        <v>371</v>
      </c>
      <c r="E27" s="133" t="s">
        <v>195</v>
      </c>
      <c r="F27" s="134">
        <v>5</v>
      </c>
      <c r="G27" s="134">
        <v>5</v>
      </c>
      <c r="H27" s="134">
        <v>5</v>
      </c>
      <c r="I27" s="134">
        <v>5</v>
      </c>
      <c r="J27" s="134">
        <v>5</v>
      </c>
      <c r="K27" s="134">
        <v>5</v>
      </c>
    </row>
    <row r="28" spans="1:11" ht="12.75" customHeight="1" x14ac:dyDescent="0.2">
      <c r="A28" s="133">
        <v>22</v>
      </c>
      <c r="B28" s="133" t="s">
        <v>372</v>
      </c>
      <c r="C28" s="133" t="s">
        <v>373</v>
      </c>
      <c r="D28" s="133" t="s">
        <v>374</v>
      </c>
      <c r="E28" s="133" t="s">
        <v>375</v>
      </c>
      <c r="F28" s="134">
        <v>5</v>
      </c>
      <c r="G28" s="134">
        <v>5</v>
      </c>
      <c r="H28" s="134">
        <v>5</v>
      </c>
      <c r="I28" s="134">
        <v>5</v>
      </c>
      <c r="J28" s="134">
        <v>5</v>
      </c>
      <c r="K28" s="134">
        <v>5</v>
      </c>
    </row>
    <row r="29" spans="1:11" ht="12.75" customHeight="1" x14ac:dyDescent="0.2">
      <c r="A29" s="133">
        <v>23</v>
      </c>
      <c r="B29" s="133" t="s">
        <v>376</v>
      </c>
      <c r="C29" s="133" t="s">
        <v>377</v>
      </c>
      <c r="D29" s="133" t="s">
        <v>378</v>
      </c>
      <c r="E29" s="133" t="s">
        <v>191</v>
      </c>
      <c r="F29" s="134">
        <v>5</v>
      </c>
      <c r="G29" s="134">
        <v>5</v>
      </c>
      <c r="H29" s="134">
        <v>5</v>
      </c>
      <c r="I29" s="134">
        <v>5</v>
      </c>
      <c r="J29" s="134">
        <v>5</v>
      </c>
      <c r="K29" s="134">
        <v>5</v>
      </c>
    </row>
    <row r="30" spans="1:11" ht="12.75" customHeight="1" x14ac:dyDescent="0.2">
      <c r="A30" s="133">
        <v>24</v>
      </c>
      <c r="B30" s="133" t="s">
        <v>379</v>
      </c>
      <c r="C30" s="133" t="s">
        <v>380</v>
      </c>
      <c r="D30" s="133" t="s">
        <v>381</v>
      </c>
      <c r="E30" s="133" t="s">
        <v>179</v>
      </c>
      <c r="F30" s="134">
        <v>5</v>
      </c>
      <c r="G30" s="134">
        <v>5</v>
      </c>
      <c r="H30" s="134">
        <v>5</v>
      </c>
      <c r="I30" s="134">
        <v>5</v>
      </c>
      <c r="J30" s="134">
        <v>5</v>
      </c>
      <c r="K30" s="134">
        <v>5</v>
      </c>
    </row>
    <row r="31" spans="1:11" ht="12.75" customHeight="1" x14ac:dyDescent="0.2">
      <c r="A31" s="133">
        <v>25</v>
      </c>
      <c r="B31" s="133" t="s">
        <v>382</v>
      </c>
      <c r="C31" s="133" t="s">
        <v>383</v>
      </c>
      <c r="D31" s="133" t="s">
        <v>384</v>
      </c>
      <c r="E31" s="133" t="s">
        <v>171</v>
      </c>
      <c r="F31" s="134">
        <v>5</v>
      </c>
      <c r="G31" s="134">
        <v>5</v>
      </c>
      <c r="H31" s="134">
        <v>5</v>
      </c>
      <c r="I31" s="134">
        <v>5</v>
      </c>
      <c r="J31" s="134">
        <v>5</v>
      </c>
      <c r="K31" s="134">
        <v>5</v>
      </c>
    </row>
    <row r="32" spans="1:11" ht="12.75" customHeight="1" x14ac:dyDescent="0.2">
      <c r="A32" s="133">
        <v>26</v>
      </c>
      <c r="B32" s="133" t="s">
        <v>385</v>
      </c>
      <c r="C32" s="133" t="s">
        <v>386</v>
      </c>
      <c r="D32" s="133" t="s">
        <v>387</v>
      </c>
      <c r="E32" s="133" t="s">
        <v>111</v>
      </c>
      <c r="F32" s="134">
        <v>4</v>
      </c>
      <c r="G32" s="134">
        <v>4</v>
      </c>
      <c r="H32" s="134">
        <v>5</v>
      </c>
      <c r="I32" s="134">
        <v>4</v>
      </c>
      <c r="J32" s="134">
        <v>4</v>
      </c>
      <c r="K32" s="134">
        <v>4</v>
      </c>
    </row>
    <row r="33" spans="1:11" ht="12.75" customHeight="1" x14ac:dyDescent="0.2">
      <c r="A33" s="133">
        <v>27</v>
      </c>
      <c r="B33" s="133" t="s">
        <v>388</v>
      </c>
      <c r="C33" s="133" t="s">
        <v>389</v>
      </c>
      <c r="D33" s="133" t="s">
        <v>94</v>
      </c>
      <c r="E33" s="133" t="s">
        <v>93</v>
      </c>
      <c r="F33" s="134">
        <v>3</v>
      </c>
      <c r="G33" s="134">
        <v>3</v>
      </c>
      <c r="H33" s="134">
        <v>3</v>
      </c>
      <c r="I33" s="134">
        <v>3</v>
      </c>
      <c r="J33" s="134">
        <v>3</v>
      </c>
      <c r="K33" s="134">
        <v>3</v>
      </c>
    </row>
    <row r="34" spans="1:11" ht="12.75" customHeight="1" x14ac:dyDescent="0.2">
      <c r="A34" s="133">
        <v>28</v>
      </c>
      <c r="B34" s="133" t="s">
        <v>390</v>
      </c>
      <c r="C34" s="133" t="s">
        <v>391</v>
      </c>
      <c r="D34" s="133" t="s">
        <v>176</v>
      </c>
      <c r="E34" s="133" t="s">
        <v>392</v>
      </c>
      <c r="F34" s="134">
        <v>5</v>
      </c>
      <c r="G34" s="134">
        <v>5</v>
      </c>
      <c r="H34" s="134">
        <v>5</v>
      </c>
      <c r="I34" s="134">
        <v>5</v>
      </c>
      <c r="J34" s="134">
        <v>5</v>
      </c>
      <c r="K34" s="134">
        <v>5</v>
      </c>
    </row>
    <row r="35" spans="1:11" ht="12.75" customHeight="1" x14ac:dyDescent="0.2">
      <c r="A35" s="133">
        <v>29</v>
      </c>
      <c r="B35" s="133" t="s">
        <v>393</v>
      </c>
      <c r="C35" s="133" t="s">
        <v>394</v>
      </c>
      <c r="D35" s="133" t="s">
        <v>395</v>
      </c>
      <c r="E35" s="133" t="s">
        <v>396</v>
      </c>
      <c r="F35" s="134">
        <v>3</v>
      </c>
      <c r="G35" s="134">
        <v>3</v>
      </c>
      <c r="H35" s="134">
        <v>3</v>
      </c>
      <c r="I35" s="134">
        <v>4</v>
      </c>
      <c r="J35" s="134">
        <v>4</v>
      </c>
      <c r="K35" s="134">
        <v>4</v>
      </c>
    </row>
    <row r="36" spans="1:11" ht="12.75" customHeight="1" x14ac:dyDescent="0.2">
      <c r="A36" s="133">
        <v>30</v>
      </c>
      <c r="B36" s="133" t="s">
        <v>397</v>
      </c>
      <c r="C36" s="133" t="s">
        <v>398</v>
      </c>
      <c r="D36" s="133" t="s">
        <v>206</v>
      </c>
      <c r="E36" s="133" t="s">
        <v>205</v>
      </c>
      <c r="F36" s="134">
        <v>4</v>
      </c>
      <c r="G36" s="134">
        <v>5</v>
      </c>
      <c r="H36" s="134">
        <v>5</v>
      </c>
      <c r="I36" s="134">
        <v>5</v>
      </c>
      <c r="J36" s="134">
        <v>5</v>
      </c>
      <c r="K36" s="134">
        <v>5</v>
      </c>
    </row>
    <row r="37" spans="1:11" ht="12.75" customHeight="1" x14ac:dyDescent="0.2">
      <c r="A37" s="133">
        <v>31</v>
      </c>
      <c r="B37" s="133" t="s">
        <v>400</v>
      </c>
      <c r="C37" s="133" t="s">
        <v>401</v>
      </c>
      <c r="D37" s="133" t="s">
        <v>402</v>
      </c>
      <c r="E37" s="133" t="s">
        <v>167</v>
      </c>
      <c r="F37" s="134">
        <v>4</v>
      </c>
      <c r="G37" s="134">
        <v>4</v>
      </c>
      <c r="H37" s="134">
        <v>4</v>
      </c>
      <c r="I37" s="134">
        <v>4</v>
      </c>
      <c r="J37" s="134">
        <v>4</v>
      </c>
      <c r="K37" s="134">
        <v>4</v>
      </c>
    </row>
    <row r="38" spans="1:11" ht="12.75" customHeight="1" x14ac:dyDescent="0.2">
      <c r="A38" s="133">
        <v>32</v>
      </c>
      <c r="B38" s="133" t="s">
        <v>403</v>
      </c>
      <c r="C38" s="133" t="s">
        <v>404</v>
      </c>
      <c r="D38" s="133" t="s">
        <v>405</v>
      </c>
      <c r="E38" s="133" t="s">
        <v>247</v>
      </c>
      <c r="F38" s="134">
        <v>5</v>
      </c>
      <c r="G38" s="134">
        <v>5</v>
      </c>
      <c r="H38" s="134">
        <v>5</v>
      </c>
      <c r="I38" s="134">
        <v>5</v>
      </c>
      <c r="J38" s="134">
        <v>5</v>
      </c>
      <c r="K38" s="134">
        <v>5</v>
      </c>
    </row>
    <row r="39" spans="1:11" ht="12.75" customHeight="1" x14ac:dyDescent="0.2">
      <c r="A39" s="133">
        <v>33</v>
      </c>
      <c r="B39" s="133" t="s">
        <v>406</v>
      </c>
      <c r="C39" s="133" t="s">
        <v>407</v>
      </c>
      <c r="D39" s="133" t="s">
        <v>408</v>
      </c>
      <c r="E39" s="133" t="s">
        <v>409</v>
      </c>
      <c r="F39" s="134">
        <v>5</v>
      </c>
      <c r="G39" s="134">
        <v>5</v>
      </c>
      <c r="H39" s="134">
        <v>5</v>
      </c>
      <c r="I39" s="134">
        <v>5</v>
      </c>
      <c r="J39" s="134">
        <v>5</v>
      </c>
      <c r="K39" s="134">
        <v>5</v>
      </c>
    </row>
    <row r="40" spans="1:11" ht="12.75" customHeight="1" x14ac:dyDescent="0.2">
      <c r="A40" s="133">
        <v>34</v>
      </c>
      <c r="B40" s="133" t="s">
        <v>410</v>
      </c>
      <c r="C40" s="133" t="s">
        <v>411</v>
      </c>
      <c r="D40" s="133" t="s">
        <v>412</v>
      </c>
      <c r="E40" s="133" t="s">
        <v>413</v>
      </c>
      <c r="F40" s="134">
        <v>4</v>
      </c>
      <c r="G40" s="134">
        <v>4</v>
      </c>
      <c r="H40" s="134">
        <v>4</v>
      </c>
      <c r="I40" s="134">
        <v>4</v>
      </c>
      <c r="J40" s="134">
        <v>4</v>
      </c>
      <c r="K40" s="134">
        <v>4</v>
      </c>
    </row>
    <row r="41" spans="1:11" ht="12.75" customHeight="1" x14ac:dyDescent="0.2">
      <c r="A41" s="133">
        <v>35</v>
      </c>
      <c r="B41" s="133" t="s">
        <v>414</v>
      </c>
      <c r="C41" s="133" t="s">
        <v>415</v>
      </c>
      <c r="D41" s="133" t="s">
        <v>416</v>
      </c>
      <c r="E41" s="133" t="s">
        <v>95</v>
      </c>
      <c r="F41" s="134">
        <v>4</v>
      </c>
      <c r="G41" s="134">
        <v>4</v>
      </c>
      <c r="H41" s="134">
        <v>4</v>
      </c>
      <c r="I41" s="134">
        <v>3</v>
      </c>
      <c r="J41" s="134">
        <v>4</v>
      </c>
      <c r="K41" s="134">
        <v>3</v>
      </c>
    </row>
    <row r="42" spans="1:11" ht="12.75" customHeight="1" x14ac:dyDescent="0.2">
      <c r="A42" s="133">
        <v>36</v>
      </c>
      <c r="B42" s="133" t="s">
        <v>417</v>
      </c>
      <c r="C42" s="133" t="s">
        <v>418</v>
      </c>
      <c r="D42" s="133" t="s">
        <v>419</v>
      </c>
      <c r="E42" s="133" t="s">
        <v>420</v>
      </c>
      <c r="F42" s="134">
        <v>5</v>
      </c>
      <c r="G42" s="134">
        <v>5</v>
      </c>
      <c r="H42" s="134">
        <v>4</v>
      </c>
      <c r="I42" s="134">
        <v>4</v>
      </c>
      <c r="J42" s="134">
        <v>4</v>
      </c>
      <c r="K42" s="134">
        <v>5</v>
      </c>
    </row>
    <row r="43" spans="1:11" ht="12.75" customHeight="1" x14ac:dyDescent="0.2">
      <c r="A43" s="133">
        <v>37</v>
      </c>
      <c r="B43" s="133" t="s">
        <v>421</v>
      </c>
      <c r="C43" s="133" t="s">
        <v>422</v>
      </c>
      <c r="D43" s="133" t="s">
        <v>194</v>
      </c>
      <c r="E43" s="133" t="s">
        <v>193</v>
      </c>
      <c r="F43" s="134">
        <v>5</v>
      </c>
      <c r="G43" s="134">
        <v>5</v>
      </c>
      <c r="H43" s="134">
        <v>5</v>
      </c>
      <c r="I43" s="134">
        <v>5</v>
      </c>
      <c r="J43" s="134">
        <v>5</v>
      </c>
      <c r="K43" s="134">
        <v>5</v>
      </c>
    </row>
    <row r="44" spans="1:11" ht="12.75" customHeight="1" x14ac:dyDescent="0.2">
      <c r="A44" s="133">
        <v>38</v>
      </c>
      <c r="B44" s="133" t="s">
        <v>423</v>
      </c>
      <c r="C44" s="133" t="s">
        <v>424</v>
      </c>
      <c r="D44" s="133" t="s">
        <v>425</v>
      </c>
      <c r="E44" s="133" t="s">
        <v>221</v>
      </c>
      <c r="F44" s="134">
        <v>4</v>
      </c>
      <c r="G44" s="134">
        <v>4</v>
      </c>
      <c r="H44" s="134">
        <v>4</v>
      </c>
      <c r="I44" s="134">
        <v>4</v>
      </c>
      <c r="J44" s="134">
        <v>4</v>
      </c>
      <c r="K44" s="134">
        <v>4</v>
      </c>
    </row>
    <row r="45" spans="1:11" ht="12.75" customHeight="1" x14ac:dyDescent="0.2">
      <c r="A45" s="133">
        <v>39</v>
      </c>
      <c r="B45" s="133" t="s">
        <v>426</v>
      </c>
      <c r="C45" s="133" t="s">
        <v>427</v>
      </c>
      <c r="D45" s="133" t="s">
        <v>428</v>
      </c>
      <c r="E45" s="133" t="s">
        <v>429</v>
      </c>
      <c r="F45" s="134">
        <v>5</v>
      </c>
      <c r="G45" s="134">
        <v>5</v>
      </c>
      <c r="H45" s="134">
        <v>5</v>
      </c>
      <c r="I45" s="134">
        <v>5</v>
      </c>
      <c r="J45" s="134">
        <v>5</v>
      </c>
      <c r="K45" s="134">
        <v>5</v>
      </c>
    </row>
    <row r="46" spans="1:11" ht="12.75" customHeight="1" x14ac:dyDescent="0.2">
      <c r="A46" s="133">
        <v>40</v>
      </c>
      <c r="B46" s="133" t="s">
        <v>430</v>
      </c>
      <c r="C46" s="133" t="s">
        <v>431</v>
      </c>
      <c r="D46" s="133" t="s">
        <v>432</v>
      </c>
      <c r="E46" s="133" t="s">
        <v>245</v>
      </c>
      <c r="F46" s="134">
        <v>5</v>
      </c>
      <c r="G46" s="134">
        <v>4</v>
      </c>
      <c r="H46" s="134">
        <v>5</v>
      </c>
      <c r="I46" s="134">
        <v>4</v>
      </c>
      <c r="J46" s="134">
        <v>4</v>
      </c>
      <c r="K46" s="134">
        <v>4</v>
      </c>
    </row>
    <row r="47" spans="1:11" ht="12.75" customHeight="1" x14ac:dyDescent="0.2">
      <c r="A47" s="133">
        <v>41</v>
      </c>
      <c r="B47" s="133" t="s">
        <v>433</v>
      </c>
      <c r="C47" s="133" t="s">
        <v>434</v>
      </c>
      <c r="D47" s="133" t="s">
        <v>108</v>
      </c>
      <c r="E47" s="133" t="s">
        <v>107</v>
      </c>
      <c r="F47" s="134">
        <v>5</v>
      </c>
      <c r="G47" s="134">
        <v>5</v>
      </c>
      <c r="H47" s="134">
        <v>5</v>
      </c>
      <c r="I47" s="134">
        <v>5</v>
      </c>
      <c r="J47" s="134">
        <v>5</v>
      </c>
      <c r="K47" s="134">
        <v>5</v>
      </c>
    </row>
    <row r="48" spans="1:11" ht="12.75" customHeight="1" x14ac:dyDescent="0.2">
      <c r="A48" s="133">
        <v>42</v>
      </c>
      <c r="B48" s="133" t="s">
        <v>435</v>
      </c>
      <c r="C48" s="133" t="s">
        <v>436</v>
      </c>
      <c r="D48" s="133" t="s">
        <v>437</v>
      </c>
      <c r="E48" s="133" t="s">
        <v>438</v>
      </c>
      <c r="F48" s="134">
        <v>5</v>
      </c>
      <c r="G48" s="134">
        <v>5</v>
      </c>
      <c r="H48" s="134">
        <v>5</v>
      </c>
      <c r="I48" s="134">
        <v>5</v>
      </c>
      <c r="J48" s="134">
        <v>5</v>
      </c>
      <c r="K48" s="134">
        <v>5</v>
      </c>
    </row>
    <row r="49" spans="1:11" ht="12.75" customHeight="1" x14ac:dyDescent="0.2">
      <c r="A49" s="133">
        <v>43</v>
      </c>
      <c r="B49" s="133" t="s">
        <v>439</v>
      </c>
      <c r="C49" s="133" t="s">
        <v>440</v>
      </c>
      <c r="D49" s="133" t="s">
        <v>441</v>
      </c>
      <c r="E49" s="133" t="s">
        <v>177</v>
      </c>
      <c r="F49" s="134">
        <v>5</v>
      </c>
      <c r="G49" s="134">
        <v>5</v>
      </c>
      <c r="H49" s="134">
        <v>5</v>
      </c>
      <c r="I49" s="134">
        <v>5</v>
      </c>
      <c r="J49" s="134">
        <v>5</v>
      </c>
      <c r="K49" s="134">
        <v>5</v>
      </c>
    </row>
    <row r="50" spans="1:11" ht="12.75" customHeight="1" x14ac:dyDescent="0.2">
      <c r="A50" s="133">
        <v>44</v>
      </c>
      <c r="B50" s="133" t="s">
        <v>442</v>
      </c>
      <c r="C50" s="133" t="s">
        <v>443</v>
      </c>
      <c r="D50" s="133" t="s">
        <v>444</v>
      </c>
      <c r="E50" s="133" t="s">
        <v>445</v>
      </c>
      <c r="F50" s="134">
        <v>5</v>
      </c>
      <c r="G50" s="134">
        <v>5</v>
      </c>
      <c r="H50" s="134">
        <v>5</v>
      </c>
      <c r="I50" s="134">
        <v>5</v>
      </c>
      <c r="J50" s="134">
        <v>5</v>
      </c>
      <c r="K50" s="134">
        <v>5</v>
      </c>
    </row>
    <row r="51" spans="1:11" ht="12.75" customHeight="1" x14ac:dyDescent="0.2">
      <c r="A51" s="133">
        <v>45</v>
      </c>
      <c r="B51" s="133" t="s">
        <v>446</v>
      </c>
      <c r="C51" s="133" t="s">
        <v>447</v>
      </c>
      <c r="D51" s="133" t="s">
        <v>448</v>
      </c>
      <c r="E51" s="133" t="s">
        <v>449</v>
      </c>
      <c r="F51" s="134">
        <v>4</v>
      </c>
      <c r="G51" s="134">
        <v>4</v>
      </c>
      <c r="H51" s="134">
        <v>3</v>
      </c>
      <c r="I51" s="134">
        <v>4</v>
      </c>
      <c r="J51" s="134">
        <v>4</v>
      </c>
      <c r="K51" s="134">
        <v>4</v>
      </c>
    </row>
    <row r="52" spans="1:11" ht="12.75" customHeight="1" x14ac:dyDescent="0.2">
      <c r="A52" s="133">
        <v>46</v>
      </c>
      <c r="B52" s="133" t="s">
        <v>450</v>
      </c>
      <c r="C52" s="133" t="s">
        <v>451</v>
      </c>
      <c r="D52" s="133" t="s">
        <v>452</v>
      </c>
      <c r="E52" s="133" t="s">
        <v>453</v>
      </c>
      <c r="F52" s="134">
        <v>5</v>
      </c>
      <c r="G52" s="134">
        <v>4</v>
      </c>
      <c r="H52" s="134">
        <v>5</v>
      </c>
      <c r="I52" s="134">
        <v>4</v>
      </c>
      <c r="J52" s="134">
        <v>4</v>
      </c>
      <c r="K52" s="134">
        <v>4</v>
      </c>
    </row>
    <row r="53" spans="1:11" ht="12.75" customHeight="1" x14ac:dyDescent="0.2">
      <c r="A53" s="133">
        <v>47</v>
      </c>
      <c r="B53" s="133" t="s">
        <v>454</v>
      </c>
      <c r="C53" s="133" t="s">
        <v>455</v>
      </c>
      <c r="D53" s="133" t="s">
        <v>456</v>
      </c>
      <c r="E53" s="133" t="s">
        <v>457</v>
      </c>
      <c r="F53" s="134">
        <v>3</v>
      </c>
      <c r="G53" s="134">
        <v>3</v>
      </c>
      <c r="H53" s="134">
        <v>3</v>
      </c>
      <c r="I53" s="134">
        <v>3</v>
      </c>
      <c r="J53" s="134">
        <v>3</v>
      </c>
      <c r="K53" s="134">
        <v>3</v>
      </c>
    </row>
    <row r="54" spans="1:11" ht="12.75" customHeight="1" x14ac:dyDescent="0.2">
      <c r="A54" s="133">
        <v>48</v>
      </c>
      <c r="B54" s="133" t="s">
        <v>458</v>
      </c>
      <c r="C54" s="133" t="s">
        <v>459</v>
      </c>
      <c r="D54" s="133" t="s">
        <v>460</v>
      </c>
      <c r="E54" s="133" t="s">
        <v>461</v>
      </c>
      <c r="F54" s="134">
        <v>5</v>
      </c>
      <c r="G54" s="134">
        <v>5</v>
      </c>
      <c r="H54" s="134">
        <v>5</v>
      </c>
      <c r="I54" s="134">
        <v>5</v>
      </c>
      <c r="J54" s="134">
        <v>5</v>
      </c>
      <c r="K54" s="134">
        <v>5</v>
      </c>
    </row>
    <row r="55" spans="1:11" ht="12.75" customHeight="1" x14ac:dyDescent="0.2">
      <c r="A55" s="133">
        <v>49</v>
      </c>
      <c r="B55" s="133" t="s">
        <v>462</v>
      </c>
      <c r="C55" s="133" t="s">
        <v>463</v>
      </c>
      <c r="D55" s="133" t="s">
        <v>464</v>
      </c>
      <c r="E55" s="133" t="s">
        <v>69</v>
      </c>
      <c r="F55" s="134">
        <v>4</v>
      </c>
      <c r="G55" s="134">
        <v>4</v>
      </c>
      <c r="H55" s="134">
        <v>4</v>
      </c>
      <c r="I55" s="134">
        <v>4</v>
      </c>
      <c r="J55" s="134">
        <v>4</v>
      </c>
      <c r="K55" s="134">
        <v>4</v>
      </c>
    </row>
    <row r="56" spans="1:11" ht="12.75" customHeight="1" x14ac:dyDescent="0.2">
      <c r="A56" s="133">
        <v>50</v>
      </c>
      <c r="B56" s="133" t="s">
        <v>465</v>
      </c>
      <c r="C56" s="133" t="s">
        <v>466</v>
      </c>
      <c r="D56" s="133" t="s">
        <v>467</v>
      </c>
      <c r="E56" s="133" t="s">
        <v>113</v>
      </c>
      <c r="F56" s="134">
        <v>5</v>
      </c>
      <c r="G56" s="134">
        <v>5</v>
      </c>
      <c r="H56" s="134">
        <v>5</v>
      </c>
      <c r="I56" s="134">
        <v>5</v>
      </c>
      <c r="J56" s="134">
        <v>5</v>
      </c>
      <c r="K56" s="134">
        <v>5</v>
      </c>
    </row>
    <row r="57" spans="1:11" ht="12.75" customHeight="1" x14ac:dyDescent="0.2">
      <c r="A57" s="133">
        <v>51</v>
      </c>
      <c r="B57" s="133" t="s">
        <v>468</v>
      </c>
      <c r="C57" s="133" t="s">
        <v>469</v>
      </c>
      <c r="D57" s="133" t="s">
        <v>470</v>
      </c>
      <c r="E57" s="133" t="s">
        <v>189</v>
      </c>
      <c r="F57" s="134">
        <v>5</v>
      </c>
      <c r="G57" s="134">
        <v>5</v>
      </c>
      <c r="H57" s="134">
        <v>5</v>
      </c>
      <c r="I57" s="134">
        <v>5</v>
      </c>
      <c r="J57" s="134">
        <v>5</v>
      </c>
      <c r="K57" s="134">
        <v>5</v>
      </c>
    </row>
    <row r="58" spans="1:11" ht="12.75" customHeight="1" x14ac:dyDescent="0.2">
      <c r="A58" s="133">
        <v>52</v>
      </c>
      <c r="B58" s="133" t="s">
        <v>471</v>
      </c>
      <c r="C58" s="133" t="s">
        <v>472</v>
      </c>
      <c r="D58" s="133" t="s">
        <v>473</v>
      </c>
      <c r="E58" s="133" t="s">
        <v>474</v>
      </c>
      <c r="F58" s="134">
        <v>5</v>
      </c>
      <c r="G58" s="134">
        <v>5</v>
      </c>
      <c r="H58" s="134">
        <v>5</v>
      </c>
      <c r="I58" s="134">
        <v>5</v>
      </c>
      <c r="J58" s="134">
        <v>5</v>
      </c>
      <c r="K58" s="134">
        <v>5</v>
      </c>
    </row>
    <row r="59" spans="1:11" ht="12.75" customHeight="1" x14ac:dyDescent="0.2">
      <c r="A59" s="133">
        <v>53</v>
      </c>
      <c r="B59" s="133" t="s">
        <v>475</v>
      </c>
      <c r="C59" s="133" t="s">
        <v>476</v>
      </c>
      <c r="D59" s="133" t="s">
        <v>477</v>
      </c>
      <c r="E59" s="133" t="s">
        <v>65</v>
      </c>
      <c r="F59" s="134">
        <v>5</v>
      </c>
      <c r="G59" s="134">
        <v>5</v>
      </c>
      <c r="H59" s="134">
        <v>5</v>
      </c>
      <c r="I59" s="134">
        <v>5</v>
      </c>
      <c r="J59" s="134">
        <v>5</v>
      </c>
      <c r="K59" s="134">
        <v>5</v>
      </c>
    </row>
    <row r="60" spans="1:11" ht="12.75" customHeight="1" x14ac:dyDescent="0.2">
      <c r="A60" s="133">
        <v>54</v>
      </c>
      <c r="B60" s="133" t="s">
        <v>478</v>
      </c>
      <c r="C60" s="133" t="s">
        <v>479</v>
      </c>
      <c r="D60" s="133" t="s">
        <v>480</v>
      </c>
      <c r="E60" s="133" t="s">
        <v>181</v>
      </c>
      <c r="F60" s="134">
        <v>5</v>
      </c>
      <c r="G60" s="134">
        <v>4</v>
      </c>
      <c r="H60" s="134">
        <v>3</v>
      </c>
      <c r="I60" s="134">
        <v>4</v>
      </c>
      <c r="J60" s="134">
        <v>3</v>
      </c>
      <c r="K60" s="134">
        <v>4</v>
      </c>
    </row>
    <row r="61" spans="1:11" ht="12.75" customHeight="1" x14ac:dyDescent="0.2">
      <c r="A61" s="133">
        <v>55</v>
      </c>
      <c r="B61" s="133" t="s">
        <v>481</v>
      </c>
      <c r="C61" s="133" t="s">
        <v>482</v>
      </c>
      <c r="D61" s="133" t="s">
        <v>483</v>
      </c>
      <c r="E61" s="133" t="s">
        <v>484</v>
      </c>
      <c r="F61" s="134">
        <v>4</v>
      </c>
      <c r="G61" s="134">
        <v>4</v>
      </c>
      <c r="H61" s="134">
        <v>4</v>
      </c>
      <c r="I61" s="134">
        <v>4</v>
      </c>
      <c r="J61" s="134">
        <v>4</v>
      </c>
      <c r="K61" s="134">
        <v>4</v>
      </c>
    </row>
    <row r="62" spans="1:11" ht="12.75" customHeight="1" x14ac:dyDescent="0.2">
      <c r="A62" s="133">
        <v>56</v>
      </c>
      <c r="B62" s="133" t="s">
        <v>485</v>
      </c>
      <c r="C62" s="133" t="s">
        <v>486</v>
      </c>
      <c r="D62" s="133" t="s">
        <v>487</v>
      </c>
      <c r="E62" s="133" t="s">
        <v>153</v>
      </c>
      <c r="F62" s="134">
        <v>5</v>
      </c>
      <c r="G62" s="134">
        <v>5</v>
      </c>
      <c r="H62" s="134">
        <v>5</v>
      </c>
      <c r="I62" s="134">
        <v>5</v>
      </c>
      <c r="J62" s="134">
        <v>5</v>
      </c>
      <c r="K62" s="134">
        <v>5</v>
      </c>
    </row>
    <row r="63" spans="1:11" ht="12.75" customHeight="1" x14ac:dyDescent="0.2">
      <c r="A63" s="133">
        <v>57</v>
      </c>
      <c r="B63" s="133" t="s">
        <v>488</v>
      </c>
      <c r="C63" s="133" t="s">
        <v>489</v>
      </c>
      <c r="D63" s="133" t="s">
        <v>490</v>
      </c>
      <c r="E63" s="133" t="s">
        <v>165</v>
      </c>
      <c r="F63" s="134">
        <v>5</v>
      </c>
      <c r="G63" s="134">
        <v>4</v>
      </c>
      <c r="H63" s="134">
        <v>4</v>
      </c>
      <c r="I63" s="134">
        <v>4</v>
      </c>
      <c r="J63" s="134">
        <v>5</v>
      </c>
      <c r="K63" s="134">
        <v>4</v>
      </c>
    </row>
    <row r="64" spans="1:11" ht="12.75" customHeight="1" x14ac:dyDescent="0.2">
      <c r="A64" s="133">
        <v>58</v>
      </c>
      <c r="B64" s="133" t="s">
        <v>491</v>
      </c>
      <c r="C64" s="133" t="s">
        <v>492</v>
      </c>
      <c r="D64" s="133" t="s">
        <v>493</v>
      </c>
      <c r="E64" s="133" t="s">
        <v>494</v>
      </c>
      <c r="F64" s="134">
        <v>5</v>
      </c>
      <c r="G64" s="134">
        <v>5</v>
      </c>
      <c r="H64" s="134">
        <v>5</v>
      </c>
      <c r="I64" s="134">
        <v>5</v>
      </c>
      <c r="J64" s="134">
        <v>5</v>
      </c>
      <c r="K64" s="134">
        <v>5</v>
      </c>
    </row>
    <row r="65" spans="1:11" ht="12.75" customHeight="1" x14ac:dyDescent="0.2">
      <c r="A65" s="133">
        <v>59</v>
      </c>
      <c r="B65" s="133" t="s">
        <v>495</v>
      </c>
      <c r="C65" s="133" t="s">
        <v>496</v>
      </c>
      <c r="D65" s="133" t="s">
        <v>497</v>
      </c>
      <c r="E65" s="133" t="s">
        <v>125</v>
      </c>
      <c r="F65" s="134">
        <v>3</v>
      </c>
      <c r="G65" s="134">
        <v>3</v>
      </c>
      <c r="H65" s="134">
        <v>3</v>
      </c>
      <c r="I65" s="134">
        <v>3</v>
      </c>
      <c r="J65" s="134">
        <v>3</v>
      </c>
      <c r="K65" s="134">
        <v>3</v>
      </c>
    </row>
    <row r="66" spans="1:11" ht="12.75" customHeight="1" x14ac:dyDescent="0.2">
      <c r="A66" s="133">
        <v>60</v>
      </c>
      <c r="B66" s="133" t="s">
        <v>498</v>
      </c>
      <c r="C66" s="133" t="s">
        <v>499</v>
      </c>
      <c r="D66" s="133" t="s">
        <v>500</v>
      </c>
      <c r="E66" s="133" t="s">
        <v>501</v>
      </c>
      <c r="F66" s="134">
        <v>4</v>
      </c>
      <c r="G66" s="134">
        <v>4</v>
      </c>
      <c r="H66" s="134">
        <v>4</v>
      </c>
      <c r="I66" s="134">
        <v>4</v>
      </c>
      <c r="J66" s="134">
        <v>4</v>
      </c>
      <c r="K66" s="134">
        <v>4</v>
      </c>
    </row>
    <row r="67" spans="1:11" ht="12.75" customHeight="1" x14ac:dyDescent="0.2">
      <c r="A67" s="133">
        <v>61</v>
      </c>
      <c r="B67" s="133" t="s">
        <v>502</v>
      </c>
      <c r="C67" s="133" t="s">
        <v>503</v>
      </c>
      <c r="D67" s="133" t="s">
        <v>504</v>
      </c>
      <c r="E67" s="133" t="s">
        <v>505</v>
      </c>
      <c r="F67" s="134">
        <v>5</v>
      </c>
      <c r="G67" s="134">
        <v>5</v>
      </c>
      <c r="H67" s="134">
        <v>5</v>
      </c>
      <c r="I67" s="134">
        <v>5</v>
      </c>
      <c r="J67" s="134">
        <v>5</v>
      </c>
      <c r="K67" s="134">
        <v>5</v>
      </c>
    </row>
    <row r="68" spans="1:11" ht="12.75" customHeight="1" x14ac:dyDescent="0.2">
      <c r="A68" s="133">
        <v>62</v>
      </c>
      <c r="B68" s="133" t="s">
        <v>506</v>
      </c>
      <c r="C68" s="133" t="s">
        <v>507</v>
      </c>
      <c r="D68" s="133" t="s">
        <v>210</v>
      </c>
      <c r="E68" s="133" t="s">
        <v>209</v>
      </c>
      <c r="F68" s="134">
        <v>4</v>
      </c>
      <c r="G68" s="134">
        <v>3</v>
      </c>
      <c r="H68" s="134">
        <v>4</v>
      </c>
      <c r="I68" s="134">
        <v>4</v>
      </c>
      <c r="J68" s="134">
        <v>3</v>
      </c>
      <c r="K68" s="134">
        <v>3</v>
      </c>
    </row>
    <row r="69" spans="1:11" ht="12.75" customHeight="1" x14ac:dyDescent="0.2">
      <c r="A69" s="133">
        <v>63</v>
      </c>
      <c r="B69" s="133" t="s">
        <v>508</v>
      </c>
      <c r="C69" s="133" t="s">
        <v>509</v>
      </c>
      <c r="D69" s="133" t="s">
        <v>510</v>
      </c>
      <c r="E69" s="133" t="s">
        <v>511</v>
      </c>
      <c r="F69" s="134">
        <v>5</v>
      </c>
      <c r="G69" s="134">
        <v>5</v>
      </c>
      <c r="H69" s="134">
        <v>5</v>
      </c>
      <c r="I69" s="134">
        <v>5</v>
      </c>
      <c r="J69" s="134">
        <v>5</v>
      </c>
      <c r="K69" s="134">
        <v>5</v>
      </c>
    </row>
    <row r="70" spans="1:11" ht="12.75" customHeight="1" x14ac:dyDescent="0.2">
      <c r="A70" s="133">
        <v>64</v>
      </c>
      <c r="B70" s="133" t="s">
        <v>512</v>
      </c>
      <c r="C70" s="133" t="s">
        <v>513</v>
      </c>
      <c r="D70" s="133" t="s">
        <v>240</v>
      </c>
      <c r="E70" s="133" t="s">
        <v>239</v>
      </c>
      <c r="F70" s="134">
        <v>4</v>
      </c>
      <c r="G70" s="134">
        <v>4</v>
      </c>
      <c r="H70" s="134">
        <v>4</v>
      </c>
      <c r="I70" s="134">
        <v>4</v>
      </c>
      <c r="J70" s="134">
        <v>4</v>
      </c>
      <c r="K70" s="134">
        <v>4</v>
      </c>
    </row>
    <row r="71" spans="1:11" ht="12.75" customHeight="1" x14ac:dyDescent="0.2">
      <c r="A71" s="133">
        <v>65</v>
      </c>
      <c r="B71" s="133" t="s">
        <v>514</v>
      </c>
      <c r="C71" s="133" t="s">
        <v>515</v>
      </c>
      <c r="D71" s="133" t="s">
        <v>84</v>
      </c>
      <c r="E71" s="133" t="s">
        <v>516</v>
      </c>
      <c r="F71" s="134">
        <v>5</v>
      </c>
      <c r="G71" s="134">
        <v>5</v>
      </c>
      <c r="H71" s="134">
        <v>5</v>
      </c>
      <c r="I71" s="134">
        <v>5</v>
      </c>
      <c r="J71" s="134">
        <v>5</v>
      </c>
      <c r="K71" s="134">
        <v>5</v>
      </c>
    </row>
    <row r="72" spans="1:11" ht="12.75" customHeight="1" x14ac:dyDescent="0.2">
      <c r="A72" s="133">
        <v>66</v>
      </c>
      <c r="B72" s="133" t="s">
        <v>517</v>
      </c>
      <c r="C72" s="133" t="s">
        <v>518</v>
      </c>
      <c r="D72" s="133" t="s">
        <v>519</v>
      </c>
      <c r="E72" s="133" t="s">
        <v>520</v>
      </c>
      <c r="F72" s="134">
        <v>5</v>
      </c>
      <c r="G72" s="134">
        <v>4</v>
      </c>
      <c r="H72" s="134">
        <v>4</v>
      </c>
      <c r="I72" s="134">
        <v>4</v>
      </c>
      <c r="J72" s="134">
        <v>5</v>
      </c>
      <c r="K72" s="134">
        <v>4</v>
      </c>
    </row>
    <row r="73" spans="1:11" ht="12.75" customHeight="1" x14ac:dyDescent="0.2">
      <c r="A73" s="133">
        <v>67</v>
      </c>
      <c r="B73" s="133" t="s">
        <v>521</v>
      </c>
      <c r="C73" s="133" t="s">
        <v>522</v>
      </c>
      <c r="D73" s="133" t="s">
        <v>523</v>
      </c>
      <c r="E73" s="133" t="s">
        <v>524</v>
      </c>
      <c r="F73" s="134">
        <v>5</v>
      </c>
      <c r="G73" s="134">
        <v>5</v>
      </c>
      <c r="H73" s="134">
        <v>5</v>
      </c>
      <c r="I73" s="134">
        <v>5</v>
      </c>
      <c r="J73" s="134">
        <v>5</v>
      </c>
      <c r="K73" s="134">
        <v>5</v>
      </c>
    </row>
    <row r="74" spans="1:11" ht="12.75" customHeight="1" x14ac:dyDescent="0.2">
      <c r="A74" s="133">
        <v>68</v>
      </c>
      <c r="B74" s="133" t="s">
        <v>525</v>
      </c>
      <c r="C74" s="133" t="s">
        <v>526</v>
      </c>
      <c r="D74" s="133" t="s">
        <v>527</v>
      </c>
      <c r="E74" s="133" t="s">
        <v>528</v>
      </c>
      <c r="F74" s="134">
        <v>5</v>
      </c>
      <c r="G74" s="134">
        <v>5</v>
      </c>
      <c r="H74" s="134">
        <v>5</v>
      </c>
      <c r="I74" s="134">
        <v>5</v>
      </c>
      <c r="J74" s="134">
        <v>5</v>
      </c>
      <c r="K74" s="134">
        <v>5</v>
      </c>
    </row>
    <row r="75" spans="1:11" ht="12.75" customHeight="1" x14ac:dyDescent="0.2">
      <c r="A75" s="133">
        <v>69</v>
      </c>
      <c r="B75" s="133" t="s">
        <v>529</v>
      </c>
      <c r="C75" s="133" t="s">
        <v>530</v>
      </c>
      <c r="D75" s="133" t="s">
        <v>531</v>
      </c>
      <c r="E75" s="133" t="s">
        <v>532</v>
      </c>
      <c r="F75" s="134">
        <v>5</v>
      </c>
      <c r="G75" s="134">
        <v>4</v>
      </c>
      <c r="H75" s="134">
        <v>5</v>
      </c>
      <c r="I75" s="134">
        <v>4</v>
      </c>
      <c r="J75" s="134">
        <v>4</v>
      </c>
      <c r="K75" s="134">
        <v>4</v>
      </c>
    </row>
    <row r="76" spans="1:11" ht="12.75" customHeight="1" x14ac:dyDescent="0.2">
      <c r="A76" s="133">
        <v>70</v>
      </c>
      <c r="B76" s="133" t="s">
        <v>533</v>
      </c>
      <c r="C76" s="133" t="s">
        <v>534</v>
      </c>
      <c r="D76" s="133" t="s">
        <v>535</v>
      </c>
      <c r="E76" s="133" t="s">
        <v>536</v>
      </c>
      <c r="F76" s="134">
        <v>5</v>
      </c>
      <c r="G76" s="134">
        <v>4</v>
      </c>
      <c r="H76" s="134">
        <v>5</v>
      </c>
      <c r="I76" s="134">
        <v>4</v>
      </c>
      <c r="J76" s="134">
        <v>5</v>
      </c>
      <c r="K76" s="134">
        <v>4</v>
      </c>
    </row>
    <row r="77" spans="1:11" ht="12.75" customHeight="1" x14ac:dyDescent="0.2">
      <c r="A77" s="133">
        <v>71</v>
      </c>
      <c r="B77" s="133" t="s">
        <v>537</v>
      </c>
      <c r="C77" s="133" t="s">
        <v>538</v>
      </c>
      <c r="D77" s="133" t="s">
        <v>539</v>
      </c>
      <c r="E77" s="133" t="s">
        <v>149</v>
      </c>
      <c r="F77" s="134">
        <v>5</v>
      </c>
      <c r="G77" s="134">
        <v>5</v>
      </c>
      <c r="H77" s="134">
        <v>5</v>
      </c>
      <c r="I77" s="134">
        <v>5</v>
      </c>
      <c r="J77" s="134">
        <v>5</v>
      </c>
      <c r="K77" s="134">
        <v>5</v>
      </c>
    </row>
    <row r="78" spans="1:11" ht="12.75" customHeight="1" x14ac:dyDescent="0.2">
      <c r="A78" s="133">
        <v>72</v>
      </c>
      <c r="B78" s="133" t="s">
        <v>540</v>
      </c>
      <c r="C78" s="133" t="s">
        <v>541</v>
      </c>
      <c r="D78" s="133" t="s">
        <v>542</v>
      </c>
      <c r="E78" s="133" t="s">
        <v>143</v>
      </c>
      <c r="F78" s="134">
        <v>4</v>
      </c>
      <c r="G78" s="134">
        <v>3</v>
      </c>
      <c r="H78" s="134">
        <v>4</v>
      </c>
      <c r="I78" s="134">
        <v>4</v>
      </c>
      <c r="J78" s="134">
        <v>3</v>
      </c>
      <c r="K78" s="134">
        <v>4</v>
      </c>
    </row>
    <row r="79" spans="1:11" ht="12.75" customHeight="1" x14ac:dyDescent="0.2">
      <c r="A79" s="133">
        <v>73</v>
      </c>
      <c r="B79" s="133" t="s">
        <v>543</v>
      </c>
      <c r="C79" s="133" t="s">
        <v>544</v>
      </c>
      <c r="D79" s="133" t="s">
        <v>545</v>
      </c>
      <c r="E79" s="133" t="s">
        <v>546</v>
      </c>
      <c r="F79" s="134">
        <v>5</v>
      </c>
      <c r="G79" s="134">
        <v>5</v>
      </c>
      <c r="H79" s="134">
        <v>5</v>
      </c>
      <c r="I79" s="134">
        <v>5</v>
      </c>
      <c r="J79" s="134">
        <v>5</v>
      </c>
      <c r="K79" s="134">
        <v>5</v>
      </c>
    </row>
    <row r="80" spans="1:11" ht="12.75" customHeight="1" x14ac:dyDescent="0.2">
      <c r="A80" s="133">
        <v>74</v>
      </c>
      <c r="B80" s="133" t="s">
        <v>547</v>
      </c>
      <c r="C80" s="133" t="s">
        <v>548</v>
      </c>
      <c r="D80" s="133" t="s">
        <v>549</v>
      </c>
      <c r="E80" s="133" t="s">
        <v>550</v>
      </c>
      <c r="F80" s="134">
        <v>5</v>
      </c>
      <c r="G80" s="134">
        <v>5</v>
      </c>
      <c r="H80" s="134">
        <v>5</v>
      </c>
      <c r="I80" s="134">
        <v>5</v>
      </c>
      <c r="J80" s="134">
        <v>5</v>
      </c>
      <c r="K80" s="134">
        <v>5</v>
      </c>
    </row>
    <row r="81" spans="1:11" ht="12.75" customHeight="1" x14ac:dyDescent="0.2">
      <c r="A81" s="133">
        <v>75</v>
      </c>
      <c r="B81" s="133" t="s">
        <v>551</v>
      </c>
      <c r="C81" s="133" t="s">
        <v>552</v>
      </c>
      <c r="D81" s="133" t="s">
        <v>553</v>
      </c>
      <c r="E81" s="133" t="s">
        <v>554</v>
      </c>
      <c r="F81" s="134">
        <v>4</v>
      </c>
      <c r="G81" s="134">
        <v>4</v>
      </c>
      <c r="H81" s="134">
        <v>4</v>
      </c>
      <c r="I81" s="134">
        <v>4</v>
      </c>
      <c r="J81" s="134">
        <v>4</v>
      </c>
      <c r="K81" s="134">
        <v>4</v>
      </c>
    </row>
    <row r="82" spans="1:11" ht="12.75" customHeight="1" x14ac:dyDescent="0.2">
      <c r="A82" s="133">
        <v>76</v>
      </c>
      <c r="B82" s="133" t="s">
        <v>555</v>
      </c>
      <c r="C82" s="133" t="s">
        <v>556</v>
      </c>
      <c r="D82" s="133" t="s">
        <v>557</v>
      </c>
      <c r="E82" s="133" t="s">
        <v>119</v>
      </c>
      <c r="F82" s="134">
        <v>4</v>
      </c>
      <c r="G82" s="134">
        <v>4</v>
      </c>
      <c r="H82" s="134">
        <v>4</v>
      </c>
      <c r="I82" s="134">
        <v>4</v>
      </c>
      <c r="J82" s="134">
        <v>4</v>
      </c>
      <c r="K82" s="134">
        <v>4</v>
      </c>
    </row>
    <row r="83" spans="1:11" ht="12.75" customHeight="1" x14ac:dyDescent="0.2">
      <c r="A83" s="133">
        <v>77</v>
      </c>
      <c r="B83" s="133" t="s">
        <v>558</v>
      </c>
      <c r="C83" s="133" t="s">
        <v>559</v>
      </c>
      <c r="D83" s="133" t="s">
        <v>560</v>
      </c>
      <c r="E83" s="133" t="s">
        <v>561</v>
      </c>
      <c r="F83" s="134">
        <v>5</v>
      </c>
      <c r="G83" s="134">
        <v>5</v>
      </c>
      <c r="H83" s="134">
        <v>5</v>
      </c>
      <c r="I83" s="134">
        <v>5</v>
      </c>
      <c r="J83" s="134">
        <v>5</v>
      </c>
      <c r="K83" s="134">
        <v>5</v>
      </c>
    </row>
    <row r="84" spans="1:11" ht="12.75" customHeight="1" x14ac:dyDescent="0.2">
      <c r="A84" s="133">
        <v>78</v>
      </c>
      <c r="B84" s="133" t="s">
        <v>562</v>
      </c>
      <c r="C84" s="133" t="s">
        <v>563</v>
      </c>
      <c r="D84" s="133" t="s">
        <v>250</v>
      </c>
      <c r="E84" s="133" t="s">
        <v>564</v>
      </c>
      <c r="F84" s="134">
        <v>5</v>
      </c>
      <c r="G84" s="134">
        <v>5</v>
      </c>
      <c r="H84" s="134">
        <v>5</v>
      </c>
      <c r="I84" s="134">
        <v>5</v>
      </c>
      <c r="J84" s="134">
        <v>5</v>
      </c>
      <c r="K84" s="134">
        <v>4</v>
      </c>
    </row>
    <row r="85" spans="1:11" ht="12.75" customHeight="1" x14ac:dyDescent="0.2">
      <c r="A85" s="133">
        <v>79</v>
      </c>
      <c r="B85" s="133" t="s">
        <v>565</v>
      </c>
      <c r="C85" s="133" t="s">
        <v>566</v>
      </c>
      <c r="D85" s="133" t="s">
        <v>567</v>
      </c>
      <c r="E85" s="133" t="s">
        <v>568</v>
      </c>
      <c r="F85" s="134">
        <v>5</v>
      </c>
      <c r="G85" s="134">
        <v>5</v>
      </c>
      <c r="H85" s="134">
        <v>5</v>
      </c>
      <c r="I85" s="134">
        <v>5</v>
      </c>
      <c r="J85" s="134">
        <v>5</v>
      </c>
      <c r="K85" s="134">
        <v>5</v>
      </c>
    </row>
    <row r="86" spans="1:11" ht="12.75" customHeight="1" x14ac:dyDescent="0.2">
      <c r="A86" s="133">
        <v>80</v>
      </c>
      <c r="B86" s="133" t="s">
        <v>569</v>
      </c>
      <c r="C86" s="133" t="s">
        <v>570</v>
      </c>
      <c r="D86" s="133" t="s">
        <v>571</v>
      </c>
      <c r="E86" s="133" t="s">
        <v>61</v>
      </c>
      <c r="F86" s="134">
        <v>5</v>
      </c>
      <c r="G86" s="134">
        <v>4</v>
      </c>
      <c r="H86" s="134">
        <v>5</v>
      </c>
      <c r="I86" s="134">
        <v>5</v>
      </c>
      <c r="J86" s="134">
        <v>4</v>
      </c>
      <c r="K86" s="134">
        <v>5</v>
      </c>
    </row>
    <row r="87" spans="1:11" ht="12.75" customHeight="1" x14ac:dyDescent="0.2">
      <c r="A87" s="133">
        <v>81</v>
      </c>
      <c r="B87" s="133" t="s">
        <v>572</v>
      </c>
      <c r="C87" s="133" t="s">
        <v>573</v>
      </c>
      <c r="D87" s="133" t="s">
        <v>574</v>
      </c>
      <c r="E87" s="133" t="s">
        <v>99</v>
      </c>
      <c r="F87" s="134">
        <v>4</v>
      </c>
      <c r="G87" s="134">
        <v>4</v>
      </c>
      <c r="H87" s="134">
        <v>4</v>
      </c>
      <c r="I87" s="134">
        <v>4</v>
      </c>
      <c r="J87" s="134">
        <v>4</v>
      </c>
      <c r="K87" s="134">
        <v>4</v>
      </c>
    </row>
    <row r="88" spans="1:11" ht="12.75" customHeight="1" x14ac:dyDescent="0.2">
      <c r="A88" s="133">
        <v>82</v>
      </c>
      <c r="B88" s="133" t="s">
        <v>575</v>
      </c>
      <c r="C88" s="133" t="s">
        <v>576</v>
      </c>
      <c r="D88" s="133" t="s">
        <v>577</v>
      </c>
      <c r="E88" s="133" t="s">
        <v>101</v>
      </c>
      <c r="F88" s="134">
        <v>5</v>
      </c>
      <c r="G88" s="134">
        <v>5</v>
      </c>
      <c r="H88" s="134">
        <v>5</v>
      </c>
      <c r="I88" s="134">
        <v>5</v>
      </c>
      <c r="J88" s="134">
        <v>5</v>
      </c>
      <c r="K88" s="134">
        <v>5</v>
      </c>
    </row>
    <row r="89" spans="1:11" ht="12.75" customHeight="1" x14ac:dyDescent="0.2">
      <c r="A89" s="133">
        <v>83</v>
      </c>
      <c r="B89" s="133" t="s">
        <v>578</v>
      </c>
      <c r="C89" s="133" t="s">
        <v>579</v>
      </c>
      <c r="D89" s="133" t="s">
        <v>580</v>
      </c>
      <c r="E89" s="133" t="s">
        <v>581</v>
      </c>
      <c r="F89" s="134">
        <v>5</v>
      </c>
      <c r="G89" s="134">
        <v>5</v>
      </c>
      <c r="H89" s="134">
        <v>5</v>
      </c>
      <c r="I89" s="134">
        <v>5</v>
      </c>
      <c r="J89" s="134">
        <v>5</v>
      </c>
      <c r="K89" s="134">
        <v>5</v>
      </c>
    </row>
    <row r="90" spans="1:11" ht="14.25" customHeight="1" x14ac:dyDescent="0.2">
      <c r="A90" s="3"/>
      <c r="B90" s="3"/>
      <c r="C90" s="242" t="s">
        <v>582</v>
      </c>
      <c r="D90" s="209"/>
      <c r="E90" s="200"/>
      <c r="F90" s="149">
        <f t="shared" ref="F90:K90" si="0">COUNTIF(F7:F89,"1")</f>
        <v>0</v>
      </c>
      <c r="G90" s="149">
        <f t="shared" si="0"/>
        <v>0</v>
      </c>
      <c r="H90" s="149">
        <f t="shared" si="0"/>
        <v>0</v>
      </c>
      <c r="I90" s="149">
        <f t="shared" si="0"/>
        <v>0</v>
      </c>
      <c r="J90" s="149">
        <f t="shared" si="0"/>
        <v>0</v>
      </c>
      <c r="K90" s="149">
        <f t="shared" si="0"/>
        <v>0</v>
      </c>
    </row>
    <row r="91" spans="1:11" ht="14.25" customHeight="1" x14ac:dyDescent="0.2">
      <c r="A91" s="3"/>
      <c r="B91" s="3"/>
      <c r="C91" s="244" t="s">
        <v>583</v>
      </c>
      <c r="D91" s="195"/>
      <c r="E91" s="196"/>
      <c r="F91" s="134">
        <f t="shared" ref="F91:K91" si="1">COUNTIF(F9:F90,"2 ")</f>
        <v>0</v>
      </c>
      <c r="G91" s="134">
        <f t="shared" si="1"/>
        <v>0</v>
      </c>
      <c r="H91" s="134">
        <f t="shared" si="1"/>
        <v>0</v>
      </c>
      <c r="I91" s="134">
        <f t="shared" si="1"/>
        <v>0</v>
      </c>
      <c r="J91" s="134">
        <f t="shared" si="1"/>
        <v>0</v>
      </c>
      <c r="K91" s="134">
        <f t="shared" si="1"/>
        <v>0</v>
      </c>
    </row>
    <row r="92" spans="1:11" ht="14.25" customHeight="1" x14ac:dyDescent="0.2">
      <c r="A92" s="3"/>
      <c r="B92" s="3"/>
      <c r="C92" s="244" t="s">
        <v>584</v>
      </c>
      <c r="D92" s="195"/>
      <c r="E92" s="196"/>
      <c r="F92" s="134">
        <f t="shared" ref="F92:K92" si="2">COUNTIF(F7:F89,"3 ")</f>
        <v>5</v>
      </c>
      <c r="G92" s="134">
        <f t="shared" si="2"/>
        <v>6</v>
      </c>
      <c r="H92" s="134">
        <f t="shared" si="2"/>
        <v>7</v>
      </c>
      <c r="I92" s="134">
        <f t="shared" si="2"/>
        <v>4</v>
      </c>
      <c r="J92" s="134">
        <f t="shared" si="2"/>
        <v>7</v>
      </c>
      <c r="K92" s="134">
        <f t="shared" si="2"/>
        <v>5</v>
      </c>
    </row>
    <row r="93" spans="1:11" ht="14.25" customHeight="1" x14ac:dyDescent="0.2">
      <c r="A93" s="3"/>
      <c r="B93" s="3"/>
      <c r="C93" s="244" t="s">
        <v>585</v>
      </c>
      <c r="D93" s="195"/>
      <c r="E93" s="196"/>
      <c r="F93" s="134">
        <f t="shared" ref="F93:K93" si="3">COUNTIF(F7:F89,"4 ")</f>
        <v>18</v>
      </c>
      <c r="G93" s="134">
        <f t="shared" si="3"/>
        <v>27</v>
      </c>
      <c r="H93" s="134">
        <f t="shared" si="3"/>
        <v>20</v>
      </c>
      <c r="I93" s="134">
        <f t="shared" si="3"/>
        <v>28</v>
      </c>
      <c r="J93" s="134">
        <f t="shared" si="3"/>
        <v>23</v>
      </c>
      <c r="K93" s="134">
        <f t="shared" si="3"/>
        <v>28</v>
      </c>
    </row>
    <row r="94" spans="1:11" ht="14.25" customHeight="1" x14ac:dyDescent="0.2">
      <c r="A94" s="3"/>
      <c r="B94" s="3"/>
      <c r="C94" s="244" t="s">
        <v>586</v>
      </c>
      <c r="D94" s="195"/>
      <c r="E94" s="196"/>
      <c r="F94" s="134">
        <f t="shared" ref="F94:K94" si="4">COUNTIF(F7:F89,"5 ")</f>
        <v>60</v>
      </c>
      <c r="G94" s="134">
        <f t="shared" si="4"/>
        <v>50</v>
      </c>
      <c r="H94" s="134">
        <f t="shared" si="4"/>
        <v>56</v>
      </c>
      <c r="I94" s="134">
        <f t="shared" si="4"/>
        <v>51</v>
      </c>
      <c r="J94" s="134">
        <f t="shared" si="4"/>
        <v>53</v>
      </c>
      <c r="K94" s="134">
        <f t="shared" si="4"/>
        <v>50</v>
      </c>
    </row>
    <row r="95" spans="1:11" ht="14.25" customHeight="1" x14ac:dyDescent="0.2">
      <c r="A95" s="3"/>
      <c r="B95" s="3"/>
      <c r="C95" s="150"/>
      <c r="D95" s="150"/>
      <c r="E95" s="150"/>
      <c r="F95" s="150"/>
      <c r="G95" s="3"/>
      <c r="H95" s="3"/>
      <c r="I95" s="3"/>
      <c r="J95" s="3"/>
      <c r="K95" s="3"/>
    </row>
    <row r="96" spans="1:11" ht="14.25" customHeight="1" x14ac:dyDescent="0.2">
      <c r="A96" s="3"/>
      <c r="B96" s="3"/>
      <c r="C96" s="151" t="s">
        <v>587</v>
      </c>
      <c r="D96" s="151" t="s">
        <v>588</v>
      </c>
      <c r="E96" s="152" t="s">
        <v>589</v>
      </c>
      <c r="F96" s="151" t="s">
        <v>590</v>
      </c>
      <c r="G96" s="151" t="s">
        <v>591</v>
      </c>
      <c r="I96" s="150"/>
      <c r="K96" s="150"/>
    </row>
    <row r="97" spans="1:11" ht="14.25" customHeight="1" x14ac:dyDescent="0.2">
      <c r="A97" s="3"/>
      <c r="B97" s="3"/>
      <c r="C97" s="243"/>
      <c r="D97" s="189"/>
      <c r="E97" s="189"/>
      <c r="F97" s="150"/>
      <c r="G97" s="3"/>
      <c r="H97" s="3"/>
      <c r="I97" s="3"/>
      <c r="J97" s="3"/>
      <c r="K97" s="3"/>
    </row>
    <row r="98" spans="1:11" ht="14.25" customHeight="1" x14ac:dyDescent="0.2">
      <c r="A98" s="3"/>
      <c r="B98" s="3"/>
      <c r="C98" s="243"/>
      <c r="D98" s="189"/>
      <c r="E98" s="189"/>
      <c r="F98" s="150"/>
      <c r="G98" s="3"/>
      <c r="H98" s="3"/>
      <c r="I98" s="3"/>
      <c r="J98" s="3"/>
      <c r="K98" s="3"/>
    </row>
    <row r="99" spans="1:11" ht="14.25" customHeight="1" x14ac:dyDescent="0.2">
      <c r="A99" s="3"/>
      <c r="B99" s="3"/>
      <c r="C99" s="243"/>
      <c r="D99" s="189"/>
      <c r="E99" s="189"/>
      <c r="F99" s="150"/>
      <c r="G99" s="3"/>
      <c r="H99" s="3"/>
      <c r="I99" s="3"/>
      <c r="J99" s="3"/>
      <c r="K99" s="3"/>
    </row>
    <row r="100" spans="1:11" ht="14.25" customHeight="1" x14ac:dyDescent="0.2">
      <c r="A100" s="3"/>
      <c r="B100" s="3"/>
      <c r="C100" s="243"/>
      <c r="D100" s="189"/>
      <c r="E100" s="189"/>
      <c r="F100" s="150"/>
      <c r="G100" s="3"/>
      <c r="H100" s="3"/>
      <c r="I100" s="3"/>
      <c r="J100" s="3"/>
      <c r="K100" s="3"/>
    </row>
    <row r="101" spans="1:11" ht="14.25" customHeight="1" x14ac:dyDescent="0.2">
      <c r="A101" s="153"/>
      <c r="B101" s="153"/>
      <c r="C101" s="243"/>
      <c r="D101" s="189"/>
      <c r="E101" s="189"/>
      <c r="F101" s="150"/>
      <c r="G101" s="3"/>
      <c r="H101" s="3"/>
      <c r="I101" s="3"/>
      <c r="J101" s="3"/>
      <c r="K101" s="3"/>
    </row>
    <row r="102" spans="1:11" ht="14.25" customHeight="1" x14ac:dyDescent="0.2">
      <c r="A102" s="153"/>
      <c r="B102" s="153"/>
      <c r="C102" s="243"/>
      <c r="D102" s="189"/>
      <c r="E102" s="189"/>
      <c r="F102" s="150"/>
      <c r="G102" s="3"/>
      <c r="H102" s="3"/>
      <c r="I102" s="3"/>
      <c r="J102" s="3"/>
      <c r="K102" s="3"/>
    </row>
    <row r="103" spans="1:11" ht="14.25" customHeight="1" x14ac:dyDescent="0.2">
      <c r="A103" s="153"/>
      <c r="B103" s="153"/>
      <c r="C103" s="243"/>
      <c r="D103" s="189"/>
      <c r="E103" s="189"/>
      <c r="F103" s="3"/>
      <c r="G103" s="3"/>
      <c r="H103" s="3"/>
      <c r="I103" s="3"/>
      <c r="J103" s="3"/>
      <c r="K103" s="3"/>
    </row>
    <row r="104" spans="1:11" ht="14.25" customHeight="1" x14ac:dyDescent="0.2">
      <c r="A104" s="153"/>
      <c r="B104" s="153"/>
      <c r="C104" s="243"/>
      <c r="D104" s="189"/>
      <c r="E104" s="189"/>
      <c r="F104" s="3"/>
      <c r="G104" s="3"/>
      <c r="H104" s="3"/>
      <c r="I104" s="3"/>
      <c r="J104" s="3"/>
      <c r="K104" s="3"/>
    </row>
    <row r="105" spans="1:11" ht="12.75" customHeight="1" x14ac:dyDescent="0.2">
      <c r="A105" s="153"/>
      <c r="B105" s="153"/>
      <c r="C105" s="153"/>
      <c r="D105" s="153"/>
      <c r="E105" s="153"/>
      <c r="F105" s="3"/>
      <c r="G105" s="3"/>
      <c r="H105" s="3"/>
      <c r="I105" s="3"/>
      <c r="J105" s="3"/>
      <c r="K105" s="3"/>
    </row>
    <row r="106" spans="1:11" ht="12.75" customHeight="1" x14ac:dyDescent="0.2"/>
    <row r="107" spans="1:11" ht="12.75" customHeight="1" x14ac:dyDescent="0.2"/>
    <row r="108" spans="1:11" ht="12.75" customHeight="1" x14ac:dyDescent="0.2"/>
    <row r="109" spans="1:11" ht="12.75" customHeight="1" x14ac:dyDescent="0.2"/>
    <row r="110" spans="1:11" ht="12.75" customHeight="1" x14ac:dyDescent="0.2"/>
    <row r="111" spans="1:11" ht="12.75" customHeight="1" x14ac:dyDescent="0.2"/>
    <row r="112" spans="1:11"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9">
    <mergeCell ref="C103:E103"/>
    <mergeCell ref="C104:E104"/>
    <mergeCell ref="C91:E91"/>
    <mergeCell ref="C92:E92"/>
    <mergeCell ref="C93:E93"/>
    <mergeCell ref="C94:E94"/>
    <mergeCell ref="C97:E97"/>
    <mergeCell ref="C98:E98"/>
    <mergeCell ref="C99:E99"/>
    <mergeCell ref="A5:E5"/>
    <mergeCell ref="C90:E90"/>
    <mergeCell ref="C100:E100"/>
    <mergeCell ref="C101:E101"/>
    <mergeCell ref="C102:E102"/>
    <mergeCell ref="A1:K1"/>
    <mergeCell ref="A2:K2"/>
    <mergeCell ref="A3:K3"/>
    <mergeCell ref="A4:D4"/>
    <mergeCell ref="E4:K4"/>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10.5703125" customWidth="1"/>
    <col min="2" max="2" width="24.140625" customWidth="1"/>
    <col min="3" max="3" width="31.140625" customWidth="1"/>
    <col min="4" max="26" width="8" customWidth="1"/>
  </cols>
  <sheetData>
    <row r="1" spans="1:26" ht="15" customHeight="1" x14ac:dyDescent="0.2">
      <c r="A1" s="248" t="s">
        <v>592</v>
      </c>
      <c r="B1" s="189"/>
      <c r="C1" s="189"/>
      <c r="D1" s="189"/>
      <c r="E1" s="189"/>
      <c r="F1" s="189"/>
      <c r="G1" s="189"/>
      <c r="H1" s="189"/>
      <c r="I1" s="189"/>
      <c r="J1" s="189"/>
      <c r="K1" s="189"/>
      <c r="L1" s="189"/>
      <c r="M1" s="189"/>
      <c r="N1" s="153"/>
      <c r="O1" s="153"/>
      <c r="P1" s="153"/>
    </row>
    <row r="2" spans="1:26" ht="15" customHeight="1" x14ac:dyDescent="0.2">
      <c r="A2" s="248" t="s">
        <v>593</v>
      </c>
      <c r="B2" s="189"/>
      <c r="C2" s="189"/>
      <c r="D2" s="189"/>
      <c r="E2" s="189"/>
      <c r="F2" s="189"/>
      <c r="G2" s="189"/>
      <c r="H2" s="189"/>
      <c r="I2" s="189"/>
      <c r="J2" s="189"/>
      <c r="K2" s="189"/>
      <c r="L2" s="189"/>
      <c r="M2" s="189"/>
      <c r="N2" s="153"/>
      <c r="O2" s="153"/>
      <c r="P2" s="153"/>
    </row>
    <row r="3" spans="1:26" ht="15.75" customHeight="1" x14ac:dyDescent="0.2">
      <c r="A3" s="249" t="s">
        <v>594</v>
      </c>
      <c r="B3" s="189"/>
      <c r="C3" s="189"/>
      <c r="D3" s="189"/>
      <c r="E3" s="189"/>
      <c r="F3" s="189"/>
      <c r="G3" s="189"/>
      <c r="H3" s="189"/>
      <c r="I3" s="189"/>
      <c r="J3" s="189"/>
      <c r="K3" s="189"/>
      <c r="L3" s="189"/>
      <c r="M3" s="189"/>
      <c r="N3" s="153"/>
      <c r="O3" s="153"/>
      <c r="P3" s="153"/>
    </row>
    <row r="4" spans="1:26" ht="15.75" customHeight="1" x14ac:dyDescent="0.2">
      <c r="A4" s="154" t="s">
        <v>595</v>
      </c>
      <c r="B4" s="250" t="s">
        <v>596</v>
      </c>
      <c r="C4" s="189"/>
      <c r="D4" s="189"/>
      <c r="E4" s="189"/>
      <c r="F4" s="189"/>
      <c r="G4" s="189"/>
      <c r="H4" s="189"/>
      <c r="I4" s="189"/>
      <c r="J4" s="189"/>
      <c r="K4" s="124"/>
      <c r="L4" s="124"/>
      <c r="M4" s="155" t="s">
        <v>597</v>
      </c>
      <c r="N4" s="153"/>
      <c r="O4" s="153"/>
      <c r="P4" s="153"/>
    </row>
    <row r="5" spans="1:26" ht="15.75" customHeight="1" x14ac:dyDescent="0.2">
      <c r="A5" s="154" t="s">
        <v>598</v>
      </c>
      <c r="B5" s="124"/>
      <c r="C5" s="124"/>
      <c r="D5" s="124"/>
      <c r="E5" s="124"/>
      <c r="F5" s="124"/>
      <c r="G5" s="251" t="s">
        <v>599</v>
      </c>
      <c r="H5" s="209"/>
      <c r="I5" s="209"/>
      <c r="J5" s="209"/>
      <c r="K5" s="209"/>
      <c r="L5" s="209"/>
      <c r="M5" s="209"/>
      <c r="N5" s="153"/>
      <c r="O5" s="153"/>
      <c r="P5" s="153"/>
    </row>
    <row r="6" spans="1:26" ht="15" customHeight="1" x14ac:dyDescent="0.2">
      <c r="A6" s="247" t="s">
        <v>600</v>
      </c>
      <c r="B6" s="245" t="s">
        <v>601</v>
      </c>
      <c r="C6" s="245" t="s">
        <v>602</v>
      </c>
      <c r="D6" s="246" t="s">
        <v>603</v>
      </c>
      <c r="E6" s="195"/>
      <c r="F6" s="195"/>
      <c r="G6" s="195"/>
      <c r="H6" s="195"/>
      <c r="I6" s="196"/>
      <c r="J6" s="247" t="s">
        <v>604</v>
      </c>
      <c r="K6" s="247" t="s">
        <v>605</v>
      </c>
      <c r="L6" s="247" t="s">
        <v>606</v>
      </c>
      <c r="M6" s="247" t="s">
        <v>607</v>
      </c>
      <c r="N6" s="153"/>
      <c r="O6" s="153"/>
      <c r="P6" s="153"/>
    </row>
    <row r="7" spans="1:26" ht="15" customHeight="1" x14ac:dyDescent="0.2">
      <c r="A7" s="202"/>
      <c r="B7" s="202"/>
      <c r="C7" s="202"/>
      <c r="D7" s="156">
        <v>0</v>
      </c>
      <c r="E7" s="156">
        <v>1</v>
      </c>
      <c r="F7" s="156">
        <v>2</v>
      </c>
      <c r="G7" s="156">
        <v>3</v>
      </c>
      <c r="H7" s="156">
        <v>4</v>
      </c>
      <c r="I7" s="156">
        <v>5</v>
      </c>
      <c r="J7" s="202"/>
      <c r="K7" s="202"/>
      <c r="L7" s="202"/>
      <c r="M7" s="202"/>
      <c r="N7" s="153"/>
      <c r="O7" s="153"/>
      <c r="P7" s="153"/>
    </row>
    <row r="8" spans="1:26" ht="96" customHeight="1" x14ac:dyDescent="0.2">
      <c r="A8" s="157" t="s">
        <v>29</v>
      </c>
      <c r="B8" s="158" t="s">
        <v>286</v>
      </c>
      <c r="C8" s="158" t="s">
        <v>286</v>
      </c>
      <c r="D8" s="159">
        <v>0</v>
      </c>
      <c r="E8" s="159">
        <v>0</v>
      </c>
      <c r="F8" s="159">
        <v>0</v>
      </c>
      <c r="G8" s="159">
        <v>5</v>
      </c>
      <c r="H8" s="159">
        <v>18</v>
      </c>
      <c r="I8" s="159">
        <v>60</v>
      </c>
      <c r="J8" s="159">
        <v>89</v>
      </c>
      <c r="K8" s="160">
        <f t="shared" ref="K8:K13" si="0">(E8*1+F8*2+G8*3+H8*4+I8*5)/89</f>
        <v>4.3483146067415728</v>
      </c>
      <c r="L8" s="159">
        <v>5</v>
      </c>
      <c r="M8" s="161">
        <f t="shared" ref="M8:M13" si="1">(K8/L8)*100</f>
        <v>86.966292134831463</v>
      </c>
      <c r="N8" s="153"/>
      <c r="O8" s="153"/>
      <c r="P8" s="153"/>
    </row>
    <row r="9" spans="1:26" ht="103.5" customHeight="1" x14ac:dyDescent="0.2">
      <c r="A9" s="157" t="s">
        <v>41</v>
      </c>
      <c r="B9" s="131" t="s">
        <v>608</v>
      </c>
      <c r="C9" s="131" t="s">
        <v>287</v>
      </c>
      <c r="D9" s="159">
        <v>0</v>
      </c>
      <c r="E9" s="159">
        <v>0</v>
      </c>
      <c r="F9" s="159">
        <v>0</v>
      </c>
      <c r="G9" s="159">
        <v>6</v>
      </c>
      <c r="H9" s="159">
        <v>27</v>
      </c>
      <c r="I9" s="159">
        <v>50</v>
      </c>
      <c r="J9" s="159">
        <v>89</v>
      </c>
      <c r="K9" s="160">
        <f t="shared" si="0"/>
        <v>4.2247191011235952</v>
      </c>
      <c r="L9" s="159">
        <v>5</v>
      </c>
      <c r="M9" s="161">
        <f t="shared" si="1"/>
        <v>84.49438202247191</v>
      </c>
      <c r="N9" s="153"/>
      <c r="O9" s="153"/>
      <c r="P9" s="153"/>
    </row>
    <row r="10" spans="1:26" ht="72.75" customHeight="1" x14ac:dyDescent="0.2">
      <c r="A10" s="157" t="s">
        <v>42</v>
      </c>
      <c r="B10" s="131" t="s">
        <v>609</v>
      </c>
      <c r="C10" s="131" t="s">
        <v>288</v>
      </c>
      <c r="D10" s="159">
        <v>0</v>
      </c>
      <c r="E10" s="159">
        <v>0</v>
      </c>
      <c r="F10" s="159">
        <v>0</v>
      </c>
      <c r="G10" s="159">
        <v>4</v>
      </c>
      <c r="H10" s="159">
        <v>28</v>
      </c>
      <c r="I10" s="159">
        <v>53</v>
      </c>
      <c r="J10" s="159">
        <v>89</v>
      </c>
      <c r="K10" s="160">
        <f t="shared" si="0"/>
        <v>4.3707865168539328</v>
      </c>
      <c r="L10" s="159">
        <v>5</v>
      </c>
      <c r="M10" s="161">
        <f t="shared" si="1"/>
        <v>87.415730337078656</v>
      </c>
      <c r="N10" s="153"/>
      <c r="O10" s="153"/>
      <c r="P10" s="153"/>
    </row>
    <row r="11" spans="1:26" ht="78.75" customHeight="1" x14ac:dyDescent="0.2">
      <c r="A11" s="157" t="s">
        <v>36</v>
      </c>
      <c r="B11" s="131" t="s">
        <v>610</v>
      </c>
      <c r="C11" s="131" t="s">
        <v>289</v>
      </c>
      <c r="D11" s="159">
        <v>0</v>
      </c>
      <c r="E11" s="159">
        <v>0</v>
      </c>
      <c r="F11" s="159">
        <v>0</v>
      </c>
      <c r="G11" s="159">
        <v>7</v>
      </c>
      <c r="H11" s="159">
        <v>23</v>
      </c>
      <c r="I11" s="159">
        <v>53</v>
      </c>
      <c r="J11" s="159">
        <v>89</v>
      </c>
      <c r="K11" s="160">
        <f t="shared" si="0"/>
        <v>4.2471910112359552</v>
      </c>
      <c r="L11" s="159">
        <v>5</v>
      </c>
      <c r="M11" s="161">
        <f t="shared" si="1"/>
        <v>84.943820224719104</v>
      </c>
      <c r="N11" s="153"/>
      <c r="O11" s="153"/>
      <c r="P11" s="153"/>
    </row>
    <row r="12" spans="1:26" ht="96.75" customHeight="1" x14ac:dyDescent="0.2">
      <c r="A12" s="157" t="s">
        <v>43</v>
      </c>
      <c r="B12" s="131" t="s">
        <v>611</v>
      </c>
      <c r="C12" s="131" t="s">
        <v>291</v>
      </c>
      <c r="D12" s="159">
        <v>0</v>
      </c>
      <c r="E12" s="159">
        <v>0</v>
      </c>
      <c r="F12" s="159">
        <v>1</v>
      </c>
      <c r="G12" s="159">
        <v>21</v>
      </c>
      <c r="H12" s="159">
        <v>23</v>
      </c>
      <c r="I12" s="159">
        <v>44</v>
      </c>
      <c r="J12" s="159">
        <v>89</v>
      </c>
      <c r="K12" s="160">
        <f t="shared" si="0"/>
        <v>4.2359550561797752</v>
      </c>
      <c r="L12" s="159">
        <v>5</v>
      </c>
      <c r="M12" s="161">
        <f t="shared" si="1"/>
        <v>84.719101123595507</v>
      </c>
      <c r="N12" s="153"/>
      <c r="O12" s="153"/>
      <c r="P12" s="153"/>
    </row>
    <row r="13" spans="1:26" ht="96.75" customHeight="1" x14ac:dyDescent="0.2">
      <c r="A13" s="157" t="s">
        <v>44</v>
      </c>
      <c r="B13" s="131" t="s">
        <v>612</v>
      </c>
      <c r="C13" s="131" t="s">
        <v>292</v>
      </c>
      <c r="D13" s="159">
        <v>0</v>
      </c>
      <c r="E13" s="159">
        <v>0</v>
      </c>
      <c r="F13" s="159">
        <v>0</v>
      </c>
      <c r="G13" s="159">
        <v>5</v>
      </c>
      <c r="H13" s="159">
        <v>28</v>
      </c>
      <c r="I13" s="159">
        <v>50</v>
      </c>
      <c r="J13" s="159">
        <v>89</v>
      </c>
      <c r="K13" s="160">
        <f t="shared" si="0"/>
        <v>4.2359550561797752</v>
      </c>
      <c r="L13" s="159">
        <v>5</v>
      </c>
      <c r="M13" s="161">
        <f t="shared" si="1"/>
        <v>84.719101123595507</v>
      </c>
      <c r="N13" s="153"/>
      <c r="O13" s="153"/>
      <c r="P13" s="153"/>
      <c r="Q13" s="3"/>
      <c r="R13" s="3"/>
      <c r="S13" s="3"/>
      <c r="T13" s="3"/>
      <c r="U13" s="3"/>
      <c r="V13" s="3"/>
      <c r="W13" s="3"/>
      <c r="X13" s="3"/>
      <c r="Y13" s="3"/>
      <c r="Z13" s="3"/>
    </row>
    <row r="14" spans="1:26" ht="12.75" customHeight="1" x14ac:dyDescent="0.2">
      <c r="A14" s="124"/>
      <c r="B14" s="124"/>
      <c r="C14" s="124"/>
      <c r="D14" s="124"/>
      <c r="E14" s="124"/>
      <c r="F14" s="124"/>
      <c r="G14" s="124"/>
      <c r="H14" s="124"/>
      <c r="I14" s="124"/>
      <c r="J14" s="124"/>
      <c r="K14" s="124"/>
      <c r="L14" s="124"/>
      <c r="M14" s="124"/>
      <c r="N14" s="153"/>
      <c r="O14" s="153"/>
      <c r="P14" s="153"/>
    </row>
    <row r="15" spans="1:26" ht="12.75" customHeight="1" x14ac:dyDescent="0.2">
      <c r="A15" s="124"/>
      <c r="B15" s="124"/>
      <c r="C15" s="124"/>
      <c r="D15" s="124"/>
      <c r="E15" s="124"/>
      <c r="F15" s="124"/>
      <c r="G15" s="124"/>
      <c r="H15" s="124"/>
      <c r="I15" s="124"/>
      <c r="J15" s="124"/>
      <c r="K15" s="124"/>
      <c r="L15" s="124"/>
      <c r="M15" s="124"/>
      <c r="N15" s="153"/>
      <c r="O15" s="153"/>
      <c r="P15" s="153"/>
    </row>
    <row r="16" spans="1:26" ht="15" customHeight="1" x14ac:dyDescent="0.2">
      <c r="A16" s="124"/>
      <c r="B16" s="124"/>
      <c r="C16" s="162" t="s">
        <v>305</v>
      </c>
      <c r="D16" s="156" t="s">
        <v>29</v>
      </c>
      <c r="E16" s="156" t="s">
        <v>41</v>
      </c>
      <c r="F16" s="156" t="s">
        <v>42</v>
      </c>
      <c r="G16" s="156" t="s">
        <v>36</v>
      </c>
      <c r="H16" s="156" t="s">
        <v>43</v>
      </c>
      <c r="I16" s="156" t="s">
        <v>44</v>
      </c>
      <c r="J16" s="124"/>
      <c r="K16" s="124"/>
      <c r="L16" s="124"/>
      <c r="M16" s="124"/>
      <c r="N16" s="153"/>
      <c r="O16" s="153"/>
      <c r="P16" s="153"/>
    </row>
    <row r="17" spans="1:16" ht="15" customHeight="1" x14ac:dyDescent="0.2">
      <c r="A17" s="124"/>
      <c r="B17" s="124"/>
      <c r="C17" s="162" t="s">
        <v>605</v>
      </c>
      <c r="D17" s="160">
        <v>4.3499999999999996</v>
      </c>
      <c r="E17" s="160">
        <f>K9</f>
        <v>4.2247191011235952</v>
      </c>
      <c r="F17" s="160">
        <f>K10</f>
        <v>4.3707865168539328</v>
      </c>
      <c r="G17" s="160">
        <f>K11</f>
        <v>4.2471910112359552</v>
      </c>
      <c r="H17" s="160">
        <f>K12</f>
        <v>4.2359550561797752</v>
      </c>
      <c r="I17" s="160">
        <f>K13</f>
        <v>4.2359550561797752</v>
      </c>
      <c r="J17" s="124"/>
      <c r="K17" s="124"/>
      <c r="L17" s="124"/>
      <c r="M17" s="124"/>
      <c r="N17" s="153"/>
      <c r="O17" s="153"/>
      <c r="P17" s="153"/>
    </row>
    <row r="18" spans="1:16" ht="15" customHeight="1" x14ac:dyDescent="0.2">
      <c r="A18" s="124"/>
      <c r="B18" s="124"/>
      <c r="C18" s="162" t="s">
        <v>613</v>
      </c>
      <c r="D18" s="159">
        <v>5</v>
      </c>
      <c r="E18" s="159">
        <v>5</v>
      </c>
      <c r="F18" s="159">
        <v>5</v>
      </c>
      <c r="G18" s="159">
        <v>5</v>
      </c>
      <c r="H18" s="159">
        <v>5</v>
      </c>
      <c r="I18" s="159">
        <v>5</v>
      </c>
      <c r="J18" s="124"/>
      <c r="K18" s="124"/>
      <c r="L18" s="124"/>
      <c r="M18" s="124"/>
      <c r="N18" s="153"/>
      <c r="O18" s="153"/>
      <c r="P18" s="153"/>
    </row>
    <row r="19" spans="1:16" ht="15" customHeight="1" x14ac:dyDescent="0.2">
      <c r="A19" s="124"/>
      <c r="B19" s="124"/>
      <c r="C19" s="162" t="s">
        <v>607</v>
      </c>
      <c r="D19" s="161">
        <f t="shared" ref="D19:I19" si="2">(D17/D18)*100</f>
        <v>86.999999999999986</v>
      </c>
      <c r="E19" s="161">
        <f t="shared" si="2"/>
        <v>84.49438202247191</v>
      </c>
      <c r="F19" s="161">
        <f t="shared" si="2"/>
        <v>87.415730337078656</v>
      </c>
      <c r="G19" s="161">
        <f t="shared" si="2"/>
        <v>84.943820224719104</v>
      </c>
      <c r="H19" s="161">
        <f t="shared" si="2"/>
        <v>84.719101123595507</v>
      </c>
      <c r="I19" s="161">
        <f t="shared" si="2"/>
        <v>84.719101123595507</v>
      </c>
      <c r="J19" s="124"/>
      <c r="K19" s="124"/>
      <c r="L19" s="124"/>
      <c r="M19" s="124"/>
      <c r="N19" s="153"/>
      <c r="O19" s="153"/>
      <c r="P19" s="153"/>
    </row>
    <row r="20" spans="1:16" ht="12.75" customHeight="1" x14ac:dyDescent="0.2">
      <c r="A20" s="124"/>
      <c r="B20" s="124"/>
      <c r="C20" s="124"/>
      <c r="D20" s="124"/>
      <c r="E20" s="124"/>
      <c r="F20" s="124"/>
      <c r="G20" s="124"/>
      <c r="H20" s="124"/>
      <c r="I20" s="124"/>
      <c r="J20" s="124"/>
      <c r="K20" s="124"/>
      <c r="L20" s="124"/>
      <c r="M20" s="124"/>
      <c r="N20" s="153"/>
      <c r="O20" s="153"/>
      <c r="P20" s="153"/>
    </row>
    <row r="21" spans="1:16" ht="15" customHeight="1" x14ac:dyDescent="0.2">
      <c r="A21" s="124"/>
      <c r="B21" s="124"/>
      <c r="C21" s="162" t="s">
        <v>614</v>
      </c>
      <c r="D21" s="156" t="s">
        <v>29</v>
      </c>
      <c r="E21" s="156" t="s">
        <v>41</v>
      </c>
      <c r="F21" s="156" t="s">
        <v>42</v>
      </c>
      <c r="G21" s="156" t="s">
        <v>36</v>
      </c>
      <c r="H21" s="156" t="s">
        <v>43</v>
      </c>
      <c r="I21" s="156" t="s">
        <v>44</v>
      </c>
      <c r="J21" s="124"/>
      <c r="K21" s="124"/>
      <c r="L21" s="124"/>
      <c r="M21" s="124"/>
      <c r="N21" s="153"/>
      <c r="O21" s="153"/>
      <c r="P21" s="153"/>
    </row>
    <row r="22" spans="1:16" ht="43.5" customHeight="1" x14ac:dyDescent="0.2">
      <c r="A22" s="124"/>
      <c r="B22" s="124"/>
      <c r="C22" s="77" t="s">
        <v>615</v>
      </c>
      <c r="D22" s="142">
        <v>88</v>
      </c>
      <c r="E22" s="143">
        <v>85</v>
      </c>
      <c r="F22" s="144">
        <v>89</v>
      </c>
      <c r="G22" s="145">
        <v>86</v>
      </c>
      <c r="H22" s="145">
        <v>76</v>
      </c>
      <c r="I22" s="145">
        <v>94</v>
      </c>
      <c r="J22" s="124"/>
      <c r="K22" s="124"/>
      <c r="L22" s="124"/>
      <c r="M22" s="124"/>
      <c r="N22" s="153"/>
      <c r="O22" s="153"/>
      <c r="P22" s="153"/>
    </row>
    <row r="23" spans="1:16" ht="14.25" customHeight="1" x14ac:dyDescent="0.2">
      <c r="A23" s="124"/>
      <c r="B23" s="124"/>
      <c r="C23" s="157" t="s">
        <v>616</v>
      </c>
      <c r="D23" s="163">
        <f t="shared" ref="D23:I23" si="3">D22*0.8</f>
        <v>70.400000000000006</v>
      </c>
      <c r="E23" s="163">
        <f t="shared" si="3"/>
        <v>68</v>
      </c>
      <c r="F23" s="163">
        <f t="shared" si="3"/>
        <v>71.2</v>
      </c>
      <c r="G23" s="163">
        <f t="shared" si="3"/>
        <v>68.8</v>
      </c>
      <c r="H23" s="163">
        <f t="shared" si="3"/>
        <v>60.800000000000004</v>
      </c>
      <c r="I23" s="163">
        <f t="shared" si="3"/>
        <v>75.2</v>
      </c>
      <c r="J23" s="124"/>
      <c r="K23" s="124"/>
      <c r="L23" s="124"/>
      <c r="M23" s="124"/>
      <c r="N23" s="153"/>
      <c r="O23" s="153"/>
      <c r="P23" s="153"/>
    </row>
    <row r="24" spans="1:16" ht="15" customHeight="1" x14ac:dyDescent="0.2">
      <c r="A24" s="124"/>
      <c r="B24" s="124"/>
      <c r="C24" s="157" t="s">
        <v>617</v>
      </c>
      <c r="D24" s="163">
        <f t="shared" ref="D24:I24" si="4">D19</f>
        <v>86.999999999999986</v>
      </c>
      <c r="E24" s="163">
        <f t="shared" si="4"/>
        <v>84.49438202247191</v>
      </c>
      <c r="F24" s="163">
        <f t="shared" si="4"/>
        <v>87.415730337078656</v>
      </c>
      <c r="G24" s="163">
        <f t="shared" si="4"/>
        <v>84.943820224719104</v>
      </c>
      <c r="H24" s="163">
        <f t="shared" si="4"/>
        <v>84.719101123595507</v>
      </c>
      <c r="I24" s="163">
        <f t="shared" si="4"/>
        <v>84.719101123595507</v>
      </c>
      <c r="J24" s="124"/>
      <c r="K24" s="124"/>
      <c r="L24" s="124"/>
      <c r="M24" s="124"/>
      <c r="N24" s="153"/>
      <c r="O24" s="153"/>
      <c r="P24" s="153"/>
    </row>
    <row r="25" spans="1:16" ht="14.25" customHeight="1" x14ac:dyDescent="0.2">
      <c r="A25" s="124"/>
      <c r="B25" s="124"/>
      <c r="C25" s="157" t="s">
        <v>618</v>
      </c>
      <c r="D25" s="163">
        <f t="shared" ref="D25:I25" si="5">D24*0.2</f>
        <v>17.399999999999999</v>
      </c>
      <c r="E25" s="163">
        <f t="shared" si="5"/>
        <v>16.898876404494384</v>
      </c>
      <c r="F25" s="163">
        <f t="shared" si="5"/>
        <v>17.483146067415731</v>
      </c>
      <c r="G25" s="163">
        <f t="shared" si="5"/>
        <v>16.988764044943821</v>
      </c>
      <c r="H25" s="163">
        <f t="shared" si="5"/>
        <v>16.943820224719101</v>
      </c>
      <c r="I25" s="163">
        <f t="shared" si="5"/>
        <v>16.943820224719101</v>
      </c>
      <c r="J25" s="124"/>
      <c r="K25" s="124"/>
      <c r="L25" s="124"/>
      <c r="M25" s="124"/>
      <c r="N25" s="153"/>
      <c r="O25" s="153"/>
      <c r="P25" s="153"/>
    </row>
    <row r="26" spans="1:16" ht="15.75" customHeight="1" x14ac:dyDescent="0.2">
      <c r="A26" s="124"/>
      <c r="B26" s="124"/>
      <c r="C26" s="157" t="s">
        <v>619</v>
      </c>
      <c r="D26" s="164">
        <f t="shared" ref="D26:I26" si="6">D23+D25</f>
        <v>87.800000000000011</v>
      </c>
      <c r="E26" s="164">
        <f t="shared" si="6"/>
        <v>84.898876404494388</v>
      </c>
      <c r="F26" s="164">
        <f t="shared" si="6"/>
        <v>88.683146067415734</v>
      </c>
      <c r="G26" s="164">
        <f t="shared" si="6"/>
        <v>85.788764044943818</v>
      </c>
      <c r="H26" s="164">
        <f t="shared" si="6"/>
        <v>77.743820224719101</v>
      </c>
      <c r="I26" s="164">
        <f t="shared" si="6"/>
        <v>92.143820224719107</v>
      </c>
      <c r="J26" s="124"/>
      <c r="K26" s="124"/>
      <c r="L26" s="124"/>
      <c r="M26" s="124"/>
      <c r="N26" s="153"/>
      <c r="O26" s="153"/>
      <c r="P26" s="153"/>
    </row>
    <row r="27" spans="1:16" ht="12.75" customHeight="1" x14ac:dyDescent="0.2">
      <c r="A27" s="124"/>
      <c r="B27" s="124"/>
      <c r="C27" s="124"/>
      <c r="D27" s="124"/>
      <c r="E27" s="124"/>
      <c r="F27" s="124"/>
      <c r="G27" s="124"/>
      <c r="H27" s="124"/>
      <c r="I27" s="124"/>
      <c r="J27" s="124"/>
      <c r="K27" s="124"/>
      <c r="L27" s="124"/>
      <c r="M27" s="124"/>
      <c r="N27" s="153"/>
      <c r="O27" s="153"/>
      <c r="P27" s="153"/>
    </row>
    <row r="28" spans="1:16" ht="12.75" customHeight="1" x14ac:dyDescent="0.2">
      <c r="A28" s="124"/>
      <c r="B28" s="124"/>
      <c r="C28" s="124"/>
      <c r="D28" s="124"/>
      <c r="E28" s="124"/>
      <c r="F28" s="124"/>
      <c r="G28" s="124"/>
      <c r="H28" s="124"/>
      <c r="I28" s="124"/>
      <c r="J28" s="124"/>
      <c r="K28" s="124"/>
      <c r="L28" s="124"/>
      <c r="M28" s="124"/>
      <c r="N28" s="153"/>
      <c r="O28" s="153"/>
      <c r="P28" s="153"/>
    </row>
    <row r="29" spans="1:16" ht="14.25" customHeight="1" x14ac:dyDescent="0.2">
      <c r="A29" s="124"/>
      <c r="B29" s="124"/>
      <c r="C29" s="108" t="s">
        <v>620</v>
      </c>
      <c r="D29" s="76" t="s">
        <v>29</v>
      </c>
      <c r="E29" s="76" t="s">
        <v>41</v>
      </c>
      <c r="F29" s="76" t="s">
        <v>42</v>
      </c>
      <c r="G29" s="76" t="s">
        <v>36</v>
      </c>
      <c r="H29" s="76" t="s">
        <v>43</v>
      </c>
      <c r="I29" s="76" t="s">
        <v>44</v>
      </c>
      <c r="J29" s="124"/>
      <c r="K29" s="124"/>
      <c r="L29" s="124"/>
      <c r="M29" s="124"/>
      <c r="N29" s="153"/>
      <c r="O29" s="153"/>
      <c r="P29" s="153"/>
    </row>
    <row r="30" spans="1:16" ht="15.75" customHeight="1" x14ac:dyDescent="0.2">
      <c r="A30" s="124"/>
      <c r="B30" s="124"/>
      <c r="C30" s="124"/>
      <c r="D30" s="165">
        <f t="shared" ref="D30:I30" si="7">D26</f>
        <v>87.800000000000011</v>
      </c>
      <c r="E30" s="165">
        <f t="shared" si="7"/>
        <v>84.898876404494388</v>
      </c>
      <c r="F30" s="165">
        <f t="shared" si="7"/>
        <v>88.683146067415734</v>
      </c>
      <c r="G30" s="165">
        <f t="shared" si="7"/>
        <v>85.788764044943818</v>
      </c>
      <c r="H30" s="165">
        <f t="shared" si="7"/>
        <v>77.743820224719101</v>
      </c>
      <c r="I30" s="165">
        <f t="shared" si="7"/>
        <v>92.143820224719107</v>
      </c>
      <c r="J30" s="124"/>
      <c r="K30" s="124"/>
      <c r="L30" s="124"/>
      <c r="M30" s="124"/>
      <c r="N30" s="153"/>
      <c r="O30" s="153"/>
      <c r="P30" s="153"/>
    </row>
    <row r="31" spans="1:16" ht="12.75" customHeight="1" x14ac:dyDescent="0.2">
      <c r="A31" s="124"/>
      <c r="B31" s="124"/>
      <c r="C31" s="124"/>
      <c r="D31" s="124"/>
      <c r="E31" s="124"/>
      <c r="F31" s="124"/>
      <c r="G31" s="124"/>
      <c r="H31" s="124"/>
      <c r="I31" s="124"/>
      <c r="J31" s="124"/>
      <c r="K31" s="124"/>
      <c r="L31" s="124"/>
      <c r="M31" s="124"/>
      <c r="N31" s="153"/>
      <c r="O31" s="153"/>
      <c r="P31" s="153"/>
    </row>
    <row r="32" spans="1:16" ht="12.75" customHeight="1" x14ac:dyDescent="0.2">
      <c r="A32" s="124"/>
      <c r="B32" s="124"/>
      <c r="C32" s="124"/>
      <c r="D32" s="124"/>
      <c r="E32" s="124"/>
      <c r="F32" s="124"/>
      <c r="G32" s="124"/>
      <c r="H32" s="124"/>
      <c r="I32" s="124"/>
      <c r="J32" s="124"/>
      <c r="K32" s="124"/>
      <c r="L32" s="124"/>
      <c r="M32" s="124"/>
      <c r="N32" s="153"/>
      <c r="O32" s="153"/>
      <c r="P32" s="153"/>
    </row>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3">
    <mergeCell ref="M6:M7"/>
    <mergeCell ref="A1:M1"/>
    <mergeCell ref="A2:M2"/>
    <mergeCell ref="A3:M3"/>
    <mergeCell ref="B4:J4"/>
    <mergeCell ref="G5:M5"/>
    <mergeCell ref="A6:A7"/>
    <mergeCell ref="B6:B7"/>
    <mergeCell ref="C6:C7"/>
    <mergeCell ref="D6:I6"/>
    <mergeCell ref="J6:J7"/>
    <mergeCell ref="K6:K7"/>
    <mergeCell ref="L6:L7"/>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1" workbookViewId="0">
      <selection activeCell="C32" sqref="C32:Q32"/>
    </sheetView>
  </sheetViews>
  <sheetFormatPr defaultColWidth="14.42578125" defaultRowHeight="15" customHeight="1" x14ac:dyDescent="0.2"/>
  <cols>
    <col min="1" max="1" width="12.140625" customWidth="1"/>
    <col min="2" max="2" width="7.5703125" customWidth="1"/>
    <col min="3" max="3" width="13.28515625" customWidth="1"/>
    <col min="4" max="5" width="9.140625" customWidth="1"/>
    <col min="6" max="6" width="10.7109375" customWidth="1"/>
    <col min="7" max="8" width="9.140625" customWidth="1"/>
    <col min="9" max="9" width="10.7109375" customWidth="1"/>
    <col min="10" max="13" width="9.140625" customWidth="1"/>
    <col min="14" max="17" width="10.7109375" customWidth="1"/>
    <col min="18" max="18" width="11.85546875" customWidth="1"/>
    <col min="19" max="26" width="9.140625" customWidth="1"/>
  </cols>
  <sheetData>
    <row r="1" spans="1:26" ht="15" customHeight="1" x14ac:dyDescent="0.25">
      <c r="A1" s="260" t="s">
        <v>592</v>
      </c>
      <c r="B1" s="195"/>
      <c r="C1" s="195"/>
      <c r="D1" s="195"/>
      <c r="E1" s="195"/>
      <c r="F1" s="195"/>
      <c r="G1" s="195"/>
      <c r="H1" s="195"/>
      <c r="I1" s="195"/>
      <c r="J1" s="195"/>
      <c r="K1" s="195"/>
      <c r="L1" s="195"/>
      <c r="M1" s="195"/>
      <c r="N1" s="195"/>
      <c r="O1" s="195"/>
      <c r="P1" s="195"/>
      <c r="Q1" s="195"/>
      <c r="R1" s="196"/>
      <c r="S1" s="3"/>
      <c r="T1" s="3"/>
      <c r="U1" s="3"/>
      <c r="V1" s="3"/>
      <c r="W1" s="3"/>
      <c r="X1" s="3"/>
      <c r="Y1" s="3"/>
      <c r="Z1" s="3"/>
    </row>
    <row r="2" spans="1:26" ht="15" customHeight="1" x14ac:dyDescent="0.25">
      <c r="A2" s="260" t="s">
        <v>593</v>
      </c>
      <c r="B2" s="195"/>
      <c r="C2" s="195"/>
      <c r="D2" s="195"/>
      <c r="E2" s="195"/>
      <c r="F2" s="195"/>
      <c r="G2" s="195"/>
      <c r="H2" s="195"/>
      <c r="I2" s="195"/>
      <c r="J2" s="195"/>
      <c r="K2" s="195"/>
      <c r="L2" s="195"/>
      <c r="M2" s="195"/>
      <c r="N2" s="195"/>
      <c r="O2" s="195"/>
      <c r="P2" s="195"/>
      <c r="Q2" s="195"/>
      <c r="R2" s="196"/>
      <c r="S2" s="3"/>
      <c r="T2" s="3"/>
      <c r="U2" s="3"/>
      <c r="V2" s="3"/>
      <c r="W2" s="3"/>
      <c r="X2" s="3"/>
      <c r="Y2" s="3"/>
      <c r="Z2" s="3"/>
    </row>
    <row r="3" spans="1:26" ht="15" customHeight="1" x14ac:dyDescent="0.25">
      <c r="A3" s="260" t="s">
        <v>621</v>
      </c>
      <c r="B3" s="195"/>
      <c r="C3" s="195"/>
      <c r="D3" s="195"/>
      <c r="E3" s="195"/>
      <c r="F3" s="195"/>
      <c r="G3" s="195"/>
      <c r="H3" s="195"/>
      <c r="I3" s="195"/>
      <c r="J3" s="195"/>
      <c r="K3" s="195"/>
      <c r="L3" s="195"/>
      <c r="M3" s="195"/>
      <c r="N3" s="195"/>
      <c r="O3" s="195"/>
      <c r="P3" s="195"/>
      <c r="Q3" s="195"/>
      <c r="R3" s="196"/>
      <c r="S3" s="3"/>
      <c r="T3" s="3"/>
      <c r="U3" s="3"/>
      <c r="V3" s="3"/>
      <c r="W3" s="3"/>
      <c r="X3" s="3"/>
      <c r="Y3" s="3"/>
      <c r="Z3" s="3"/>
    </row>
    <row r="4" spans="1:26" ht="12.75" customHeight="1" x14ac:dyDescent="0.2">
      <c r="A4" s="261" t="s">
        <v>622</v>
      </c>
      <c r="B4" s="195"/>
      <c r="C4" s="195"/>
      <c r="D4" s="195"/>
      <c r="E4" s="196"/>
      <c r="F4" s="262" t="s">
        <v>623</v>
      </c>
      <c r="G4" s="195"/>
      <c r="H4" s="195"/>
      <c r="I4" s="195"/>
      <c r="J4" s="195"/>
      <c r="K4" s="196"/>
      <c r="L4" s="263" t="s">
        <v>624</v>
      </c>
      <c r="M4" s="195"/>
      <c r="N4" s="195"/>
      <c r="O4" s="195"/>
      <c r="P4" s="195"/>
      <c r="Q4" s="195"/>
      <c r="R4" s="196"/>
      <c r="S4" s="3"/>
      <c r="T4" s="3"/>
      <c r="U4" s="3"/>
      <c r="V4" s="3"/>
      <c r="W4" s="3"/>
      <c r="X4" s="3"/>
      <c r="Y4" s="3"/>
      <c r="Z4" s="3"/>
    </row>
    <row r="5" spans="1:26" ht="12.75" customHeight="1" x14ac:dyDescent="0.2">
      <c r="A5" s="252" t="s">
        <v>625</v>
      </c>
      <c r="B5" s="195"/>
      <c r="C5" s="195"/>
      <c r="D5" s="195"/>
      <c r="E5" s="195"/>
      <c r="F5" s="195"/>
      <c r="G5" s="195"/>
      <c r="H5" s="195"/>
      <c r="I5" s="195"/>
      <c r="J5" s="195"/>
      <c r="K5" s="195"/>
      <c r="L5" s="195"/>
      <c r="M5" s="195"/>
      <c r="N5" s="195"/>
      <c r="O5" s="195"/>
      <c r="P5" s="195"/>
      <c r="Q5" s="195"/>
      <c r="R5" s="196"/>
      <c r="S5" s="3"/>
      <c r="T5" s="3"/>
      <c r="U5" s="3"/>
      <c r="V5" s="3"/>
      <c r="W5" s="3"/>
      <c r="X5" s="3"/>
      <c r="Y5" s="3"/>
      <c r="Z5" s="3"/>
    </row>
    <row r="6" spans="1:26" ht="15.75" customHeight="1" x14ac:dyDescent="0.2">
      <c r="A6" s="264"/>
      <c r="B6" s="253"/>
      <c r="C6" s="254"/>
      <c r="D6" s="254"/>
      <c r="E6" s="254"/>
      <c r="F6" s="254"/>
      <c r="G6" s="254"/>
      <c r="H6" s="254"/>
      <c r="I6" s="254"/>
      <c r="J6" s="254"/>
      <c r="K6" s="254"/>
      <c r="L6" s="254"/>
      <c r="M6" s="254"/>
      <c r="N6" s="254"/>
      <c r="O6" s="254"/>
      <c r="P6" s="254"/>
      <c r="Q6" s="254"/>
      <c r="R6" s="255"/>
      <c r="S6" s="3"/>
      <c r="T6" s="3"/>
      <c r="U6" s="3"/>
      <c r="V6" s="3"/>
      <c r="W6" s="3"/>
      <c r="X6" s="3"/>
      <c r="Y6" s="3"/>
      <c r="Z6" s="3"/>
    </row>
    <row r="7" spans="1:26" ht="15" customHeight="1" x14ac:dyDescent="0.2">
      <c r="A7" s="265"/>
      <c r="B7" s="256" t="s">
        <v>626</v>
      </c>
      <c r="C7" s="254"/>
      <c r="D7" s="254"/>
      <c r="E7" s="254"/>
      <c r="F7" s="254"/>
      <c r="G7" s="254"/>
      <c r="H7" s="254"/>
      <c r="I7" s="254"/>
      <c r="J7" s="254"/>
      <c r="K7" s="254"/>
      <c r="L7" s="254"/>
      <c r="M7" s="254"/>
      <c r="N7" s="254"/>
      <c r="O7" s="254"/>
      <c r="P7" s="254"/>
      <c r="Q7" s="254"/>
      <c r="R7" s="255"/>
      <c r="S7" s="3"/>
      <c r="T7" s="3"/>
      <c r="U7" s="3"/>
      <c r="V7" s="3"/>
      <c r="W7" s="3"/>
      <c r="X7" s="3"/>
      <c r="Y7" s="3"/>
      <c r="Z7" s="3"/>
    </row>
    <row r="8" spans="1:26" ht="15.75" customHeight="1" x14ac:dyDescent="0.2">
      <c r="A8" s="266"/>
      <c r="B8" s="257"/>
      <c r="C8" s="258"/>
      <c r="D8" s="258"/>
      <c r="E8" s="258"/>
      <c r="F8" s="258"/>
      <c r="G8" s="258"/>
      <c r="H8" s="258"/>
      <c r="I8" s="258"/>
      <c r="J8" s="258"/>
      <c r="K8" s="258"/>
      <c r="L8" s="258"/>
      <c r="M8" s="258"/>
      <c r="N8" s="258"/>
      <c r="O8" s="258"/>
      <c r="P8" s="258"/>
      <c r="Q8" s="258"/>
      <c r="R8" s="259"/>
      <c r="S8" s="3"/>
      <c r="T8" s="3"/>
      <c r="U8" s="3"/>
      <c r="V8" s="3"/>
      <c r="W8" s="3"/>
      <c r="X8" s="3"/>
      <c r="Y8" s="3"/>
      <c r="Z8" s="3"/>
    </row>
    <row r="9" spans="1:26" ht="14.25" customHeight="1" x14ac:dyDescent="0.2">
      <c r="A9" s="275" t="s">
        <v>627</v>
      </c>
      <c r="B9" s="270"/>
      <c r="C9" s="268" t="s">
        <v>628</v>
      </c>
      <c r="D9" s="269"/>
      <c r="E9" s="269"/>
      <c r="F9" s="269"/>
      <c r="G9" s="269"/>
      <c r="H9" s="269"/>
      <c r="I9" s="269"/>
      <c r="J9" s="269"/>
      <c r="K9" s="269"/>
      <c r="L9" s="269"/>
      <c r="M9" s="269"/>
      <c r="N9" s="270"/>
      <c r="O9" s="268" t="s">
        <v>629</v>
      </c>
      <c r="P9" s="269"/>
      <c r="Q9" s="270"/>
      <c r="R9" s="276" t="s">
        <v>630</v>
      </c>
      <c r="S9" s="3"/>
      <c r="T9" s="3"/>
      <c r="U9" s="3"/>
      <c r="V9" s="3"/>
      <c r="W9" s="3"/>
      <c r="X9" s="3"/>
      <c r="Y9" s="3"/>
      <c r="Z9" s="3"/>
    </row>
    <row r="10" spans="1:26" ht="15" customHeight="1" x14ac:dyDescent="0.2">
      <c r="A10" s="277" t="s">
        <v>631</v>
      </c>
      <c r="B10" s="278"/>
      <c r="C10" s="271"/>
      <c r="D10" s="272"/>
      <c r="E10" s="272"/>
      <c r="F10" s="272"/>
      <c r="G10" s="272"/>
      <c r="H10" s="272"/>
      <c r="I10" s="272"/>
      <c r="J10" s="272"/>
      <c r="K10" s="272"/>
      <c r="L10" s="272"/>
      <c r="M10" s="272"/>
      <c r="N10" s="273"/>
      <c r="O10" s="271"/>
      <c r="P10" s="272"/>
      <c r="Q10" s="273"/>
      <c r="R10" s="265"/>
      <c r="S10" s="3"/>
      <c r="T10" s="3"/>
      <c r="U10" s="3"/>
      <c r="V10" s="3"/>
      <c r="W10" s="3"/>
      <c r="X10" s="3"/>
      <c r="Y10" s="3"/>
      <c r="Z10" s="3"/>
    </row>
    <row r="11" spans="1:26" ht="13.5" customHeight="1" x14ac:dyDescent="0.2">
      <c r="A11" s="279"/>
      <c r="B11" s="273"/>
      <c r="C11" s="166" t="s">
        <v>632</v>
      </c>
      <c r="D11" s="166" t="s">
        <v>633</v>
      </c>
      <c r="E11" s="166" t="s">
        <v>634</v>
      </c>
      <c r="F11" s="166" t="s">
        <v>635</v>
      </c>
      <c r="G11" s="166" t="s">
        <v>636</v>
      </c>
      <c r="H11" s="166" t="s">
        <v>637</v>
      </c>
      <c r="I11" s="166" t="s">
        <v>638</v>
      </c>
      <c r="J11" s="166" t="s">
        <v>639</v>
      </c>
      <c r="K11" s="166" t="s">
        <v>640</v>
      </c>
      <c r="L11" s="166" t="s">
        <v>641</v>
      </c>
      <c r="M11" s="166" t="s">
        <v>642</v>
      </c>
      <c r="N11" s="166" t="s">
        <v>643</v>
      </c>
      <c r="O11" s="167" t="s">
        <v>644</v>
      </c>
      <c r="P11" s="167" t="s">
        <v>645</v>
      </c>
      <c r="Q11" s="167" t="s">
        <v>646</v>
      </c>
      <c r="R11" s="266"/>
      <c r="S11" s="3"/>
      <c r="T11" s="3"/>
      <c r="U11" s="3"/>
      <c r="V11" s="3"/>
      <c r="W11" s="3"/>
      <c r="X11" s="3"/>
      <c r="Y11" s="3"/>
      <c r="Z11" s="3"/>
    </row>
    <row r="12" spans="1:26" ht="15" customHeight="1" x14ac:dyDescent="0.2">
      <c r="A12" s="280" t="s">
        <v>647</v>
      </c>
      <c r="B12" s="281"/>
      <c r="C12" s="36">
        <v>2</v>
      </c>
      <c r="D12" s="169" t="s">
        <v>648</v>
      </c>
      <c r="E12" s="169" t="s">
        <v>648</v>
      </c>
      <c r="F12" s="169">
        <v>1</v>
      </c>
      <c r="G12" s="169" t="s">
        <v>648</v>
      </c>
      <c r="H12" s="169" t="s">
        <v>648</v>
      </c>
      <c r="I12" s="169">
        <v>2</v>
      </c>
      <c r="J12" s="169"/>
      <c r="K12" s="169" t="s">
        <v>648</v>
      </c>
      <c r="L12" s="169" t="s">
        <v>648</v>
      </c>
      <c r="M12" s="169" t="s">
        <v>648</v>
      </c>
      <c r="N12" s="169">
        <v>3</v>
      </c>
      <c r="O12" s="169">
        <v>3</v>
      </c>
      <c r="P12" s="169">
        <v>2</v>
      </c>
      <c r="Q12" s="170">
        <v>2</v>
      </c>
      <c r="R12" s="170">
        <v>15</v>
      </c>
      <c r="S12" s="3"/>
      <c r="T12" s="3"/>
      <c r="U12" s="3"/>
      <c r="V12" s="3"/>
      <c r="W12" s="3"/>
      <c r="X12" s="3"/>
      <c r="Y12" s="3"/>
      <c r="Z12" s="3"/>
    </row>
    <row r="13" spans="1:26" ht="15" customHeight="1" x14ac:dyDescent="0.2">
      <c r="A13" s="280" t="s">
        <v>649</v>
      </c>
      <c r="B13" s="281"/>
      <c r="C13" s="171">
        <v>3</v>
      </c>
      <c r="D13" s="172" t="s">
        <v>648</v>
      </c>
      <c r="E13" s="172">
        <v>1</v>
      </c>
      <c r="F13" s="172">
        <v>2</v>
      </c>
      <c r="G13" s="172" t="s">
        <v>648</v>
      </c>
      <c r="H13" s="172" t="s">
        <v>648</v>
      </c>
      <c r="I13" s="172">
        <v>3</v>
      </c>
      <c r="J13" s="172" t="s">
        <v>648</v>
      </c>
      <c r="K13" s="172" t="s">
        <v>648</v>
      </c>
      <c r="L13" s="172" t="s">
        <v>648</v>
      </c>
      <c r="M13" s="172" t="s">
        <v>648</v>
      </c>
      <c r="N13" s="172">
        <v>3</v>
      </c>
      <c r="O13" s="172">
        <v>3</v>
      </c>
      <c r="P13" s="172">
        <v>1</v>
      </c>
      <c r="Q13" s="173">
        <v>1</v>
      </c>
      <c r="R13" s="173">
        <v>17</v>
      </c>
      <c r="S13" s="3"/>
      <c r="T13" s="3"/>
      <c r="U13" s="3"/>
      <c r="V13" s="3"/>
      <c r="W13" s="3"/>
      <c r="X13" s="3"/>
      <c r="Y13" s="3"/>
      <c r="Z13" s="3"/>
    </row>
    <row r="14" spans="1:26" ht="15" customHeight="1" x14ac:dyDescent="0.2">
      <c r="A14" s="280" t="s">
        <v>650</v>
      </c>
      <c r="B14" s="281"/>
      <c r="C14" s="171">
        <v>2</v>
      </c>
      <c r="D14" s="172" t="s">
        <v>648</v>
      </c>
      <c r="E14" s="172" t="s">
        <v>648</v>
      </c>
      <c r="F14" s="172">
        <v>2</v>
      </c>
      <c r="G14" s="172" t="s">
        <v>648</v>
      </c>
      <c r="H14" s="172" t="s">
        <v>648</v>
      </c>
      <c r="I14" s="172">
        <v>2</v>
      </c>
      <c r="J14" s="172" t="s">
        <v>648</v>
      </c>
      <c r="K14" s="172" t="s">
        <v>648</v>
      </c>
      <c r="L14" s="172" t="s">
        <v>648</v>
      </c>
      <c r="M14" s="172" t="s">
        <v>648</v>
      </c>
      <c r="N14" s="172">
        <v>2</v>
      </c>
      <c r="O14" s="172">
        <v>3</v>
      </c>
      <c r="P14" s="172">
        <v>1</v>
      </c>
      <c r="Q14" s="173">
        <v>2</v>
      </c>
      <c r="R14" s="173">
        <v>14</v>
      </c>
      <c r="S14" s="3"/>
      <c r="T14" s="3"/>
      <c r="U14" s="3"/>
      <c r="V14" s="3"/>
      <c r="W14" s="3"/>
      <c r="X14" s="3"/>
      <c r="Y14" s="3"/>
      <c r="Z14" s="3"/>
    </row>
    <row r="15" spans="1:26" ht="15" customHeight="1" x14ac:dyDescent="0.2">
      <c r="A15" s="280" t="s">
        <v>651</v>
      </c>
      <c r="B15" s="281"/>
      <c r="C15" s="171">
        <v>2</v>
      </c>
      <c r="D15" s="172" t="s">
        <v>648</v>
      </c>
      <c r="E15" s="172">
        <v>1</v>
      </c>
      <c r="F15" s="172">
        <v>3</v>
      </c>
      <c r="G15" s="172" t="s">
        <v>648</v>
      </c>
      <c r="H15" s="172" t="s">
        <v>648</v>
      </c>
      <c r="I15" s="172">
        <v>2</v>
      </c>
      <c r="J15" s="172" t="s">
        <v>648</v>
      </c>
      <c r="K15" s="172" t="s">
        <v>648</v>
      </c>
      <c r="L15" s="172" t="s">
        <v>648</v>
      </c>
      <c r="M15" s="172" t="s">
        <v>648</v>
      </c>
      <c r="N15" s="172">
        <v>3</v>
      </c>
      <c r="O15" s="172">
        <v>3</v>
      </c>
      <c r="P15" s="172">
        <v>1</v>
      </c>
      <c r="Q15" s="173">
        <v>1</v>
      </c>
      <c r="R15" s="173">
        <v>16</v>
      </c>
      <c r="S15" s="3"/>
      <c r="T15" s="3"/>
      <c r="U15" s="3"/>
      <c r="V15" s="3"/>
      <c r="W15" s="3"/>
      <c r="X15" s="3"/>
      <c r="Y15" s="3"/>
      <c r="Z15" s="3"/>
    </row>
    <row r="16" spans="1:26" ht="15" customHeight="1" x14ac:dyDescent="0.2">
      <c r="A16" s="280" t="s">
        <v>652</v>
      </c>
      <c r="B16" s="281"/>
      <c r="C16" s="171">
        <v>1</v>
      </c>
      <c r="D16" s="172" t="s">
        <v>648</v>
      </c>
      <c r="E16" s="172" t="s">
        <v>648</v>
      </c>
      <c r="F16" s="172" t="s">
        <v>648</v>
      </c>
      <c r="G16" s="172" t="s">
        <v>648</v>
      </c>
      <c r="H16" s="172" t="s">
        <v>648</v>
      </c>
      <c r="I16" s="172">
        <v>1</v>
      </c>
      <c r="J16" s="172" t="s">
        <v>648</v>
      </c>
      <c r="K16" s="172" t="s">
        <v>648</v>
      </c>
      <c r="L16" s="172" t="s">
        <v>648</v>
      </c>
      <c r="M16" s="172" t="s">
        <v>648</v>
      </c>
      <c r="N16" s="172">
        <v>2</v>
      </c>
      <c r="O16" s="172">
        <v>3</v>
      </c>
      <c r="P16" s="172">
        <v>1</v>
      </c>
      <c r="Q16" s="173">
        <v>1</v>
      </c>
      <c r="R16" s="173">
        <v>9</v>
      </c>
      <c r="S16" s="3"/>
      <c r="T16" s="3"/>
      <c r="U16" s="3"/>
      <c r="V16" s="3"/>
      <c r="W16" s="3"/>
      <c r="X16" s="3"/>
      <c r="Y16" s="3"/>
      <c r="Z16" s="3"/>
    </row>
    <row r="17" spans="1:26" ht="15" customHeight="1" x14ac:dyDescent="0.2">
      <c r="A17" s="280" t="s">
        <v>653</v>
      </c>
      <c r="B17" s="281"/>
      <c r="C17" s="171">
        <v>1</v>
      </c>
      <c r="D17" s="172" t="s">
        <v>648</v>
      </c>
      <c r="E17" s="172">
        <v>1</v>
      </c>
      <c r="F17" s="172">
        <v>1</v>
      </c>
      <c r="G17" s="172" t="s">
        <v>648</v>
      </c>
      <c r="H17" s="172" t="s">
        <v>648</v>
      </c>
      <c r="I17" s="174">
        <v>2</v>
      </c>
      <c r="J17" s="172" t="s">
        <v>648</v>
      </c>
      <c r="K17" s="172" t="s">
        <v>648</v>
      </c>
      <c r="L17" s="172" t="s">
        <v>648</v>
      </c>
      <c r="M17" s="172" t="s">
        <v>648</v>
      </c>
      <c r="N17" s="172">
        <v>1</v>
      </c>
      <c r="O17" s="172">
        <v>3</v>
      </c>
      <c r="P17" s="172">
        <v>1</v>
      </c>
      <c r="Q17" s="173">
        <v>1</v>
      </c>
      <c r="R17" s="173">
        <v>11</v>
      </c>
      <c r="S17" s="3"/>
      <c r="T17" s="3"/>
      <c r="U17" s="3"/>
      <c r="V17" s="3"/>
      <c r="W17" s="3"/>
      <c r="X17" s="3"/>
      <c r="Y17" s="3"/>
      <c r="Z17" s="3"/>
    </row>
    <row r="18" spans="1:26" ht="15" customHeight="1" x14ac:dyDescent="0.2">
      <c r="A18" s="282" t="s">
        <v>654</v>
      </c>
      <c r="B18" s="281"/>
      <c r="C18" s="175">
        <f>AVERAGE(C12:C17)</f>
        <v>1.8333333333333333</v>
      </c>
      <c r="D18" s="176" t="s">
        <v>648</v>
      </c>
      <c r="E18" s="175">
        <f t="shared" ref="E18:F18" si="0">AVERAGE(E12:E17)</f>
        <v>1</v>
      </c>
      <c r="F18" s="175">
        <f t="shared" si="0"/>
        <v>1.8</v>
      </c>
      <c r="G18" s="176" t="s">
        <v>648</v>
      </c>
      <c r="H18" s="176" t="s">
        <v>648</v>
      </c>
      <c r="I18" s="175">
        <f>AVERAGE(I12:I17)</f>
        <v>2</v>
      </c>
      <c r="J18" s="176" t="s">
        <v>648</v>
      </c>
      <c r="K18" s="176" t="s">
        <v>648</v>
      </c>
      <c r="L18" s="176" t="s">
        <v>648</v>
      </c>
      <c r="M18" s="176" t="s">
        <v>648</v>
      </c>
      <c r="N18" s="175">
        <f t="shared" ref="N18:R18" si="1">AVERAGE(N12:N17)</f>
        <v>2.3333333333333335</v>
      </c>
      <c r="O18" s="175">
        <f t="shared" si="1"/>
        <v>3</v>
      </c>
      <c r="P18" s="175">
        <f t="shared" si="1"/>
        <v>1.1666666666666667</v>
      </c>
      <c r="Q18" s="175">
        <f t="shared" si="1"/>
        <v>1.3333333333333333</v>
      </c>
      <c r="R18" s="175">
        <f t="shared" si="1"/>
        <v>13.666666666666666</v>
      </c>
      <c r="S18" s="3"/>
      <c r="T18" s="3"/>
      <c r="U18" s="3"/>
      <c r="V18" s="3"/>
      <c r="W18" s="3"/>
      <c r="X18" s="3"/>
      <c r="Y18" s="3"/>
      <c r="Z18" s="3"/>
    </row>
    <row r="19" spans="1:26" ht="12.75" customHeight="1" x14ac:dyDescent="0.2">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ht="15.75" customHeight="1" x14ac:dyDescent="0.2">
      <c r="A20" s="264"/>
      <c r="B20" s="253"/>
      <c r="C20" s="254"/>
      <c r="D20" s="254"/>
      <c r="E20" s="254"/>
      <c r="F20" s="254"/>
      <c r="G20" s="254"/>
      <c r="H20" s="254"/>
      <c r="I20" s="254"/>
      <c r="J20" s="254"/>
      <c r="K20" s="254"/>
      <c r="L20" s="254"/>
      <c r="M20" s="254"/>
      <c r="N20" s="254"/>
      <c r="O20" s="254"/>
      <c r="P20" s="254"/>
      <c r="Q20" s="254"/>
      <c r="R20" s="255"/>
      <c r="S20" s="3"/>
      <c r="T20" s="3"/>
      <c r="U20" s="3"/>
      <c r="V20" s="3"/>
      <c r="W20" s="3"/>
      <c r="X20" s="3"/>
      <c r="Y20" s="3"/>
      <c r="Z20" s="3"/>
    </row>
    <row r="21" spans="1:26" ht="14.25" customHeight="1" x14ac:dyDescent="0.2">
      <c r="A21" s="265"/>
      <c r="B21" s="256" t="s">
        <v>655</v>
      </c>
      <c r="C21" s="254"/>
      <c r="D21" s="254"/>
      <c r="E21" s="254"/>
      <c r="F21" s="254"/>
      <c r="G21" s="254"/>
      <c r="H21" s="254"/>
      <c r="I21" s="254"/>
      <c r="J21" s="254"/>
      <c r="K21" s="254"/>
      <c r="L21" s="254"/>
      <c r="M21" s="254"/>
      <c r="N21" s="254"/>
      <c r="O21" s="254"/>
      <c r="P21" s="254"/>
      <c r="Q21" s="254"/>
      <c r="R21" s="255"/>
      <c r="S21" s="3"/>
      <c r="T21" s="3"/>
      <c r="U21" s="3"/>
      <c r="V21" s="3"/>
      <c r="W21" s="3"/>
      <c r="X21" s="3"/>
      <c r="Y21" s="3"/>
      <c r="Z21" s="3"/>
    </row>
    <row r="22" spans="1:26" ht="14.25" customHeight="1" x14ac:dyDescent="0.2">
      <c r="A22" s="266"/>
      <c r="B22" s="267"/>
      <c r="C22" s="254"/>
      <c r="D22" s="254"/>
      <c r="E22" s="254"/>
      <c r="F22" s="254"/>
      <c r="G22" s="254"/>
      <c r="H22" s="254"/>
      <c r="I22" s="254"/>
      <c r="J22" s="254"/>
      <c r="K22" s="254"/>
      <c r="L22" s="254"/>
      <c r="M22" s="254"/>
      <c r="N22" s="254"/>
      <c r="O22" s="254"/>
      <c r="P22" s="254"/>
      <c r="Q22" s="254"/>
      <c r="R22" s="255"/>
      <c r="S22" s="3"/>
      <c r="T22" s="3"/>
      <c r="U22" s="3">
        <v>87.800000000000011</v>
      </c>
      <c r="V22" s="3">
        <v>84.898876404494388</v>
      </c>
      <c r="W22" s="3">
        <v>88.683146067415734</v>
      </c>
      <c r="X22" s="3">
        <v>85.788764044943818</v>
      </c>
      <c r="Y22" s="3">
        <v>77.743820224719101</v>
      </c>
      <c r="Z22" s="3">
        <v>92.143820224719107</v>
      </c>
    </row>
    <row r="23" spans="1:26" ht="15.75" customHeight="1" x14ac:dyDescent="0.2">
      <c r="A23" s="275" t="s">
        <v>627</v>
      </c>
      <c r="B23" s="270"/>
      <c r="C23" s="268" t="s">
        <v>628</v>
      </c>
      <c r="D23" s="269"/>
      <c r="E23" s="269"/>
      <c r="F23" s="269"/>
      <c r="G23" s="269"/>
      <c r="H23" s="269"/>
      <c r="I23" s="269"/>
      <c r="J23" s="269"/>
      <c r="K23" s="269"/>
      <c r="L23" s="269"/>
      <c r="M23" s="269"/>
      <c r="N23" s="270"/>
      <c r="O23" s="268" t="s">
        <v>629</v>
      </c>
      <c r="P23" s="269"/>
      <c r="Q23" s="270"/>
      <c r="R23" s="274"/>
      <c r="S23" s="3"/>
      <c r="T23" s="3"/>
      <c r="U23" s="3"/>
      <c r="V23" s="3"/>
      <c r="W23" s="3"/>
      <c r="X23" s="3"/>
      <c r="Y23" s="3"/>
      <c r="Z23" s="3"/>
    </row>
    <row r="24" spans="1:26" ht="14.25" customHeight="1" x14ac:dyDescent="0.2">
      <c r="A24" s="277" t="s">
        <v>631</v>
      </c>
      <c r="B24" s="278"/>
      <c r="C24" s="271"/>
      <c r="D24" s="272"/>
      <c r="E24" s="272"/>
      <c r="F24" s="272"/>
      <c r="G24" s="272"/>
      <c r="H24" s="272"/>
      <c r="I24" s="272"/>
      <c r="J24" s="272"/>
      <c r="K24" s="272"/>
      <c r="L24" s="272"/>
      <c r="M24" s="272"/>
      <c r="N24" s="273"/>
      <c r="O24" s="271"/>
      <c r="P24" s="272"/>
      <c r="Q24" s="273"/>
      <c r="R24" s="189"/>
      <c r="S24" s="3"/>
      <c r="T24" s="3"/>
      <c r="U24" s="3"/>
      <c r="V24" s="3"/>
      <c r="W24" s="3"/>
      <c r="X24" s="3"/>
      <c r="Y24" s="3"/>
      <c r="Z24" s="3"/>
    </row>
    <row r="25" spans="1:26" ht="13.5" customHeight="1" x14ac:dyDescent="0.2">
      <c r="A25" s="279"/>
      <c r="B25" s="273"/>
      <c r="C25" s="166" t="s">
        <v>632</v>
      </c>
      <c r="D25" s="166" t="s">
        <v>633</v>
      </c>
      <c r="E25" s="166" t="s">
        <v>634</v>
      </c>
      <c r="F25" s="166" t="s">
        <v>635</v>
      </c>
      <c r="G25" s="166" t="s">
        <v>636</v>
      </c>
      <c r="H25" s="166" t="s">
        <v>637</v>
      </c>
      <c r="I25" s="166" t="s">
        <v>638</v>
      </c>
      <c r="J25" s="166" t="s">
        <v>639</v>
      </c>
      <c r="K25" s="166" t="s">
        <v>640</v>
      </c>
      <c r="L25" s="166" t="s">
        <v>641</v>
      </c>
      <c r="M25" s="166" t="s">
        <v>642</v>
      </c>
      <c r="N25" s="166" t="s">
        <v>643</v>
      </c>
      <c r="O25" s="177" t="s">
        <v>644</v>
      </c>
      <c r="P25" s="167" t="s">
        <v>645</v>
      </c>
      <c r="Q25" s="167" t="s">
        <v>646</v>
      </c>
      <c r="R25" s="189"/>
      <c r="S25" s="3"/>
      <c r="T25" s="3"/>
      <c r="U25" s="3"/>
      <c r="V25" s="3"/>
      <c r="W25" s="3"/>
      <c r="X25" s="3"/>
      <c r="Y25" s="3"/>
      <c r="Z25" s="3"/>
    </row>
    <row r="26" spans="1:26" ht="15" customHeight="1" x14ac:dyDescent="0.2">
      <c r="A26" s="168" t="s">
        <v>647</v>
      </c>
      <c r="B26" s="178">
        <v>87.800000000000011</v>
      </c>
      <c r="C26" s="179">
        <f t="shared" ref="C26:C31" si="2">B26*C12/3</f>
        <v>58.533333333333339</v>
      </c>
      <c r="D26" s="172" t="s">
        <v>648</v>
      </c>
      <c r="E26" s="172" t="s">
        <v>648</v>
      </c>
      <c r="F26" s="180">
        <f t="shared" ref="F26:F29" si="3">B26*F12/3</f>
        <v>29.266666666666669</v>
      </c>
      <c r="G26" s="172" t="s">
        <v>648</v>
      </c>
      <c r="H26" s="172" t="s">
        <v>648</v>
      </c>
      <c r="I26" s="180">
        <f t="shared" ref="I26:I31" si="4">B26*I12/3</f>
        <v>58.533333333333339</v>
      </c>
      <c r="J26" s="180"/>
      <c r="K26" s="180"/>
      <c r="L26" s="180"/>
      <c r="M26" s="180"/>
      <c r="N26" s="180">
        <f t="shared" ref="N26:N31" si="5">B26*N12/3</f>
        <v>87.800000000000011</v>
      </c>
      <c r="O26" s="180">
        <f t="shared" ref="O26:O31" si="6">B26*O12/3</f>
        <v>87.800000000000011</v>
      </c>
      <c r="P26" s="180">
        <f t="shared" ref="P26:P31" si="7">B26*P12/3</f>
        <v>58.533333333333339</v>
      </c>
      <c r="Q26" s="180">
        <f t="shared" ref="Q26:Q31" si="8">B26*Q12/3</f>
        <v>58.533333333333339</v>
      </c>
      <c r="R26" s="181"/>
      <c r="S26" s="3"/>
      <c r="T26" s="3"/>
      <c r="U26" s="3"/>
      <c r="V26" s="3"/>
      <c r="W26" s="3"/>
      <c r="X26" s="3"/>
      <c r="Y26" s="3"/>
      <c r="Z26" s="3"/>
    </row>
    <row r="27" spans="1:26" ht="15" customHeight="1" x14ac:dyDescent="0.2">
      <c r="A27" s="168" t="s">
        <v>649</v>
      </c>
      <c r="B27" s="182">
        <v>84.898876404494388</v>
      </c>
      <c r="C27" s="179">
        <f t="shared" si="2"/>
        <v>84.898876404494388</v>
      </c>
      <c r="D27" s="172" t="s">
        <v>648</v>
      </c>
      <c r="E27" s="180">
        <f>B27*E13/3</f>
        <v>28.299625468164795</v>
      </c>
      <c r="F27" s="180">
        <f t="shared" si="3"/>
        <v>56.599250936329589</v>
      </c>
      <c r="G27" s="172" t="s">
        <v>648</v>
      </c>
      <c r="H27" s="172" t="s">
        <v>648</v>
      </c>
      <c r="I27" s="180">
        <f t="shared" si="4"/>
        <v>84.898876404494388</v>
      </c>
      <c r="J27" s="172" t="s">
        <v>648</v>
      </c>
      <c r="K27" s="172" t="s">
        <v>648</v>
      </c>
      <c r="L27" s="172" t="s">
        <v>648</v>
      </c>
      <c r="M27" s="172" t="s">
        <v>648</v>
      </c>
      <c r="N27" s="180">
        <f t="shared" si="5"/>
        <v>84.898876404494388</v>
      </c>
      <c r="O27" s="180">
        <f t="shared" si="6"/>
        <v>84.898876404494388</v>
      </c>
      <c r="P27" s="180">
        <f t="shared" si="7"/>
        <v>28.299625468164795</v>
      </c>
      <c r="Q27" s="180">
        <f t="shared" si="8"/>
        <v>28.299625468164795</v>
      </c>
      <c r="R27" s="183"/>
      <c r="S27" s="3"/>
      <c r="T27" s="3"/>
      <c r="U27" s="3"/>
      <c r="V27" s="3"/>
      <c r="W27" s="3"/>
      <c r="X27" s="3"/>
      <c r="Y27" s="3"/>
      <c r="Z27" s="3"/>
    </row>
    <row r="28" spans="1:26" ht="15" customHeight="1" x14ac:dyDescent="0.2">
      <c r="A28" s="168" t="s">
        <v>650</v>
      </c>
      <c r="B28" s="182">
        <v>88.683146067415734</v>
      </c>
      <c r="C28" s="179">
        <f t="shared" si="2"/>
        <v>59.122097378277154</v>
      </c>
      <c r="D28" s="172" t="s">
        <v>648</v>
      </c>
      <c r="E28" s="172" t="s">
        <v>648</v>
      </c>
      <c r="F28" s="180">
        <f t="shared" si="3"/>
        <v>59.122097378277154</v>
      </c>
      <c r="G28" s="172" t="s">
        <v>648</v>
      </c>
      <c r="H28" s="172" t="s">
        <v>648</v>
      </c>
      <c r="I28" s="180">
        <f t="shared" si="4"/>
        <v>59.122097378277154</v>
      </c>
      <c r="J28" s="172" t="s">
        <v>648</v>
      </c>
      <c r="K28" s="172" t="s">
        <v>648</v>
      </c>
      <c r="L28" s="172" t="s">
        <v>648</v>
      </c>
      <c r="M28" s="172" t="s">
        <v>648</v>
      </c>
      <c r="N28" s="180">
        <f t="shared" si="5"/>
        <v>59.122097378277154</v>
      </c>
      <c r="O28" s="180">
        <f t="shared" si="6"/>
        <v>88.683146067415734</v>
      </c>
      <c r="P28" s="180">
        <f t="shared" si="7"/>
        <v>29.561048689138577</v>
      </c>
      <c r="Q28" s="180">
        <f t="shared" si="8"/>
        <v>59.122097378277154</v>
      </c>
      <c r="R28" s="183"/>
      <c r="S28" s="3"/>
      <c r="T28" s="3"/>
      <c r="U28" s="3"/>
      <c r="V28" s="3"/>
      <c r="W28" s="3"/>
      <c r="X28" s="3"/>
      <c r="Y28" s="3"/>
      <c r="Z28" s="3"/>
    </row>
    <row r="29" spans="1:26" ht="15" customHeight="1" x14ac:dyDescent="0.2">
      <c r="A29" s="168" t="s">
        <v>651</v>
      </c>
      <c r="B29" s="182">
        <v>85.788764044943818</v>
      </c>
      <c r="C29" s="179">
        <f t="shared" si="2"/>
        <v>57.192509363295876</v>
      </c>
      <c r="D29" s="172" t="s">
        <v>648</v>
      </c>
      <c r="E29" s="180">
        <f>B29*E15/3</f>
        <v>28.596254681647938</v>
      </c>
      <c r="F29" s="180">
        <f t="shared" si="3"/>
        <v>85.788764044943818</v>
      </c>
      <c r="G29" s="172" t="s">
        <v>648</v>
      </c>
      <c r="H29" s="172" t="s">
        <v>648</v>
      </c>
      <c r="I29" s="180">
        <f t="shared" si="4"/>
        <v>57.192509363295876</v>
      </c>
      <c r="J29" s="172" t="s">
        <v>648</v>
      </c>
      <c r="K29" s="172" t="s">
        <v>648</v>
      </c>
      <c r="L29" s="172" t="s">
        <v>648</v>
      </c>
      <c r="M29" s="172" t="s">
        <v>648</v>
      </c>
      <c r="N29" s="180">
        <f t="shared" si="5"/>
        <v>85.788764044943818</v>
      </c>
      <c r="O29" s="180">
        <f t="shared" si="6"/>
        <v>85.788764044943818</v>
      </c>
      <c r="P29" s="180">
        <f t="shared" si="7"/>
        <v>28.596254681647938</v>
      </c>
      <c r="Q29" s="180">
        <f t="shared" si="8"/>
        <v>28.596254681647938</v>
      </c>
      <c r="R29" s="183"/>
      <c r="S29" s="3"/>
      <c r="T29" s="3"/>
      <c r="U29" s="3"/>
      <c r="V29" s="3"/>
      <c r="W29" s="3"/>
      <c r="X29" s="3"/>
      <c r="Y29" s="3"/>
      <c r="Z29" s="3"/>
    </row>
    <row r="30" spans="1:26" ht="15" customHeight="1" x14ac:dyDescent="0.2">
      <c r="A30" s="168" t="s">
        <v>652</v>
      </c>
      <c r="B30" s="182">
        <v>77.743820224719101</v>
      </c>
      <c r="C30" s="179">
        <f t="shared" si="2"/>
        <v>25.914606741573035</v>
      </c>
      <c r="D30" s="172" t="s">
        <v>648</v>
      </c>
      <c r="E30" s="172" t="s">
        <v>648</v>
      </c>
      <c r="F30" s="180"/>
      <c r="G30" s="172" t="s">
        <v>648</v>
      </c>
      <c r="H30" s="172" t="s">
        <v>648</v>
      </c>
      <c r="I30" s="180">
        <f t="shared" si="4"/>
        <v>25.914606741573035</v>
      </c>
      <c r="J30" s="172" t="s">
        <v>648</v>
      </c>
      <c r="K30" s="172" t="s">
        <v>648</v>
      </c>
      <c r="L30" s="172" t="s">
        <v>648</v>
      </c>
      <c r="M30" s="172" t="s">
        <v>648</v>
      </c>
      <c r="N30" s="180">
        <f t="shared" si="5"/>
        <v>51.82921348314607</v>
      </c>
      <c r="O30" s="180">
        <f t="shared" si="6"/>
        <v>77.743820224719101</v>
      </c>
      <c r="P30" s="180">
        <f t="shared" si="7"/>
        <v>25.914606741573035</v>
      </c>
      <c r="Q30" s="180">
        <f t="shared" si="8"/>
        <v>25.914606741573035</v>
      </c>
      <c r="R30" s="183"/>
      <c r="S30" s="3"/>
      <c r="T30" s="3"/>
      <c r="U30" s="3"/>
      <c r="V30" s="3"/>
      <c r="W30" s="3"/>
      <c r="X30" s="3"/>
      <c r="Y30" s="3"/>
      <c r="Z30" s="3"/>
    </row>
    <row r="31" spans="1:26" ht="15" customHeight="1" x14ac:dyDescent="0.2">
      <c r="A31" s="168" t="s">
        <v>653</v>
      </c>
      <c r="B31" s="184">
        <v>92.143820224719107</v>
      </c>
      <c r="C31" s="179">
        <f t="shared" si="2"/>
        <v>30.714606741573036</v>
      </c>
      <c r="D31" s="172" t="s">
        <v>648</v>
      </c>
      <c r="E31" s="180">
        <f>B31*E17/3</f>
        <v>30.714606741573036</v>
      </c>
      <c r="F31" s="180">
        <f>B31*F17/3</f>
        <v>30.714606741573036</v>
      </c>
      <c r="G31" s="172" t="s">
        <v>648</v>
      </c>
      <c r="H31" s="172" t="s">
        <v>648</v>
      </c>
      <c r="I31" s="180">
        <f t="shared" si="4"/>
        <v>61.429213483146071</v>
      </c>
      <c r="J31" s="172" t="s">
        <v>648</v>
      </c>
      <c r="K31" s="172" t="s">
        <v>648</v>
      </c>
      <c r="L31" s="172" t="s">
        <v>648</v>
      </c>
      <c r="M31" s="172" t="s">
        <v>648</v>
      </c>
      <c r="N31" s="180">
        <f t="shared" si="5"/>
        <v>30.714606741573036</v>
      </c>
      <c r="O31" s="180">
        <f t="shared" si="6"/>
        <v>92.143820224719107</v>
      </c>
      <c r="P31" s="180">
        <f t="shared" si="7"/>
        <v>30.714606741573036</v>
      </c>
      <c r="Q31" s="180">
        <f t="shared" si="8"/>
        <v>30.714606741573036</v>
      </c>
      <c r="R31" s="183"/>
      <c r="S31" s="3"/>
      <c r="T31" s="3"/>
      <c r="U31" s="3"/>
      <c r="V31" s="3"/>
      <c r="W31" s="3"/>
      <c r="X31" s="3"/>
      <c r="Y31" s="3"/>
      <c r="Z31" s="3"/>
    </row>
    <row r="32" spans="1:26" ht="15" customHeight="1" x14ac:dyDescent="0.2">
      <c r="A32" s="282" t="s">
        <v>654</v>
      </c>
      <c r="B32" s="281"/>
      <c r="C32" s="185">
        <f>AVERAGE(C26:C31)</f>
        <v>52.729338327091142</v>
      </c>
      <c r="D32" s="172" t="s">
        <v>648</v>
      </c>
      <c r="E32" s="185">
        <f t="shared" ref="E32:F32" si="9">AVERAGE(E26:E31)</f>
        <v>29.203495630461919</v>
      </c>
      <c r="F32" s="185">
        <f t="shared" si="9"/>
        <v>52.298277153558061</v>
      </c>
      <c r="G32" s="172" t="s">
        <v>648</v>
      </c>
      <c r="H32" s="172" t="s">
        <v>648</v>
      </c>
      <c r="I32" s="185">
        <f>AVERAGE(I26:I31)</f>
        <v>57.848439450686648</v>
      </c>
      <c r="J32" s="172" t="s">
        <v>648</v>
      </c>
      <c r="K32" s="172" t="s">
        <v>648</v>
      </c>
      <c r="L32" s="172" t="s">
        <v>648</v>
      </c>
      <c r="M32" s="172" t="s">
        <v>648</v>
      </c>
      <c r="N32" s="185">
        <f t="shared" ref="N32:Q32" si="10">AVERAGE(N26:N31)</f>
        <v>66.692259675405751</v>
      </c>
      <c r="O32" s="185">
        <f t="shared" si="10"/>
        <v>86.176404494382041</v>
      </c>
      <c r="P32" s="185">
        <f t="shared" si="10"/>
        <v>33.603245942571789</v>
      </c>
      <c r="Q32" s="185">
        <f t="shared" si="10"/>
        <v>38.530087390761544</v>
      </c>
      <c r="R32" s="181"/>
      <c r="S32" s="186"/>
      <c r="T32" s="186"/>
      <c r="U32" s="186"/>
      <c r="V32" s="186"/>
      <c r="W32" s="186"/>
      <c r="X32" s="186"/>
      <c r="Y32" s="186"/>
      <c r="Z32" s="186"/>
    </row>
    <row r="33" spans="1:26" ht="12.75" customHeight="1" x14ac:dyDescent="0.2">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ht="12.75" customHeight="1" x14ac:dyDescent="0.2">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ht="12.75" customHeight="1" x14ac:dyDescent="0.2">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ht="12.75" customHeight="1" x14ac:dyDescent="0.2">
      <c r="A36" s="186"/>
      <c r="B36" s="186" t="s">
        <v>656</v>
      </c>
      <c r="C36" s="186"/>
      <c r="D36" s="186"/>
      <c r="E36" s="186"/>
      <c r="F36" s="186"/>
      <c r="G36" s="186"/>
      <c r="H36" s="186"/>
      <c r="I36" s="186"/>
      <c r="J36" s="186"/>
      <c r="K36" s="186"/>
      <c r="L36" s="186"/>
      <c r="M36" s="186"/>
      <c r="N36" s="186"/>
      <c r="O36" s="186"/>
      <c r="P36" s="186"/>
      <c r="Q36" s="186"/>
      <c r="R36" s="186"/>
      <c r="S36" s="3"/>
      <c r="T36" s="3"/>
      <c r="U36" s="3"/>
      <c r="V36" s="3"/>
      <c r="W36" s="3"/>
      <c r="X36" s="3"/>
      <c r="Y36" s="3"/>
      <c r="Z36" s="3"/>
    </row>
    <row r="37" spans="1:26" ht="12.75" customHeight="1" x14ac:dyDescent="0.2">
      <c r="A37" s="3" t="s">
        <v>657</v>
      </c>
      <c r="B37" s="3" t="s">
        <v>658</v>
      </c>
      <c r="C37" s="3"/>
      <c r="D37" s="3"/>
      <c r="E37" s="3"/>
      <c r="F37" s="3"/>
      <c r="G37" s="3"/>
      <c r="H37" s="3"/>
      <c r="I37" s="3"/>
      <c r="J37" s="3"/>
      <c r="K37" s="3"/>
      <c r="L37" s="3"/>
      <c r="M37" s="3"/>
      <c r="N37" s="3"/>
      <c r="O37" s="3"/>
      <c r="P37" s="3"/>
      <c r="Q37" s="3"/>
      <c r="R37" s="3"/>
      <c r="S37" s="3"/>
      <c r="T37" s="3"/>
      <c r="U37" s="3"/>
      <c r="V37" s="3"/>
      <c r="W37" s="3"/>
      <c r="X37" s="3"/>
      <c r="Y37" s="3"/>
      <c r="Z37" s="3"/>
    </row>
    <row r="38" spans="1:26" ht="12.75" customHeight="1" x14ac:dyDescent="0.2">
      <c r="A38" s="3" t="s">
        <v>659</v>
      </c>
      <c r="B38" s="3" t="s">
        <v>660</v>
      </c>
      <c r="C38" s="3"/>
      <c r="D38" s="3"/>
      <c r="E38" s="3"/>
      <c r="F38" s="3"/>
      <c r="G38" s="3"/>
      <c r="H38" s="3"/>
      <c r="I38" s="3"/>
      <c r="J38" s="3"/>
      <c r="K38" s="3"/>
      <c r="L38" s="3"/>
      <c r="M38" s="3"/>
      <c r="N38" s="3"/>
      <c r="O38" s="3"/>
      <c r="P38" s="3"/>
      <c r="Q38" s="3"/>
      <c r="R38" s="3"/>
      <c r="S38" s="3"/>
      <c r="T38" s="3"/>
      <c r="U38" s="3"/>
      <c r="V38" s="3"/>
      <c r="W38" s="3"/>
      <c r="X38" s="3"/>
      <c r="Y38" s="3"/>
      <c r="Z38" s="3"/>
    </row>
    <row r="39" spans="1:26" ht="12.75" customHeight="1" x14ac:dyDescent="0.2">
      <c r="A39" s="3" t="s">
        <v>661</v>
      </c>
      <c r="B39" s="3" t="s">
        <v>662</v>
      </c>
      <c r="C39" s="3"/>
      <c r="D39" s="3"/>
      <c r="E39" s="3"/>
      <c r="F39" s="3"/>
      <c r="G39" s="3"/>
      <c r="H39" s="3"/>
      <c r="I39" s="3"/>
      <c r="J39" s="3"/>
      <c r="K39" s="3"/>
      <c r="L39" s="3"/>
      <c r="M39" s="3"/>
      <c r="N39" s="3"/>
      <c r="O39" s="3"/>
      <c r="P39" s="3"/>
      <c r="Q39" s="3"/>
      <c r="R39" s="3"/>
      <c r="S39" s="3"/>
      <c r="T39" s="3"/>
      <c r="U39" s="3"/>
      <c r="V39" s="3"/>
      <c r="W39" s="3"/>
      <c r="X39" s="3"/>
      <c r="Y39" s="3"/>
      <c r="Z39" s="3"/>
    </row>
    <row r="40" spans="1:26" ht="12.75" customHeight="1" x14ac:dyDescent="0.2">
      <c r="A40" s="3" t="s">
        <v>663</v>
      </c>
      <c r="B40" s="3" t="s">
        <v>664</v>
      </c>
      <c r="C40" s="3"/>
      <c r="D40" s="3"/>
      <c r="E40" s="3"/>
      <c r="F40" s="3"/>
      <c r="G40" s="3"/>
      <c r="H40" s="3"/>
      <c r="I40" s="3"/>
      <c r="J40" s="3"/>
      <c r="K40" s="3"/>
      <c r="L40" s="3"/>
      <c r="M40" s="3"/>
      <c r="N40" s="3"/>
      <c r="O40" s="3"/>
      <c r="P40" s="3"/>
      <c r="Q40" s="3"/>
      <c r="R40" s="3"/>
      <c r="S40" s="3"/>
      <c r="T40" s="3"/>
      <c r="U40" s="3"/>
      <c r="V40" s="3"/>
      <c r="W40" s="3"/>
      <c r="X40" s="3"/>
      <c r="Y40" s="3"/>
      <c r="Z40" s="3"/>
    </row>
    <row r="41" spans="1:26" ht="12.75" customHeight="1" x14ac:dyDescent="0.2">
      <c r="A41" s="3" t="s">
        <v>665</v>
      </c>
      <c r="B41" s="3" t="s">
        <v>666</v>
      </c>
      <c r="C41" s="3"/>
      <c r="D41" s="3"/>
      <c r="E41" s="3"/>
      <c r="F41" s="3"/>
      <c r="G41" s="3"/>
      <c r="H41" s="3"/>
      <c r="I41" s="3"/>
      <c r="J41" s="3"/>
      <c r="K41" s="3"/>
      <c r="L41" s="3"/>
      <c r="M41" s="3"/>
      <c r="N41" s="3"/>
      <c r="O41" s="3"/>
      <c r="P41" s="3"/>
      <c r="Q41" s="3"/>
      <c r="R41" s="3"/>
      <c r="S41" s="3"/>
      <c r="T41" s="3"/>
      <c r="U41" s="3"/>
      <c r="V41" s="3"/>
      <c r="W41" s="3"/>
      <c r="X41" s="3"/>
      <c r="Y41" s="3"/>
      <c r="Z41" s="3"/>
    </row>
    <row r="42" spans="1:26" ht="12.75" customHeight="1" x14ac:dyDescent="0.2">
      <c r="A42" s="3" t="s">
        <v>667</v>
      </c>
      <c r="B42" s="3" t="s">
        <v>668</v>
      </c>
      <c r="C42" s="3"/>
      <c r="D42" s="3"/>
      <c r="E42" s="3"/>
      <c r="F42" s="3"/>
      <c r="G42" s="3"/>
      <c r="H42" s="3"/>
      <c r="I42" s="3"/>
      <c r="J42" s="3"/>
      <c r="K42" s="3"/>
      <c r="L42" s="3"/>
      <c r="M42" s="3"/>
      <c r="N42" s="3"/>
      <c r="O42" s="3"/>
      <c r="P42" s="3"/>
      <c r="Q42" s="3"/>
      <c r="R42" s="3"/>
      <c r="S42" s="3"/>
      <c r="T42" s="3"/>
      <c r="U42" s="3"/>
      <c r="V42" s="3"/>
      <c r="W42" s="3"/>
      <c r="X42" s="3"/>
      <c r="Y42" s="3"/>
      <c r="Z42" s="3"/>
    </row>
    <row r="43" spans="1:26" ht="12.75" customHeight="1" x14ac:dyDescent="0.2">
      <c r="A43" s="3" t="s">
        <v>669</v>
      </c>
      <c r="B43" s="3" t="s">
        <v>670</v>
      </c>
      <c r="C43" s="3"/>
      <c r="D43" s="3"/>
      <c r="E43" s="3"/>
      <c r="F43" s="3"/>
      <c r="G43" s="3"/>
      <c r="H43" s="3"/>
      <c r="I43" s="3"/>
      <c r="J43" s="3"/>
      <c r="K43" s="3"/>
      <c r="L43" s="3"/>
      <c r="M43" s="3"/>
      <c r="N43" s="3"/>
      <c r="O43" s="3"/>
      <c r="P43" s="3"/>
      <c r="Q43" s="3"/>
      <c r="R43" s="3"/>
      <c r="S43" s="3"/>
      <c r="T43" s="3"/>
      <c r="U43" s="3"/>
      <c r="V43" s="3"/>
      <c r="W43" s="3"/>
      <c r="X43" s="3"/>
      <c r="Y43" s="3"/>
      <c r="Z43" s="3"/>
    </row>
    <row r="44" spans="1:26" ht="12.75" customHeight="1" x14ac:dyDescent="0.2">
      <c r="A44" s="3" t="s">
        <v>671</v>
      </c>
      <c r="B44" s="3" t="s">
        <v>672</v>
      </c>
      <c r="C44" s="3"/>
      <c r="D44" s="3"/>
      <c r="E44" s="3"/>
      <c r="F44" s="3"/>
      <c r="G44" s="3"/>
      <c r="H44" s="3"/>
      <c r="I44" s="3"/>
      <c r="J44" s="3"/>
      <c r="K44" s="3"/>
      <c r="L44" s="3"/>
      <c r="M44" s="3"/>
      <c r="N44" s="3"/>
      <c r="O44" s="3"/>
      <c r="P44" s="3"/>
      <c r="Q44" s="3"/>
      <c r="R44" s="3"/>
      <c r="S44" s="3"/>
      <c r="T44" s="3"/>
      <c r="U44" s="3"/>
      <c r="V44" s="3"/>
      <c r="W44" s="3"/>
      <c r="X44" s="3"/>
      <c r="Y44" s="3"/>
      <c r="Z44" s="3"/>
    </row>
    <row r="45" spans="1:26" ht="12.75" customHeight="1" x14ac:dyDescent="0.2">
      <c r="A45" s="3" t="s">
        <v>673</v>
      </c>
      <c r="B45" s="3" t="s">
        <v>674</v>
      </c>
      <c r="C45" s="3"/>
      <c r="D45" s="3"/>
      <c r="E45" s="3"/>
      <c r="F45" s="3"/>
      <c r="G45" s="3"/>
      <c r="H45" s="3"/>
      <c r="I45" s="3"/>
      <c r="J45" s="3"/>
      <c r="K45" s="3"/>
      <c r="L45" s="3"/>
      <c r="M45" s="3"/>
      <c r="N45" s="3"/>
      <c r="O45" s="3"/>
      <c r="P45" s="3"/>
      <c r="Q45" s="3"/>
      <c r="R45" s="3"/>
      <c r="S45" s="3"/>
      <c r="T45" s="3"/>
      <c r="U45" s="3"/>
      <c r="V45" s="3"/>
      <c r="W45" s="3"/>
      <c r="X45" s="3"/>
      <c r="Y45" s="3"/>
      <c r="Z45" s="3"/>
    </row>
    <row r="46" spans="1:26" ht="12.75" customHeight="1" x14ac:dyDescent="0.2">
      <c r="A46" s="3" t="s">
        <v>675</v>
      </c>
      <c r="B46" s="3" t="s">
        <v>676</v>
      </c>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x14ac:dyDescent="0.2">
      <c r="A47" s="3" t="s">
        <v>677</v>
      </c>
      <c r="B47" s="3" t="s">
        <v>678</v>
      </c>
      <c r="C47" s="3"/>
      <c r="D47" s="3"/>
      <c r="E47" s="3"/>
      <c r="F47" s="3"/>
      <c r="G47" s="3"/>
      <c r="H47" s="3"/>
      <c r="I47" s="3"/>
      <c r="J47" s="3"/>
      <c r="K47" s="3"/>
      <c r="L47" s="3"/>
      <c r="M47" s="3"/>
      <c r="N47" s="3"/>
      <c r="O47" s="3"/>
      <c r="P47" s="3"/>
      <c r="Q47" s="3"/>
      <c r="R47" s="3"/>
      <c r="S47" s="3"/>
      <c r="T47" s="3"/>
      <c r="U47" s="3"/>
      <c r="V47" s="3"/>
      <c r="W47" s="3"/>
      <c r="X47" s="3"/>
      <c r="Y47" s="3"/>
      <c r="Z47" s="3"/>
    </row>
    <row r="48" spans="1:26" ht="12.75" customHeight="1" x14ac:dyDescent="0.2">
      <c r="A48" s="3" t="s">
        <v>679</v>
      </c>
      <c r="B48" s="3" t="s">
        <v>680</v>
      </c>
      <c r="C48" s="3"/>
      <c r="D48" s="3"/>
      <c r="E48" s="3"/>
      <c r="F48" s="3"/>
      <c r="G48" s="3"/>
      <c r="H48" s="3"/>
      <c r="I48" s="3"/>
      <c r="J48" s="3"/>
      <c r="K48" s="3"/>
      <c r="L48" s="3"/>
      <c r="M48" s="3"/>
      <c r="N48" s="3"/>
      <c r="O48" s="3"/>
      <c r="P48" s="3"/>
      <c r="Q48" s="3"/>
      <c r="R48" s="3"/>
      <c r="S48" s="3"/>
      <c r="T48" s="3"/>
      <c r="U48" s="3"/>
      <c r="V48" s="3"/>
      <c r="W48" s="3"/>
      <c r="X48" s="3"/>
      <c r="Y48" s="3"/>
      <c r="Z48" s="3"/>
    </row>
    <row r="49" spans="1:26" ht="12.75" customHeight="1" x14ac:dyDescent="0.2">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2.75" customHeight="1" x14ac:dyDescent="0.2">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2.75" customHeight="1" x14ac:dyDescent="0.2">
      <c r="A51" s="3" t="s">
        <v>681</v>
      </c>
      <c r="B51" s="3"/>
      <c r="C51" s="3"/>
      <c r="D51" s="3"/>
      <c r="E51" s="3"/>
      <c r="F51" s="3"/>
      <c r="G51" s="3"/>
      <c r="H51" s="3"/>
      <c r="I51" s="3"/>
      <c r="J51" s="3"/>
      <c r="K51" s="3"/>
      <c r="L51" s="3"/>
      <c r="M51" s="3"/>
      <c r="N51" s="3"/>
      <c r="O51" s="3"/>
      <c r="P51" s="3"/>
      <c r="Q51" s="3"/>
      <c r="R51" s="3"/>
      <c r="S51" s="3"/>
      <c r="T51" s="3"/>
      <c r="U51" s="3"/>
      <c r="V51" s="3"/>
      <c r="W51" s="3"/>
      <c r="X51" s="3"/>
      <c r="Y51" s="3"/>
      <c r="Z51" s="3"/>
    </row>
    <row r="52" spans="1:26" ht="12.75" customHeight="1" x14ac:dyDescent="0.2">
      <c r="A52" s="3" t="s">
        <v>682</v>
      </c>
      <c r="B52" s="3"/>
      <c r="C52" s="3"/>
      <c r="D52" s="3"/>
      <c r="E52" s="3"/>
      <c r="F52" s="3"/>
      <c r="G52" s="3"/>
      <c r="H52" s="3"/>
      <c r="I52" s="3"/>
      <c r="J52" s="3"/>
      <c r="K52" s="3"/>
      <c r="L52" s="3"/>
      <c r="M52" s="3"/>
      <c r="N52" s="3"/>
      <c r="O52" s="3"/>
      <c r="P52" s="3"/>
      <c r="Q52" s="3"/>
      <c r="R52" s="3"/>
      <c r="S52" s="3"/>
      <c r="T52" s="3"/>
      <c r="U52" s="3"/>
      <c r="V52" s="3"/>
      <c r="W52" s="3"/>
      <c r="X52" s="3"/>
      <c r="Y52" s="3"/>
      <c r="Z52" s="3"/>
    </row>
    <row r="53" spans="1:26" ht="12.75" customHeight="1" x14ac:dyDescent="0.2">
      <c r="A53" s="3" t="s">
        <v>29</v>
      </c>
      <c r="B53" s="241" t="s">
        <v>286</v>
      </c>
      <c r="C53" s="189"/>
      <c r="D53" s="189"/>
      <c r="E53" s="189"/>
      <c r="F53" s="189"/>
      <c r="G53" s="189"/>
      <c r="H53" s="189"/>
      <c r="I53" s="189"/>
      <c r="J53" s="189"/>
      <c r="K53" s="189"/>
      <c r="L53" s="3"/>
      <c r="M53" s="3"/>
      <c r="N53" s="3"/>
      <c r="O53" s="3"/>
      <c r="P53" s="3"/>
      <c r="Q53" s="3"/>
      <c r="R53" s="3"/>
      <c r="S53" s="3"/>
      <c r="T53" s="3"/>
      <c r="U53" s="3"/>
      <c r="V53" s="3"/>
      <c r="W53" s="3"/>
      <c r="X53" s="3"/>
      <c r="Y53" s="3"/>
      <c r="Z53" s="3"/>
    </row>
    <row r="54" spans="1:26" ht="12.75" customHeight="1" x14ac:dyDescent="0.2">
      <c r="A54" s="3" t="s">
        <v>41</v>
      </c>
      <c r="B54" s="241" t="s">
        <v>608</v>
      </c>
      <c r="C54" s="189"/>
      <c r="D54" s="189"/>
      <c r="E54" s="189"/>
      <c r="F54" s="189"/>
      <c r="G54" s="189"/>
      <c r="H54" s="189"/>
      <c r="I54" s="189"/>
      <c r="J54" s="189"/>
      <c r="K54" s="189"/>
      <c r="L54" s="3"/>
      <c r="M54" s="3"/>
      <c r="N54" s="3"/>
      <c r="O54" s="3"/>
      <c r="P54" s="3"/>
      <c r="Q54" s="3"/>
      <c r="R54" s="3"/>
      <c r="S54" s="3"/>
      <c r="T54" s="3"/>
      <c r="U54" s="3"/>
      <c r="V54" s="3"/>
      <c r="W54" s="3"/>
      <c r="X54" s="3"/>
      <c r="Y54" s="3"/>
      <c r="Z54" s="3"/>
    </row>
    <row r="55" spans="1:26" ht="12.75" customHeight="1" x14ac:dyDescent="0.2">
      <c r="A55" s="3" t="s">
        <v>42</v>
      </c>
      <c r="B55" s="241" t="s">
        <v>609</v>
      </c>
      <c r="C55" s="189"/>
      <c r="D55" s="189"/>
      <c r="E55" s="189"/>
      <c r="F55" s="189"/>
      <c r="G55" s="189"/>
      <c r="H55" s="189"/>
      <c r="I55" s="189"/>
      <c r="J55" s="189"/>
      <c r="K55" s="189"/>
      <c r="L55" s="3"/>
      <c r="M55" s="3"/>
      <c r="N55" s="3"/>
      <c r="O55" s="3"/>
      <c r="P55" s="3"/>
      <c r="Q55" s="3"/>
      <c r="R55" s="3"/>
      <c r="S55" s="3"/>
      <c r="T55" s="3"/>
      <c r="U55" s="3"/>
      <c r="V55" s="3"/>
      <c r="W55" s="3"/>
      <c r="X55" s="3"/>
      <c r="Y55" s="3"/>
      <c r="Z55" s="3"/>
    </row>
    <row r="56" spans="1:26" ht="12.75" customHeight="1" x14ac:dyDescent="0.2">
      <c r="A56" s="3" t="s">
        <v>36</v>
      </c>
      <c r="B56" s="241" t="s">
        <v>610</v>
      </c>
      <c r="C56" s="189"/>
      <c r="D56" s="189"/>
      <c r="E56" s="189"/>
      <c r="F56" s="189"/>
      <c r="G56" s="189"/>
      <c r="H56" s="189"/>
      <c r="I56" s="189"/>
      <c r="J56" s="189"/>
      <c r="K56" s="189"/>
      <c r="L56" s="3"/>
      <c r="M56" s="3"/>
      <c r="N56" s="3"/>
      <c r="O56" s="3"/>
      <c r="P56" s="3"/>
      <c r="Q56" s="3"/>
      <c r="R56" s="3"/>
      <c r="S56" s="3"/>
      <c r="T56" s="3"/>
      <c r="U56" s="3"/>
      <c r="V56" s="3"/>
      <c r="W56" s="3"/>
      <c r="X56" s="3"/>
      <c r="Y56" s="3"/>
      <c r="Z56" s="3"/>
    </row>
    <row r="57" spans="1:26" ht="12.75" customHeight="1" x14ac:dyDescent="0.2">
      <c r="A57" s="3" t="s">
        <v>43</v>
      </c>
      <c r="B57" s="241" t="s">
        <v>611</v>
      </c>
      <c r="C57" s="189"/>
      <c r="D57" s="189"/>
      <c r="E57" s="189"/>
      <c r="F57" s="189"/>
      <c r="G57" s="189"/>
      <c r="H57" s="189"/>
      <c r="I57" s="189"/>
      <c r="J57" s="189"/>
      <c r="K57" s="189"/>
      <c r="L57" s="3"/>
      <c r="M57" s="3"/>
      <c r="N57" s="3"/>
      <c r="O57" s="3"/>
      <c r="P57" s="3"/>
      <c r="Q57" s="3"/>
      <c r="R57" s="3"/>
      <c r="S57" s="3"/>
      <c r="T57" s="3"/>
      <c r="U57" s="3"/>
      <c r="V57" s="3"/>
      <c r="W57" s="3"/>
      <c r="X57" s="3"/>
      <c r="Y57" s="3"/>
      <c r="Z57" s="3"/>
    </row>
    <row r="58" spans="1:26" ht="12.75" customHeight="1" x14ac:dyDescent="0.2">
      <c r="A58" s="3" t="s">
        <v>44</v>
      </c>
      <c r="B58" s="241" t="s">
        <v>683</v>
      </c>
      <c r="C58" s="189"/>
      <c r="D58" s="189"/>
      <c r="E58" s="189"/>
      <c r="F58" s="189"/>
      <c r="G58" s="189"/>
      <c r="H58" s="189"/>
      <c r="I58" s="189"/>
      <c r="J58" s="189"/>
      <c r="K58" s="189"/>
      <c r="L58" s="3"/>
      <c r="M58" s="3"/>
      <c r="N58" s="3"/>
      <c r="O58" s="3"/>
      <c r="P58" s="3"/>
      <c r="Q58" s="3"/>
      <c r="R58" s="3"/>
      <c r="S58" s="3"/>
      <c r="T58" s="3"/>
      <c r="U58" s="3"/>
      <c r="V58" s="3"/>
      <c r="W58" s="3"/>
      <c r="X58" s="3"/>
      <c r="Y58" s="3"/>
      <c r="Z58" s="3"/>
    </row>
    <row r="59" spans="1:26" ht="12.75" customHeight="1" x14ac:dyDescent="0.2">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x14ac:dyDescent="0.2">
      <c r="A60" s="3"/>
      <c r="B60" s="3" t="s">
        <v>684</v>
      </c>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x14ac:dyDescent="0.2">
      <c r="A61" s="3" t="s">
        <v>644</v>
      </c>
      <c r="B61" s="3" t="s">
        <v>685</v>
      </c>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
      <c r="A62" s="3" t="s">
        <v>645</v>
      </c>
      <c r="B62" s="3" t="s">
        <v>686</v>
      </c>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x14ac:dyDescent="0.2">
      <c r="A63" s="3" t="s">
        <v>646</v>
      </c>
      <c r="B63" s="3" t="s">
        <v>687</v>
      </c>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x14ac:dyDescent="0.2">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x14ac:dyDescent="0.2">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x14ac:dyDescent="0.2">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x14ac:dyDescent="0.2">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x14ac:dyDescent="0.2">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x14ac:dyDescent="0.2">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x14ac:dyDescent="0.2">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x14ac:dyDescent="0.2">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x14ac:dyDescent="0.2">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x14ac:dyDescent="0.2">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x14ac:dyDescent="0.2">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x14ac:dyDescent="0.2">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x14ac:dyDescent="0.2">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x14ac:dyDescent="0.2">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x14ac:dyDescent="0.2">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x14ac:dyDescent="0.2">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x14ac:dyDescent="0.2">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x14ac:dyDescent="0.2">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x14ac:dyDescent="0.2">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x14ac:dyDescent="0.2">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x14ac:dyDescent="0.2">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x14ac:dyDescent="0.2">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x14ac:dyDescent="0.2">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x14ac:dyDescent="0.2">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x14ac:dyDescent="0.2">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x14ac:dyDescent="0.2">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x14ac:dyDescent="0.2">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x14ac:dyDescent="0.2">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x14ac:dyDescent="0.2">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x14ac:dyDescent="0.2">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x14ac:dyDescent="0.2">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x14ac:dyDescent="0.2">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x14ac:dyDescent="0.2">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x14ac:dyDescent="0.2">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x14ac:dyDescent="0.2">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41">
    <mergeCell ref="B58:K58"/>
    <mergeCell ref="A23:B23"/>
    <mergeCell ref="A24:B24"/>
    <mergeCell ref="A25:B25"/>
    <mergeCell ref="A32:B32"/>
    <mergeCell ref="B53:K53"/>
    <mergeCell ref="B54:K54"/>
    <mergeCell ref="B55:K55"/>
    <mergeCell ref="A17:B17"/>
    <mergeCell ref="A18:B18"/>
    <mergeCell ref="A20:A22"/>
    <mergeCell ref="B56:K56"/>
    <mergeCell ref="B57:K57"/>
    <mergeCell ref="A12:B12"/>
    <mergeCell ref="A13:B13"/>
    <mergeCell ref="A14:B14"/>
    <mergeCell ref="A15:B15"/>
    <mergeCell ref="A16:B16"/>
    <mergeCell ref="A9:B9"/>
    <mergeCell ref="C9:N10"/>
    <mergeCell ref="O9:Q10"/>
    <mergeCell ref="R9:R11"/>
    <mergeCell ref="A10:B10"/>
    <mergeCell ref="A11:B11"/>
    <mergeCell ref="B20:R20"/>
    <mergeCell ref="B21:R21"/>
    <mergeCell ref="B22:R22"/>
    <mergeCell ref="C23:N24"/>
    <mergeCell ref="O23:Q24"/>
    <mergeCell ref="R23:R25"/>
    <mergeCell ref="A5:R5"/>
    <mergeCell ref="B6:R6"/>
    <mergeCell ref="B7:R7"/>
    <mergeCell ref="B8:R8"/>
    <mergeCell ref="A1:R1"/>
    <mergeCell ref="A2:R2"/>
    <mergeCell ref="A3:R3"/>
    <mergeCell ref="A4:E4"/>
    <mergeCell ref="F4:K4"/>
    <mergeCell ref="L4:R4"/>
    <mergeCell ref="A6:A8"/>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12.140625" customWidth="1"/>
    <col min="2" max="2" width="7.5703125" customWidth="1"/>
    <col min="3" max="3" width="13.28515625" customWidth="1"/>
    <col min="4" max="5" width="9.140625" customWidth="1"/>
    <col min="6" max="6" width="10.7109375" customWidth="1"/>
    <col min="7" max="8" width="9.140625" customWidth="1"/>
    <col min="9" max="9" width="10.7109375" customWidth="1"/>
    <col min="10" max="13" width="9.140625" customWidth="1"/>
    <col min="14" max="17" width="10.7109375" customWidth="1"/>
    <col min="18" max="18" width="11.85546875" customWidth="1"/>
    <col min="19" max="26" width="9.140625" customWidth="1"/>
  </cols>
  <sheetData>
    <row r="1" spans="1:26" ht="15" customHeight="1" x14ac:dyDescent="0.25">
      <c r="A1" s="260" t="s">
        <v>592</v>
      </c>
      <c r="B1" s="195"/>
      <c r="C1" s="195"/>
      <c r="D1" s="195"/>
      <c r="E1" s="195"/>
      <c r="F1" s="195"/>
      <c r="G1" s="195"/>
      <c r="H1" s="195"/>
      <c r="I1" s="195"/>
      <c r="J1" s="195"/>
      <c r="K1" s="195"/>
      <c r="L1" s="195"/>
      <c r="M1" s="195"/>
      <c r="N1" s="195"/>
      <c r="O1" s="195"/>
      <c r="P1" s="195"/>
      <c r="Q1" s="195"/>
      <c r="R1" s="196"/>
      <c r="S1" s="3"/>
      <c r="T1" s="3"/>
      <c r="U1" s="3"/>
      <c r="V1" s="3"/>
      <c r="W1" s="3"/>
      <c r="X1" s="3"/>
      <c r="Y1" s="3"/>
      <c r="Z1" s="3"/>
    </row>
    <row r="2" spans="1:26" ht="15" customHeight="1" x14ac:dyDescent="0.25">
      <c r="A2" s="260" t="s">
        <v>593</v>
      </c>
      <c r="B2" s="195"/>
      <c r="C2" s="195"/>
      <c r="D2" s="195"/>
      <c r="E2" s="195"/>
      <c r="F2" s="195"/>
      <c r="G2" s="195"/>
      <c r="H2" s="195"/>
      <c r="I2" s="195"/>
      <c r="J2" s="195"/>
      <c r="K2" s="195"/>
      <c r="L2" s="195"/>
      <c r="M2" s="195"/>
      <c r="N2" s="195"/>
      <c r="O2" s="195"/>
      <c r="P2" s="195"/>
      <c r="Q2" s="195"/>
      <c r="R2" s="196"/>
      <c r="S2" s="3"/>
      <c r="T2" s="3"/>
      <c r="U2" s="3"/>
      <c r="V2" s="3"/>
      <c r="W2" s="3"/>
      <c r="X2" s="3"/>
      <c r="Y2" s="3"/>
      <c r="Z2" s="3"/>
    </row>
    <row r="3" spans="1:26" ht="15" customHeight="1" x14ac:dyDescent="0.25">
      <c r="A3" s="260" t="s">
        <v>621</v>
      </c>
      <c r="B3" s="195"/>
      <c r="C3" s="195"/>
      <c r="D3" s="195"/>
      <c r="E3" s="195"/>
      <c r="F3" s="195"/>
      <c r="G3" s="195"/>
      <c r="H3" s="195"/>
      <c r="I3" s="195"/>
      <c r="J3" s="195"/>
      <c r="K3" s="195"/>
      <c r="L3" s="195"/>
      <c r="M3" s="195"/>
      <c r="N3" s="195"/>
      <c r="O3" s="195"/>
      <c r="P3" s="195"/>
      <c r="Q3" s="195"/>
      <c r="R3" s="196"/>
      <c r="S3" s="3"/>
      <c r="T3" s="3"/>
      <c r="U3" s="3"/>
      <c r="V3" s="3"/>
      <c r="W3" s="3"/>
      <c r="X3" s="3"/>
      <c r="Y3" s="3"/>
      <c r="Z3" s="3"/>
    </row>
    <row r="4" spans="1:26" ht="12.75" customHeight="1" x14ac:dyDescent="0.2">
      <c r="A4" s="261" t="s">
        <v>622</v>
      </c>
      <c r="B4" s="195"/>
      <c r="C4" s="195"/>
      <c r="D4" s="195"/>
      <c r="E4" s="196"/>
      <c r="F4" s="262" t="s">
        <v>623</v>
      </c>
      <c r="G4" s="195"/>
      <c r="H4" s="195"/>
      <c r="I4" s="195"/>
      <c r="J4" s="195"/>
      <c r="K4" s="196"/>
      <c r="L4" s="263" t="s">
        <v>624</v>
      </c>
      <c r="M4" s="195"/>
      <c r="N4" s="195"/>
      <c r="O4" s="195"/>
      <c r="P4" s="195"/>
      <c r="Q4" s="195"/>
      <c r="R4" s="196"/>
      <c r="S4" s="3"/>
      <c r="T4" s="3"/>
      <c r="U4" s="3"/>
      <c r="V4" s="3"/>
      <c r="W4" s="3"/>
      <c r="X4" s="3"/>
      <c r="Y4" s="3"/>
      <c r="Z4" s="3"/>
    </row>
    <row r="5" spans="1:26" ht="12.75" customHeight="1" x14ac:dyDescent="0.2">
      <c r="A5" s="252" t="s">
        <v>625</v>
      </c>
      <c r="B5" s="195"/>
      <c r="C5" s="195"/>
      <c r="D5" s="195"/>
      <c r="E5" s="195"/>
      <c r="F5" s="195"/>
      <c r="G5" s="195"/>
      <c r="H5" s="195"/>
      <c r="I5" s="195"/>
      <c r="J5" s="195"/>
      <c r="K5" s="195"/>
      <c r="L5" s="195"/>
      <c r="M5" s="195"/>
      <c r="N5" s="195"/>
      <c r="O5" s="195"/>
      <c r="P5" s="195"/>
      <c r="Q5" s="195"/>
      <c r="R5" s="196"/>
      <c r="S5" s="3"/>
      <c r="T5" s="3"/>
      <c r="U5" s="3"/>
      <c r="V5" s="3"/>
      <c r="W5" s="3"/>
      <c r="X5" s="3"/>
      <c r="Y5" s="3"/>
      <c r="Z5" s="3"/>
    </row>
    <row r="6" spans="1:26" ht="15.75" customHeight="1" x14ac:dyDescent="0.2">
      <c r="A6" s="264"/>
      <c r="B6" s="253"/>
      <c r="C6" s="254"/>
      <c r="D6" s="254"/>
      <c r="E6" s="254"/>
      <c r="F6" s="254"/>
      <c r="G6" s="254"/>
      <c r="H6" s="254"/>
      <c r="I6" s="254"/>
      <c r="J6" s="254"/>
      <c r="K6" s="254"/>
      <c r="L6" s="254"/>
      <c r="M6" s="254"/>
      <c r="N6" s="254"/>
      <c r="O6" s="254"/>
      <c r="P6" s="254"/>
      <c r="Q6" s="254"/>
      <c r="R6" s="255"/>
      <c r="S6" s="3"/>
      <c r="T6" s="3"/>
      <c r="U6" s="3"/>
      <c r="V6" s="3"/>
      <c r="W6" s="3"/>
      <c r="X6" s="3"/>
      <c r="Y6" s="3"/>
      <c r="Z6" s="3"/>
    </row>
    <row r="7" spans="1:26" ht="15" customHeight="1" x14ac:dyDescent="0.2">
      <c r="A7" s="265"/>
      <c r="B7" s="256" t="s">
        <v>688</v>
      </c>
      <c r="C7" s="254"/>
      <c r="D7" s="254"/>
      <c r="E7" s="254"/>
      <c r="F7" s="254"/>
      <c r="G7" s="254"/>
      <c r="H7" s="254"/>
      <c r="I7" s="254"/>
      <c r="J7" s="254"/>
      <c r="K7" s="254"/>
      <c r="L7" s="254"/>
      <c r="M7" s="254"/>
      <c r="N7" s="254"/>
      <c r="O7" s="254"/>
      <c r="P7" s="254"/>
      <c r="Q7" s="254"/>
      <c r="R7" s="255"/>
      <c r="S7" s="3"/>
      <c r="T7" s="3"/>
      <c r="U7" s="3"/>
      <c r="V7" s="3"/>
      <c r="W7" s="3"/>
      <c r="X7" s="3"/>
      <c r="Y7" s="3"/>
      <c r="Z7" s="3"/>
    </row>
    <row r="8" spans="1:26" ht="15.75" customHeight="1" x14ac:dyDescent="0.2">
      <c r="A8" s="266"/>
      <c r="B8" s="257"/>
      <c r="C8" s="258"/>
      <c r="D8" s="258"/>
      <c r="E8" s="258"/>
      <c r="F8" s="258"/>
      <c r="G8" s="258"/>
      <c r="H8" s="258"/>
      <c r="I8" s="258"/>
      <c r="J8" s="258"/>
      <c r="K8" s="258"/>
      <c r="L8" s="258"/>
      <c r="M8" s="258"/>
      <c r="N8" s="258"/>
      <c r="O8" s="258"/>
      <c r="P8" s="258"/>
      <c r="Q8" s="258"/>
      <c r="R8" s="259"/>
      <c r="S8" s="3"/>
      <c r="T8" s="3"/>
      <c r="U8" s="3"/>
      <c r="V8" s="3"/>
      <c r="W8" s="3"/>
      <c r="X8" s="3"/>
      <c r="Y8" s="3"/>
      <c r="Z8" s="3"/>
    </row>
    <row r="9" spans="1:26" ht="14.25" customHeight="1" x14ac:dyDescent="0.2">
      <c r="A9" s="275" t="s">
        <v>627</v>
      </c>
      <c r="B9" s="270"/>
      <c r="C9" s="268" t="s">
        <v>628</v>
      </c>
      <c r="D9" s="269"/>
      <c r="E9" s="269"/>
      <c r="F9" s="269"/>
      <c r="G9" s="269"/>
      <c r="H9" s="269"/>
      <c r="I9" s="269"/>
      <c r="J9" s="269"/>
      <c r="K9" s="269"/>
      <c r="L9" s="269"/>
      <c r="M9" s="269"/>
      <c r="N9" s="270"/>
      <c r="O9" s="268" t="s">
        <v>629</v>
      </c>
      <c r="P9" s="269"/>
      <c r="Q9" s="270"/>
      <c r="R9" s="276" t="s">
        <v>630</v>
      </c>
      <c r="S9" s="3"/>
      <c r="T9" s="3"/>
      <c r="U9" s="3"/>
      <c r="V9" s="3"/>
      <c r="W9" s="3"/>
      <c r="X9" s="3"/>
      <c r="Y9" s="3"/>
      <c r="Z9" s="3"/>
    </row>
    <row r="10" spans="1:26" ht="15" customHeight="1" x14ac:dyDescent="0.2">
      <c r="A10" s="277" t="s">
        <v>631</v>
      </c>
      <c r="B10" s="278"/>
      <c r="C10" s="271"/>
      <c r="D10" s="272"/>
      <c r="E10" s="272"/>
      <c r="F10" s="272"/>
      <c r="G10" s="272"/>
      <c r="H10" s="272"/>
      <c r="I10" s="272"/>
      <c r="J10" s="272"/>
      <c r="K10" s="272"/>
      <c r="L10" s="272"/>
      <c r="M10" s="272"/>
      <c r="N10" s="273"/>
      <c r="O10" s="271"/>
      <c r="P10" s="272"/>
      <c r="Q10" s="273"/>
      <c r="R10" s="265"/>
      <c r="S10" s="3"/>
      <c r="T10" s="3"/>
      <c r="U10" s="3"/>
      <c r="V10" s="3"/>
      <c r="W10" s="3"/>
      <c r="X10" s="3"/>
      <c r="Y10" s="3"/>
      <c r="Z10" s="3"/>
    </row>
    <row r="11" spans="1:26" ht="13.5" customHeight="1" x14ac:dyDescent="0.2">
      <c r="A11" s="279"/>
      <c r="B11" s="273"/>
      <c r="C11" s="166" t="s">
        <v>632</v>
      </c>
      <c r="D11" s="166" t="s">
        <v>633</v>
      </c>
      <c r="E11" s="166" t="s">
        <v>634</v>
      </c>
      <c r="F11" s="166" t="s">
        <v>635</v>
      </c>
      <c r="G11" s="166" t="s">
        <v>636</v>
      </c>
      <c r="H11" s="166" t="s">
        <v>637</v>
      </c>
      <c r="I11" s="166" t="s">
        <v>638</v>
      </c>
      <c r="J11" s="166" t="s">
        <v>639</v>
      </c>
      <c r="K11" s="166" t="s">
        <v>640</v>
      </c>
      <c r="L11" s="166" t="s">
        <v>641</v>
      </c>
      <c r="M11" s="166" t="s">
        <v>642</v>
      </c>
      <c r="N11" s="166" t="s">
        <v>643</v>
      </c>
      <c r="O11" s="167" t="s">
        <v>644</v>
      </c>
      <c r="P11" s="167" t="s">
        <v>645</v>
      </c>
      <c r="Q11" s="167" t="s">
        <v>646</v>
      </c>
      <c r="R11" s="266"/>
      <c r="S11" s="3"/>
      <c r="T11" s="3"/>
      <c r="U11" s="3"/>
      <c r="V11" s="3"/>
      <c r="W11" s="3"/>
      <c r="X11" s="3"/>
      <c r="Y11" s="3"/>
      <c r="Z11" s="3"/>
    </row>
    <row r="12" spans="1:26" ht="15" customHeight="1" x14ac:dyDescent="0.2">
      <c r="A12" s="280" t="s">
        <v>647</v>
      </c>
      <c r="B12" s="281"/>
      <c r="C12" s="36">
        <v>2</v>
      </c>
      <c r="D12" s="169" t="s">
        <v>648</v>
      </c>
      <c r="E12" s="169" t="s">
        <v>648</v>
      </c>
      <c r="F12" s="169">
        <v>1</v>
      </c>
      <c r="G12" s="169" t="s">
        <v>648</v>
      </c>
      <c r="H12" s="169" t="s">
        <v>648</v>
      </c>
      <c r="I12" s="169">
        <v>2</v>
      </c>
      <c r="J12" s="169"/>
      <c r="K12" s="169" t="s">
        <v>648</v>
      </c>
      <c r="L12" s="169" t="s">
        <v>648</v>
      </c>
      <c r="M12" s="169" t="s">
        <v>648</v>
      </c>
      <c r="N12" s="169">
        <v>3</v>
      </c>
      <c r="O12" s="169">
        <v>3</v>
      </c>
      <c r="P12" s="169">
        <v>2</v>
      </c>
      <c r="Q12" s="170">
        <v>2</v>
      </c>
      <c r="R12" s="170">
        <v>15</v>
      </c>
      <c r="S12" s="3"/>
      <c r="T12" s="3"/>
      <c r="U12" s="3"/>
      <c r="V12" s="3"/>
      <c r="W12" s="3"/>
      <c r="X12" s="3"/>
      <c r="Y12" s="3"/>
      <c r="Z12" s="3"/>
    </row>
    <row r="13" spans="1:26" ht="15" customHeight="1" x14ac:dyDescent="0.2">
      <c r="A13" s="280" t="s">
        <v>649</v>
      </c>
      <c r="B13" s="281"/>
      <c r="C13" s="171">
        <v>3</v>
      </c>
      <c r="D13" s="172" t="s">
        <v>648</v>
      </c>
      <c r="E13" s="172">
        <v>1</v>
      </c>
      <c r="F13" s="172">
        <v>2</v>
      </c>
      <c r="G13" s="172" t="s">
        <v>648</v>
      </c>
      <c r="H13" s="172" t="s">
        <v>648</v>
      </c>
      <c r="I13" s="172">
        <v>3</v>
      </c>
      <c r="J13" s="172" t="s">
        <v>648</v>
      </c>
      <c r="K13" s="172" t="s">
        <v>648</v>
      </c>
      <c r="L13" s="172" t="s">
        <v>648</v>
      </c>
      <c r="M13" s="172" t="s">
        <v>648</v>
      </c>
      <c r="N13" s="172">
        <v>3</v>
      </c>
      <c r="O13" s="172">
        <v>3</v>
      </c>
      <c r="P13" s="172">
        <v>1</v>
      </c>
      <c r="Q13" s="173">
        <v>1</v>
      </c>
      <c r="R13" s="173">
        <v>17</v>
      </c>
      <c r="S13" s="3"/>
      <c r="T13" s="3"/>
      <c r="U13" s="3"/>
      <c r="V13" s="3"/>
      <c r="W13" s="3"/>
      <c r="X13" s="3"/>
      <c r="Y13" s="3"/>
      <c r="Z13" s="3"/>
    </row>
    <row r="14" spans="1:26" ht="15" customHeight="1" x14ac:dyDescent="0.2">
      <c r="A14" s="280" t="s">
        <v>650</v>
      </c>
      <c r="B14" s="281"/>
      <c r="C14" s="171">
        <v>2</v>
      </c>
      <c r="D14" s="172" t="s">
        <v>648</v>
      </c>
      <c r="E14" s="172" t="s">
        <v>648</v>
      </c>
      <c r="F14" s="172">
        <v>2</v>
      </c>
      <c r="G14" s="172" t="s">
        <v>648</v>
      </c>
      <c r="H14" s="172" t="s">
        <v>648</v>
      </c>
      <c r="I14" s="172">
        <v>2</v>
      </c>
      <c r="J14" s="172" t="s">
        <v>648</v>
      </c>
      <c r="K14" s="172" t="s">
        <v>648</v>
      </c>
      <c r="L14" s="172" t="s">
        <v>648</v>
      </c>
      <c r="M14" s="172" t="s">
        <v>648</v>
      </c>
      <c r="N14" s="172">
        <v>2</v>
      </c>
      <c r="O14" s="172">
        <v>3</v>
      </c>
      <c r="P14" s="172">
        <v>1</v>
      </c>
      <c r="Q14" s="173">
        <v>2</v>
      </c>
      <c r="R14" s="173">
        <v>14</v>
      </c>
      <c r="S14" s="3"/>
      <c r="T14" s="3"/>
      <c r="U14" s="3"/>
      <c r="V14" s="3"/>
      <c r="W14" s="3"/>
      <c r="X14" s="3"/>
      <c r="Y14" s="3"/>
      <c r="Z14" s="3"/>
    </row>
    <row r="15" spans="1:26" ht="15" customHeight="1" x14ac:dyDescent="0.2">
      <c r="A15" s="280" t="s">
        <v>651</v>
      </c>
      <c r="B15" s="281"/>
      <c r="C15" s="171">
        <v>2</v>
      </c>
      <c r="D15" s="172" t="s">
        <v>648</v>
      </c>
      <c r="E15" s="172">
        <v>1</v>
      </c>
      <c r="F15" s="172">
        <v>3</v>
      </c>
      <c r="G15" s="172" t="s">
        <v>648</v>
      </c>
      <c r="H15" s="172" t="s">
        <v>648</v>
      </c>
      <c r="I15" s="172">
        <v>2</v>
      </c>
      <c r="J15" s="172" t="s">
        <v>648</v>
      </c>
      <c r="K15" s="172" t="s">
        <v>648</v>
      </c>
      <c r="L15" s="172" t="s">
        <v>648</v>
      </c>
      <c r="M15" s="172" t="s">
        <v>648</v>
      </c>
      <c r="N15" s="172">
        <v>3</v>
      </c>
      <c r="O15" s="172">
        <v>3</v>
      </c>
      <c r="P15" s="172">
        <v>1</v>
      </c>
      <c r="Q15" s="173">
        <v>1</v>
      </c>
      <c r="R15" s="173">
        <v>16</v>
      </c>
      <c r="S15" s="3"/>
      <c r="T15" s="3"/>
      <c r="U15" s="3"/>
      <c r="V15" s="3"/>
      <c r="W15" s="3"/>
      <c r="X15" s="3"/>
      <c r="Y15" s="3"/>
      <c r="Z15" s="3"/>
    </row>
    <row r="16" spans="1:26" ht="15" customHeight="1" x14ac:dyDescent="0.2">
      <c r="A16" s="280" t="s">
        <v>652</v>
      </c>
      <c r="B16" s="281"/>
      <c r="C16" s="171">
        <v>1</v>
      </c>
      <c r="D16" s="172" t="s">
        <v>648</v>
      </c>
      <c r="E16" s="172" t="s">
        <v>648</v>
      </c>
      <c r="F16" s="172" t="s">
        <v>648</v>
      </c>
      <c r="G16" s="172" t="s">
        <v>648</v>
      </c>
      <c r="H16" s="172" t="s">
        <v>648</v>
      </c>
      <c r="I16" s="172">
        <v>1</v>
      </c>
      <c r="J16" s="172" t="s">
        <v>648</v>
      </c>
      <c r="K16" s="172" t="s">
        <v>648</v>
      </c>
      <c r="L16" s="172" t="s">
        <v>648</v>
      </c>
      <c r="M16" s="172" t="s">
        <v>648</v>
      </c>
      <c r="N16" s="172">
        <v>2</v>
      </c>
      <c r="O16" s="172">
        <v>3</v>
      </c>
      <c r="P16" s="172">
        <v>1</v>
      </c>
      <c r="Q16" s="173">
        <v>1</v>
      </c>
      <c r="R16" s="173">
        <v>9</v>
      </c>
      <c r="S16" s="3"/>
      <c r="T16" s="3"/>
      <c r="U16" s="3"/>
      <c r="V16" s="3"/>
      <c r="W16" s="3"/>
      <c r="X16" s="3"/>
      <c r="Y16" s="3"/>
      <c r="Z16" s="3"/>
    </row>
    <row r="17" spans="1:26" ht="15" customHeight="1" x14ac:dyDescent="0.2">
      <c r="A17" s="280" t="s">
        <v>653</v>
      </c>
      <c r="B17" s="281"/>
      <c r="C17" s="171">
        <v>1</v>
      </c>
      <c r="D17" s="172" t="s">
        <v>648</v>
      </c>
      <c r="E17" s="172">
        <v>1</v>
      </c>
      <c r="F17" s="172">
        <v>1</v>
      </c>
      <c r="G17" s="172" t="s">
        <v>648</v>
      </c>
      <c r="H17" s="172" t="s">
        <v>648</v>
      </c>
      <c r="I17" s="174">
        <v>2</v>
      </c>
      <c r="J17" s="172" t="s">
        <v>648</v>
      </c>
      <c r="K17" s="172" t="s">
        <v>648</v>
      </c>
      <c r="L17" s="172" t="s">
        <v>648</v>
      </c>
      <c r="M17" s="172" t="s">
        <v>648</v>
      </c>
      <c r="N17" s="172">
        <v>1</v>
      </c>
      <c r="O17" s="172">
        <v>3</v>
      </c>
      <c r="P17" s="172">
        <v>1</v>
      </c>
      <c r="Q17" s="173">
        <v>1</v>
      </c>
      <c r="R17" s="173">
        <v>11</v>
      </c>
      <c r="S17" s="3"/>
      <c r="T17" s="3"/>
      <c r="U17" s="3"/>
      <c r="V17" s="3"/>
      <c r="W17" s="3"/>
      <c r="X17" s="3"/>
      <c r="Y17" s="3"/>
      <c r="Z17" s="3"/>
    </row>
    <row r="18" spans="1:26" ht="15" customHeight="1" x14ac:dyDescent="0.2">
      <c r="A18" s="282" t="s">
        <v>654</v>
      </c>
      <c r="B18" s="281"/>
      <c r="C18" s="175">
        <f>AVERAGE(C12:C17)</f>
        <v>1.8333333333333333</v>
      </c>
      <c r="D18" s="176" t="s">
        <v>648</v>
      </c>
      <c r="E18" s="175">
        <f t="shared" ref="E18:F18" si="0">AVERAGE(E12:E17)</f>
        <v>1</v>
      </c>
      <c r="F18" s="175">
        <f t="shared" si="0"/>
        <v>1.8</v>
      </c>
      <c r="G18" s="176" t="s">
        <v>648</v>
      </c>
      <c r="H18" s="176" t="s">
        <v>648</v>
      </c>
      <c r="I18" s="175">
        <f>AVERAGE(I12:I17)</f>
        <v>2</v>
      </c>
      <c r="J18" s="176" t="s">
        <v>648</v>
      </c>
      <c r="K18" s="176" t="s">
        <v>648</v>
      </c>
      <c r="L18" s="176" t="s">
        <v>648</v>
      </c>
      <c r="M18" s="176" t="s">
        <v>648</v>
      </c>
      <c r="N18" s="175">
        <f t="shared" ref="N18:R18" si="1">AVERAGE(N12:N17)</f>
        <v>2.3333333333333335</v>
      </c>
      <c r="O18" s="175">
        <f t="shared" si="1"/>
        <v>3</v>
      </c>
      <c r="P18" s="175">
        <f t="shared" si="1"/>
        <v>1.1666666666666667</v>
      </c>
      <c r="Q18" s="175">
        <f t="shared" si="1"/>
        <v>1.3333333333333333</v>
      </c>
      <c r="R18" s="175">
        <f t="shared" si="1"/>
        <v>13.666666666666666</v>
      </c>
      <c r="S18" s="3"/>
      <c r="T18" s="3"/>
      <c r="U18" s="3"/>
      <c r="V18" s="3"/>
      <c r="W18" s="3"/>
      <c r="X18" s="3"/>
      <c r="Y18" s="3"/>
      <c r="Z18" s="3"/>
    </row>
    <row r="19" spans="1:26" ht="12.75" customHeight="1" x14ac:dyDescent="0.2">
      <c r="A19" s="3"/>
      <c r="B19" s="3"/>
      <c r="C19" s="3"/>
      <c r="D19" s="3"/>
      <c r="E19" s="3"/>
      <c r="F19" s="3"/>
      <c r="G19" s="3"/>
      <c r="H19" s="3"/>
      <c r="I19" s="3"/>
      <c r="J19" s="3"/>
      <c r="K19" s="3"/>
      <c r="L19" s="3"/>
      <c r="M19" s="3"/>
      <c r="N19" s="3"/>
      <c r="O19" s="3"/>
      <c r="P19" s="3"/>
      <c r="Q19" s="3"/>
      <c r="R19" s="3"/>
      <c r="S19" s="3"/>
      <c r="T19" s="3"/>
      <c r="U19" s="3"/>
      <c r="V19" s="3"/>
      <c r="W19" s="3"/>
      <c r="X19" s="3"/>
      <c r="Y19" s="3"/>
      <c r="Z19" s="3"/>
    </row>
    <row r="20" spans="1:26" ht="15.75" customHeight="1" x14ac:dyDescent="0.2">
      <c r="A20" s="264"/>
      <c r="B20" s="253"/>
      <c r="C20" s="254"/>
      <c r="D20" s="254"/>
      <c r="E20" s="254"/>
      <c r="F20" s="254"/>
      <c r="G20" s="254"/>
      <c r="H20" s="254"/>
      <c r="I20" s="254"/>
      <c r="J20" s="254"/>
      <c r="K20" s="254"/>
      <c r="L20" s="254"/>
      <c r="M20" s="254"/>
      <c r="N20" s="254"/>
      <c r="O20" s="254"/>
      <c r="P20" s="254"/>
      <c r="Q20" s="254"/>
      <c r="R20" s="255"/>
      <c r="S20" s="3"/>
      <c r="T20" s="3"/>
      <c r="U20" s="3"/>
      <c r="V20" s="3"/>
      <c r="W20" s="3"/>
      <c r="X20" s="3"/>
      <c r="Y20" s="3"/>
      <c r="Z20" s="3"/>
    </row>
    <row r="21" spans="1:26" ht="14.25" customHeight="1" x14ac:dyDescent="0.2">
      <c r="A21" s="265"/>
      <c r="B21" s="256" t="s">
        <v>689</v>
      </c>
      <c r="C21" s="254"/>
      <c r="D21" s="254"/>
      <c r="E21" s="254"/>
      <c r="F21" s="254"/>
      <c r="G21" s="254"/>
      <c r="H21" s="254"/>
      <c r="I21" s="254"/>
      <c r="J21" s="254"/>
      <c r="K21" s="254"/>
      <c r="L21" s="254"/>
      <c r="M21" s="254"/>
      <c r="N21" s="254"/>
      <c r="O21" s="254"/>
      <c r="P21" s="254"/>
      <c r="Q21" s="254"/>
      <c r="R21" s="255"/>
      <c r="S21" s="3"/>
      <c r="T21" s="3"/>
      <c r="U21" s="3"/>
      <c r="V21" s="3"/>
      <c r="W21" s="3"/>
      <c r="X21" s="3"/>
      <c r="Y21" s="3"/>
      <c r="Z21" s="3"/>
    </row>
    <row r="22" spans="1:26" ht="14.25" customHeight="1" x14ac:dyDescent="0.2">
      <c r="A22" s="266"/>
      <c r="B22" s="267"/>
      <c r="C22" s="254"/>
      <c r="D22" s="254"/>
      <c r="E22" s="254"/>
      <c r="F22" s="254"/>
      <c r="G22" s="254"/>
      <c r="H22" s="254"/>
      <c r="I22" s="254"/>
      <c r="J22" s="254"/>
      <c r="K22" s="254"/>
      <c r="L22" s="254"/>
      <c r="M22" s="254"/>
      <c r="N22" s="254"/>
      <c r="O22" s="254"/>
      <c r="P22" s="254"/>
      <c r="Q22" s="254"/>
      <c r="R22" s="255"/>
      <c r="S22" s="3"/>
      <c r="T22" s="3"/>
      <c r="U22" s="3">
        <v>87.800000000000011</v>
      </c>
      <c r="V22" s="3">
        <v>84.898876404494388</v>
      </c>
      <c r="W22" s="3">
        <v>88.683146067415734</v>
      </c>
      <c r="X22" s="3">
        <v>85.788764044943818</v>
      </c>
      <c r="Y22" s="3">
        <v>77.743820224719101</v>
      </c>
      <c r="Z22" s="3">
        <v>92.143820224719107</v>
      </c>
    </row>
    <row r="23" spans="1:26" ht="15.75" customHeight="1" x14ac:dyDescent="0.2">
      <c r="A23" s="275" t="s">
        <v>627</v>
      </c>
      <c r="B23" s="270"/>
      <c r="C23" s="268" t="s">
        <v>628</v>
      </c>
      <c r="D23" s="269"/>
      <c r="E23" s="269"/>
      <c r="F23" s="269"/>
      <c r="G23" s="269"/>
      <c r="H23" s="269"/>
      <c r="I23" s="269"/>
      <c r="J23" s="269"/>
      <c r="K23" s="269"/>
      <c r="L23" s="269"/>
      <c r="M23" s="269"/>
      <c r="N23" s="270"/>
      <c r="O23" s="268" t="s">
        <v>629</v>
      </c>
      <c r="P23" s="269"/>
      <c r="Q23" s="270"/>
      <c r="R23" s="274"/>
      <c r="S23" s="3"/>
      <c r="T23" s="3"/>
      <c r="U23" s="3"/>
      <c r="V23" s="3"/>
      <c r="W23" s="3"/>
      <c r="X23" s="3"/>
      <c r="Y23" s="3"/>
      <c r="Z23" s="3"/>
    </row>
    <row r="24" spans="1:26" ht="14.25" customHeight="1" x14ac:dyDescent="0.2">
      <c r="A24" s="277" t="s">
        <v>631</v>
      </c>
      <c r="B24" s="278"/>
      <c r="C24" s="271"/>
      <c r="D24" s="272"/>
      <c r="E24" s="272"/>
      <c r="F24" s="272"/>
      <c r="G24" s="272"/>
      <c r="H24" s="272"/>
      <c r="I24" s="272"/>
      <c r="J24" s="272"/>
      <c r="K24" s="272"/>
      <c r="L24" s="272"/>
      <c r="M24" s="272"/>
      <c r="N24" s="273"/>
      <c r="O24" s="271"/>
      <c r="P24" s="272"/>
      <c r="Q24" s="273"/>
      <c r="R24" s="189"/>
      <c r="S24" s="3"/>
      <c r="T24" s="3"/>
      <c r="U24" s="3"/>
      <c r="V24" s="3"/>
      <c r="W24" s="3"/>
      <c r="X24" s="3"/>
      <c r="Y24" s="3"/>
      <c r="Z24" s="3"/>
    </row>
    <row r="25" spans="1:26" ht="13.5" customHeight="1" x14ac:dyDescent="0.2">
      <c r="A25" s="279"/>
      <c r="B25" s="273"/>
      <c r="C25" s="166" t="s">
        <v>632</v>
      </c>
      <c r="D25" s="166" t="s">
        <v>633</v>
      </c>
      <c r="E25" s="166" t="s">
        <v>634</v>
      </c>
      <c r="F25" s="166" t="s">
        <v>635</v>
      </c>
      <c r="G25" s="166" t="s">
        <v>636</v>
      </c>
      <c r="H25" s="166" t="s">
        <v>637</v>
      </c>
      <c r="I25" s="166" t="s">
        <v>638</v>
      </c>
      <c r="J25" s="166" t="s">
        <v>639</v>
      </c>
      <c r="K25" s="166" t="s">
        <v>640</v>
      </c>
      <c r="L25" s="166" t="s">
        <v>641</v>
      </c>
      <c r="M25" s="166" t="s">
        <v>642</v>
      </c>
      <c r="N25" s="166" t="s">
        <v>643</v>
      </c>
      <c r="O25" s="177" t="s">
        <v>644</v>
      </c>
      <c r="P25" s="167" t="s">
        <v>645</v>
      </c>
      <c r="Q25" s="167" t="s">
        <v>646</v>
      </c>
      <c r="R25" s="189"/>
      <c r="S25" s="3"/>
      <c r="T25" s="3"/>
      <c r="U25" s="3"/>
      <c r="V25" s="3"/>
      <c r="W25" s="3"/>
      <c r="X25" s="3"/>
      <c r="Y25" s="3"/>
      <c r="Z25" s="3"/>
    </row>
    <row r="26" spans="1:26" ht="15" customHeight="1" x14ac:dyDescent="0.2">
      <c r="A26" s="168" t="s">
        <v>647</v>
      </c>
      <c r="B26" s="187">
        <v>86.999999999999986</v>
      </c>
      <c r="C26" s="179">
        <f t="shared" ref="C26:C31" si="2">B26*C12/3</f>
        <v>57.999999999999993</v>
      </c>
      <c r="D26" s="172" t="s">
        <v>648</v>
      </c>
      <c r="E26" s="172" t="s">
        <v>648</v>
      </c>
      <c r="F26" s="180">
        <f t="shared" ref="F26:F29" si="3">B26*F12/3</f>
        <v>28.999999999999996</v>
      </c>
      <c r="G26" s="172" t="s">
        <v>648</v>
      </c>
      <c r="H26" s="172" t="s">
        <v>648</v>
      </c>
      <c r="I26" s="180">
        <f t="shared" ref="I26:I31" si="4">B26*I12/3</f>
        <v>57.999999999999993</v>
      </c>
      <c r="J26" s="180"/>
      <c r="K26" s="180"/>
      <c r="L26" s="180"/>
      <c r="M26" s="180"/>
      <c r="N26" s="180">
        <f t="shared" ref="N26:N31" si="5">B26*N12/3</f>
        <v>86.999999999999986</v>
      </c>
      <c r="O26" s="180">
        <f t="shared" ref="O26:O31" si="6">B26*O12/3</f>
        <v>86.999999999999986</v>
      </c>
      <c r="P26" s="180">
        <f t="shared" ref="P26:P31" si="7">B26*P12/3</f>
        <v>57.999999999999993</v>
      </c>
      <c r="Q26" s="180">
        <f t="shared" ref="Q26:Q31" si="8">B26*Q12/3</f>
        <v>57.999999999999993</v>
      </c>
      <c r="R26" s="181"/>
      <c r="S26" s="3"/>
      <c r="T26" s="3"/>
      <c r="U26" s="3"/>
      <c r="V26" s="3"/>
      <c r="W26" s="3"/>
      <c r="X26" s="3"/>
      <c r="Y26" s="3"/>
      <c r="Z26" s="3"/>
    </row>
    <row r="27" spans="1:26" ht="15" customHeight="1" x14ac:dyDescent="0.2">
      <c r="A27" s="168" t="s">
        <v>649</v>
      </c>
      <c r="B27" s="187">
        <v>84.49438202247191</v>
      </c>
      <c r="C27" s="179">
        <f t="shared" si="2"/>
        <v>84.49438202247191</v>
      </c>
      <c r="D27" s="172" t="s">
        <v>648</v>
      </c>
      <c r="E27" s="180">
        <f>B27*E13/3</f>
        <v>28.164794007490638</v>
      </c>
      <c r="F27" s="180">
        <f t="shared" si="3"/>
        <v>56.329588014981276</v>
      </c>
      <c r="G27" s="172" t="s">
        <v>648</v>
      </c>
      <c r="H27" s="172" t="s">
        <v>648</v>
      </c>
      <c r="I27" s="180">
        <f t="shared" si="4"/>
        <v>84.49438202247191</v>
      </c>
      <c r="J27" s="172" t="s">
        <v>648</v>
      </c>
      <c r="K27" s="172" t="s">
        <v>648</v>
      </c>
      <c r="L27" s="172" t="s">
        <v>648</v>
      </c>
      <c r="M27" s="172" t="s">
        <v>648</v>
      </c>
      <c r="N27" s="180">
        <f t="shared" si="5"/>
        <v>84.49438202247191</v>
      </c>
      <c r="O27" s="180">
        <f t="shared" si="6"/>
        <v>84.49438202247191</v>
      </c>
      <c r="P27" s="180">
        <f t="shared" si="7"/>
        <v>28.164794007490638</v>
      </c>
      <c r="Q27" s="180">
        <f t="shared" si="8"/>
        <v>28.164794007490638</v>
      </c>
      <c r="R27" s="183"/>
      <c r="S27" s="3"/>
      <c r="T27" s="3"/>
      <c r="U27" s="3"/>
      <c r="V27" s="3"/>
      <c r="W27" s="3"/>
      <c r="X27" s="3"/>
      <c r="Y27" s="3"/>
      <c r="Z27" s="3"/>
    </row>
    <row r="28" spans="1:26" ht="15" customHeight="1" x14ac:dyDescent="0.2">
      <c r="A28" s="168" t="s">
        <v>650</v>
      </c>
      <c r="B28" s="187">
        <v>87.415730337078656</v>
      </c>
      <c r="C28" s="179">
        <f t="shared" si="2"/>
        <v>58.27715355805244</v>
      </c>
      <c r="D28" s="172" t="s">
        <v>648</v>
      </c>
      <c r="E28" s="172" t="s">
        <v>648</v>
      </c>
      <c r="F28" s="180">
        <f t="shared" si="3"/>
        <v>58.27715355805244</v>
      </c>
      <c r="G28" s="172" t="s">
        <v>648</v>
      </c>
      <c r="H28" s="172" t="s">
        <v>648</v>
      </c>
      <c r="I28" s="180">
        <f t="shared" si="4"/>
        <v>58.27715355805244</v>
      </c>
      <c r="J28" s="172" t="s">
        <v>648</v>
      </c>
      <c r="K28" s="172" t="s">
        <v>648</v>
      </c>
      <c r="L28" s="172" t="s">
        <v>648</v>
      </c>
      <c r="M28" s="172" t="s">
        <v>648</v>
      </c>
      <c r="N28" s="180">
        <f t="shared" si="5"/>
        <v>58.27715355805244</v>
      </c>
      <c r="O28" s="180">
        <f t="shared" si="6"/>
        <v>87.415730337078642</v>
      </c>
      <c r="P28" s="180">
        <f t="shared" si="7"/>
        <v>29.13857677902622</v>
      </c>
      <c r="Q28" s="180">
        <f t="shared" si="8"/>
        <v>58.27715355805244</v>
      </c>
      <c r="R28" s="183"/>
      <c r="S28" s="3"/>
      <c r="T28" s="3"/>
      <c r="U28" s="3"/>
      <c r="V28" s="3"/>
      <c r="W28" s="3"/>
      <c r="X28" s="3"/>
      <c r="Y28" s="3"/>
      <c r="Z28" s="3"/>
    </row>
    <row r="29" spans="1:26" ht="15" customHeight="1" x14ac:dyDescent="0.2">
      <c r="A29" s="168" t="s">
        <v>651</v>
      </c>
      <c r="B29" s="187">
        <v>84.943820224719104</v>
      </c>
      <c r="C29" s="179">
        <f t="shared" si="2"/>
        <v>56.629213483146067</v>
      </c>
      <c r="D29" s="172" t="s">
        <v>648</v>
      </c>
      <c r="E29" s="180">
        <f>B29*E15/3</f>
        <v>28.314606741573034</v>
      </c>
      <c r="F29" s="180">
        <f t="shared" si="3"/>
        <v>84.943820224719104</v>
      </c>
      <c r="G29" s="172" t="s">
        <v>648</v>
      </c>
      <c r="H29" s="172" t="s">
        <v>648</v>
      </c>
      <c r="I29" s="180">
        <f t="shared" si="4"/>
        <v>56.629213483146067</v>
      </c>
      <c r="J29" s="172" t="s">
        <v>648</v>
      </c>
      <c r="K29" s="172" t="s">
        <v>648</v>
      </c>
      <c r="L29" s="172" t="s">
        <v>648</v>
      </c>
      <c r="M29" s="172" t="s">
        <v>648</v>
      </c>
      <c r="N29" s="180">
        <f t="shared" si="5"/>
        <v>84.943820224719104</v>
      </c>
      <c r="O29" s="180">
        <f t="shared" si="6"/>
        <v>84.943820224719104</v>
      </c>
      <c r="P29" s="180">
        <f t="shared" si="7"/>
        <v>28.314606741573034</v>
      </c>
      <c r="Q29" s="180">
        <f t="shared" si="8"/>
        <v>28.314606741573034</v>
      </c>
      <c r="R29" s="183"/>
      <c r="S29" s="3"/>
      <c r="T29" s="3"/>
      <c r="U29" s="3"/>
      <c r="V29" s="3"/>
      <c r="W29" s="3"/>
      <c r="X29" s="3"/>
      <c r="Y29" s="3"/>
      <c r="Z29" s="3"/>
    </row>
    <row r="30" spans="1:26" ht="15" customHeight="1" x14ac:dyDescent="0.2">
      <c r="A30" s="168" t="s">
        <v>652</v>
      </c>
      <c r="B30" s="187">
        <v>84.719101123595507</v>
      </c>
      <c r="C30" s="179">
        <f t="shared" si="2"/>
        <v>28.239700374531836</v>
      </c>
      <c r="D30" s="172" t="s">
        <v>648</v>
      </c>
      <c r="E30" s="172" t="s">
        <v>648</v>
      </c>
      <c r="F30" s="180"/>
      <c r="G30" s="172" t="s">
        <v>648</v>
      </c>
      <c r="H30" s="172" t="s">
        <v>648</v>
      </c>
      <c r="I30" s="180">
        <f t="shared" si="4"/>
        <v>28.239700374531836</v>
      </c>
      <c r="J30" s="172" t="s">
        <v>648</v>
      </c>
      <c r="K30" s="172" t="s">
        <v>648</v>
      </c>
      <c r="L30" s="172" t="s">
        <v>648</v>
      </c>
      <c r="M30" s="172" t="s">
        <v>648</v>
      </c>
      <c r="N30" s="180">
        <f t="shared" si="5"/>
        <v>56.479400749063672</v>
      </c>
      <c r="O30" s="180">
        <f t="shared" si="6"/>
        <v>84.719101123595507</v>
      </c>
      <c r="P30" s="180">
        <f t="shared" si="7"/>
        <v>28.239700374531836</v>
      </c>
      <c r="Q30" s="180">
        <f t="shared" si="8"/>
        <v>28.239700374531836</v>
      </c>
      <c r="R30" s="183"/>
      <c r="S30" s="3"/>
      <c r="T30" s="3"/>
      <c r="U30" s="3"/>
      <c r="V30" s="3"/>
      <c r="W30" s="3"/>
      <c r="X30" s="3"/>
      <c r="Y30" s="3"/>
      <c r="Z30" s="3"/>
    </row>
    <row r="31" spans="1:26" ht="15" customHeight="1" x14ac:dyDescent="0.2">
      <c r="A31" s="168" t="s">
        <v>653</v>
      </c>
      <c r="B31" s="187">
        <v>84.719101123595507</v>
      </c>
      <c r="C31" s="179">
        <f t="shared" si="2"/>
        <v>28.239700374531836</v>
      </c>
      <c r="D31" s="172" t="s">
        <v>648</v>
      </c>
      <c r="E31" s="180">
        <f>B31*E17/3</f>
        <v>28.239700374531836</v>
      </c>
      <c r="F31" s="180">
        <f>B31*F17/3</f>
        <v>28.239700374531836</v>
      </c>
      <c r="G31" s="172" t="s">
        <v>648</v>
      </c>
      <c r="H31" s="172" t="s">
        <v>648</v>
      </c>
      <c r="I31" s="180">
        <f t="shared" si="4"/>
        <v>56.479400749063672</v>
      </c>
      <c r="J31" s="172" t="s">
        <v>648</v>
      </c>
      <c r="K31" s="172" t="s">
        <v>648</v>
      </c>
      <c r="L31" s="172" t="s">
        <v>648</v>
      </c>
      <c r="M31" s="172" t="s">
        <v>648</v>
      </c>
      <c r="N31" s="180">
        <f t="shared" si="5"/>
        <v>28.239700374531836</v>
      </c>
      <c r="O31" s="180">
        <f t="shared" si="6"/>
        <v>84.719101123595507</v>
      </c>
      <c r="P31" s="180">
        <f t="shared" si="7"/>
        <v>28.239700374531836</v>
      </c>
      <c r="Q31" s="180">
        <f t="shared" si="8"/>
        <v>28.239700374531836</v>
      </c>
      <c r="R31" s="183"/>
      <c r="S31" s="3"/>
      <c r="T31" s="3"/>
      <c r="U31" s="3"/>
      <c r="V31" s="3"/>
      <c r="W31" s="3"/>
      <c r="X31" s="3"/>
      <c r="Y31" s="3"/>
      <c r="Z31" s="3"/>
    </row>
    <row r="32" spans="1:26" ht="15" customHeight="1" x14ac:dyDescent="0.2">
      <c r="A32" s="282" t="s">
        <v>654</v>
      </c>
      <c r="B32" s="281"/>
      <c r="C32" s="185">
        <f>AVERAGE(C26:C31)</f>
        <v>52.313358302122346</v>
      </c>
      <c r="D32" s="172" t="s">
        <v>648</v>
      </c>
      <c r="E32" s="185">
        <f t="shared" ref="E32:F32" si="9">AVERAGE(E26:E31)</f>
        <v>28.239700374531836</v>
      </c>
      <c r="F32" s="185">
        <f t="shared" si="9"/>
        <v>51.35805243445693</v>
      </c>
      <c r="G32" s="172" t="s">
        <v>648</v>
      </c>
      <c r="H32" s="172" t="s">
        <v>648</v>
      </c>
      <c r="I32" s="185">
        <f>AVERAGE(I26:I31)</f>
        <v>57.019975031210983</v>
      </c>
      <c r="J32" s="172" t="s">
        <v>648</v>
      </c>
      <c r="K32" s="172" t="s">
        <v>648</v>
      </c>
      <c r="L32" s="172" t="s">
        <v>648</v>
      </c>
      <c r="M32" s="172" t="s">
        <v>648</v>
      </c>
      <c r="N32" s="185">
        <f t="shared" ref="N32:Q32" si="10">AVERAGE(N26:N31)</f>
        <v>66.572409488139826</v>
      </c>
      <c r="O32" s="185">
        <f t="shared" si="10"/>
        <v>85.548689138576776</v>
      </c>
      <c r="P32" s="185">
        <f t="shared" si="10"/>
        <v>33.349563046192259</v>
      </c>
      <c r="Q32" s="185">
        <f t="shared" si="10"/>
        <v>38.205992509363291</v>
      </c>
      <c r="R32" s="181"/>
      <c r="S32" s="186"/>
      <c r="T32" s="186"/>
      <c r="U32" s="186"/>
      <c r="V32" s="186"/>
      <c r="W32" s="186"/>
      <c r="X32" s="186"/>
      <c r="Y32" s="186"/>
      <c r="Z32" s="186"/>
    </row>
    <row r="33" spans="1:26" ht="12.75" customHeight="1" x14ac:dyDescent="0.2">
      <c r="A33" s="3"/>
      <c r="B33" s="3"/>
      <c r="C33" s="3"/>
      <c r="D33" s="3"/>
      <c r="E33" s="3"/>
      <c r="F33" s="3"/>
      <c r="G33" s="3"/>
      <c r="H33" s="3"/>
      <c r="I33" s="3"/>
      <c r="J33" s="3"/>
      <c r="K33" s="3"/>
      <c r="L33" s="3"/>
      <c r="M33" s="3"/>
      <c r="N33" s="3"/>
      <c r="O33" s="3"/>
      <c r="P33" s="3"/>
      <c r="Q33" s="3"/>
      <c r="R33" s="3"/>
      <c r="S33" s="3"/>
      <c r="T33" s="3"/>
      <c r="U33" s="3"/>
      <c r="V33" s="3"/>
      <c r="W33" s="3"/>
      <c r="X33" s="3"/>
      <c r="Y33" s="3"/>
      <c r="Z33" s="3"/>
    </row>
    <row r="34" spans="1:26" ht="12.75" customHeight="1" x14ac:dyDescent="0.2">
      <c r="A34" s="3"/>
      <c r="B34" s="3"/>
      <c r="C34" s="3"/>
      <c r="D34" s="3"/>
      <c r="E34" s="3"/>
      <c r="F34" s="3"/>
      <c r="G34" s="3"/>
      <c r="H34" s="3"/>
      <c r="I34" s="3"/>
      <c r="J34" s="3"/>
      <c r="K34" s="3"/>
      <c r="L34" s="3"/>
      <c r="M34" s="3"/>
      <c r="N34" s="3"/>
      <c r="O34" s="3"/>
      <c r="P34" s="3"/>
      <c r="Q34" s="3"/>
      <c r="R34" s="3"/>
      <c r="S34" s="3"/>
      <c r="T34" s="3"/>
      <c r="U34" s="3"/>
      <c r="V34" s="3"/>
      <c r="W34" s="3"/>
      <c r="X34" s="3"/>
      <c r="Y34" s="3"/>
      <c r="Z34" s="3"/>
    </row>
    <row r="35" spans="1:26" ht="12.75" customHeight="1" x14ac:dyDescent="0.2">
      <c r="A35" s="3"/>
      <c r="B35" s="3"/>
      <c r="C35" s="3"/>
      <c r="D35" s="3"/>
      <c r="E35" s="3"/>
      <c r="F35" s="3"/>
      <c r="G35" s="3"/>
      <c r="H35" s="3"/>
      <c r="I35" s="3"/>
      <c r="J35" s="3"/>
      <c r="K35" s="3"/>
      <c r="L35" s="3"/>
      <c r="M35" s="3"/>
      <c r="N35" s="3"/>
      <c r="O35" s="3"/>
      <c r="P35" s="3"/>
      <c r="Q35" s="3"/>
      <c r="R35" s="3"/>
      <c r="S35" s="3"/>
      <c r="T35" s="3"/>
      <c r="U35" s="3"/>
      <c r="V35" s="3"/>
      <c r="W35" s="3"/>
      <c r="X35" s="3"/>
      <c r="Y35" s="3"/>
      <c r="Z35" s="3"/>
    </row>
    <row r="36" spans="1:26" ht="12.75" customHeight="1" x14ac:dyDescent="0.2">
      <c r="A36" s="186"/>
      <c r="B36" s="186" t="s">
        <v>656</v>
      </c>
      <c r="C36" s="186"/>
      <c r="D36" s="186"/>
      <c r="E36" s="186"/>
      <c r="F36" s="186"/>
      <c r="G36" s="186"/>
      <c r="H36" s="186"/>
      <c r="I36" s="186"/>
      <c r="J36" s="186"/>
      <c r="K36" s="186"/>
      <c r="L36" s="186"/>
      <c r="M36" s="186"/>
      <c r="N36" s="186"/>
      <c r="O36" s="186"/>
      <c r="P36" s="186"/>
      <c r="Q36" s="186"/>
      <c r="R36" s="186"/>
      <c r="S36" s="3"/>
      <c r="T36" s="3"/>
      <c r="U36" s="3"/>
      <c r="V36" s="3"/>
      <c r="W36" s="3"/>
      <c r="X36" s="3"/>
      <c r="Y36" s="3"/>
      <c r="Z36" s="3"/>
    </row>
    <row r="37" spans="1:26" ht="12.75" customHeight="1" x14ac:dyDescent="0.2">
      <c r="A37" s="3" t="s">
        <v>657</v>
      </c>
      <c r="B37" s="3" t="s">
        <v>658</v>
      </c>
      <c r="C37" s="3"/>
      <c r="D37" s="3"/>
      <c r="E37" s="3"/>
      <c r="F37" s="3"/>
      <c r="G37" s="3"/>
      <c r="H37" s="3"/>
      <c r="I37" s="3"/>
      <c r="J37" s="3"/>
      <c r="K37" s="3"/>
      <c r="L37" s="3"/>
      <c r="M37" s="3"/>
      <c r="N37" s="3"/>
      <c r="O37" s="3"/>
      <c r="P37" s="3"/>
      <c r="Q37" s="3"/>
      <c r="R37" s="3"/>
      <c r="S37" s="3"/>
      <c r="T37" s="3"/>
      <c r="U37" s="3"/>
      <c r="V37" s="3"/>
      <c r="W37" s="3"/>
      <c r="X37" s="3"/>
      <c r="Y37" s="3"/>
      <c r="Z37" s="3"/>
    </row>
    <row r="38" spans="1:26" ht="12.75" customHeight="1" x14ac:dyDescent="0.2">
      <c r="A38" s="3" t="s">
        <v>659</v>
      </c>
      <c r="B38" s="3" t="s">
        <v>660</v>
      </c>
      <c r="C38" s="3"/>
      <c r="D38" s="3"/>
      <c r="E38" s="3"/>
      <c r="F38" s="3"/>
      <c r="G38" s="3"/>
      <c r="H38" s="3"/>
      <c r="I38" s="3"/>
      <c r="J38" s="3"/>
      <c r="K38" s="3"/>
      <c r="L38" s="3"/>
      <c r="M38" s="3"/>
      <c r="N38" s="3"/>
      <c r="O38" s="3"/>
      <c r="P38" s="3"/>
      <c r="Q38" s="3"/>
      <c r="R38" s="3"/>
      <c r="S38" s="3"/>
      <c r="T38" s="3"/>
      <c r="U38" s="3"/>
      <c r="V38" s="3"/>
      <c r="W38" s="3"/>
      <c r="X38" s="3"/>
      <c r="Y38" s="3"/>
      <c r="Z38" s="3"/>
    </row>
    <row r="39" spans="1:26" ht="12.75" customHeight="1" x14ac:dyDescent="0.2">
      <c r="A39" s="3" t="s">
        <v>661</v>
      </c>
      <c r="B39" s="3" t="s">
        <v>662</v>
      </c>
      <c r="C39" s="3"/>
      <c r="D39" s="3"/>
      <c r="E39" s="3"/>
      <c r="F39" s="3"/>
      <c r="G39" s="3"/>
      <c r="H39" s="3"/>
      <c r="I39" s="3"/>
      <c r="J39" s="3"/>
      <c r="K39" s="3"/>
      <c r="L39" s="3"/>
      <c r="M39" s="3"/>
      <c r="N39" s="3"/>
      <c r="O39" s="3"/>
      <c r="P39" s="3"/>
      <c r="Q39" s="3"/>
      <c r="R39" s="3"/>
      <c r="S39" s="3"/>
      <c r="T39" s="3"/>
      <c r="U39" s="3"/>
      <c r="V39" s="3"/>
      <c r="W39" s="3"/>
      <c r="X39" s="3"/>
      <c r="Y39" s="3"/>
      <c r="Z39" s="3"/>
    </row>
    <row r="40" spans="1:26" ht="12.75" customHeight="1" x14ac:dyDescent="0.2">
      <c r="A40" s="3" t="s">
        <v>663</v>
      </c>
      <c r="B40" s="3" t="s">
        <v>664</v>
      </c>
      <c r="C40" s="3"/>
      <c r="D40" s="3"/>
      <c r="E40" s="3"/>
      <c r="F40" s="3"/>
      <c r="G40" s="3"/>
      <c r="H40" s="3"/>
      <c r="I40" s="3"/>
      <c r="J40" s="3"/>
      <c r="K40" s="3"/>
      <c r="L40" s="3"/>
      <c r="M40" s="3"/>
      <c r="N40" s="3"/>
      <c r="O40" s="3"/>
      <c r="P40" s="3"/>
      <c r="Q40" s="3"/>
      <c r="R40" s="3"/>
      <c r="S40" s="3"/>
      <c r="T40" s="3"/>
      <c r="U40" s="3"/>
      <c r="V40" s="3"/>
      <c r="W40" s="3"/>
      <c r="X40" s="3"/>
      <c r="Y40" s="3"/>
      <c r="Z40" s="3"/>
    </row>
    <row r="41" spans="1:26" ht="12.75" customHeight="1" x14ac:dyDescent="0.2">
      <c r="A41" s="3" t="s">
        <v>665</v>
      </c>
      <c r="B41" s="3" t="s">
        <v>666</v>
      </c>
      <c r="C41" s="3"/>
      <c r="D41" s="3"/>
      <c r="E41" s="3"/>
      <c r="F41" s="3"/>
      <c r="G41" s="3"/>
      <c r="H41" s="3"/>
      <c r="I41" s="3"/>
      <c r="J41" s="3"/>
      <c r="K41" s="3"/>
      <c r="L41" s="3"/>
      <c r="M41" s="3"/>
      <c r="N41" s="3"/>
      <c r="O41" s="3"/>
      <c r="P41" s="3"/>
      <c r="Q41" s="3"/>
      <c r="R41" s="3"/>
      <c r="S41" s="3"/>
      <c r="T41" s="3"/>
      <c r="U41" s="3"/>
      <c r="V41" s="3"/>
      <c r="W41" s="3"/>
      <c r="X41" s="3"/>
      <c r="Y41" s="3"/>
      <c r="Z41" s="3"/>
    </row>
    <row r="42" spans="1:26" ht="12.75" customHeight="1" x14ac:dyDescent="0.2">
      <c r="A42" s="3" t="s">
        <v>667</v>
      </c>
      <c r="B42" s="3" t="s">
        <v>668</v>
      </c>
      <c r="C42" s="3"/>
      <c r="D42" s="3"/>
      <c r="E42" s="3"/>
      <c r="F42" s="3"/>
      <c r="G42" s="3"/>
      <c r="H42" s="3"/>
      <c r="I42" s="3"/>
      <c r="J42" s="3"/>
      <c r="K42" s="3"/>
      <c r="L42" s="3"/>
      <c r="M42" s="3"/>
      <c r="N42" s="3"/>
      <c r="O42" s="3"/>
      <c r="P42" s="3"/>
      <c r="Q42" s="3"/>
      <c r="R42" s="3"/>
      <c r="S42" s="3"/>
      <c r="T42" s="3"/>
      <c r="U42" s="3"/>
      <c r="V42" s="3"/>
      <c r="W42" s="3"/>
      <c r="X42" s="3"/>
      <c r="Y42" s="3"/>
      <c r="Z42" s="3"/>
    </row>
    <row r="43" spans="1:26" ht="12.75" customHeight="1" x14ac:dyDescent="0.2">
      <c r="A43" s="3" t="s">
        <v>669</v>
      </c>
      <c r="B43" s="3" t="s">
        <v>670</v>
      </c>
      <c r="C43" s="3"/>
      <c r="D43" s="3"/>
      <c r="E43" s="3"/>
      <c r="F43" s="3"/>
      <c r="G43" s="3"/>
      <c r="H43" s="3"/>
      <c r="I43" s="3"/>
      <c r="J43" s="3"/>
      <c r="K43" s="3"/>
      <c r="L43" s="3"/>
      <c r="M43" s="3"/>
      <c r="N43" s="3"/>
      <c r="O43" s="3"/>
      <c r="P43" s="3"/>
      <c r="Q43" s="3"/>
      <c r="R43" s="3"/>
      <c r="S43" s="3"/>
      <c r="T43" s="3"/>
      <c r="U43" s="3"/>
      <c r="V43" s="3"/>
      <c r="W43" s="3"/>
      <c r="X43" s="3"/>
      <c r="Y43" s="3"/>
      <c r="Z43" s="3"/>
    </row>
    <row r="44" spans="1:26" ht="12.75" customHeight="1" x14ac:dyDescent="0.2">
      <c r="A44" s="3" t="s">
        <v>671</v>
      </c>
      <c r="B44" s="3" t="s">
        <v>672</v>
      </c>
      <c r="C44" s="3"/>
      <c r="D44" s="3"/>
      <c r="E44" s="3"/>
      <c r="F44" s="3"/>
      <c r="G44" s="3"/>
      <c r="H44" s="3"/>
      <c r="I44" s="3"/>
      <c r="J44" s="3"/>
      <c r="K44" s="3"/>
      <c r="L44" s="3"/>
      <c r="M44" s="3"/>
      <c r="N44" s="3"/>
      <c r="O44" s="3"/>
      <c r="P44" s="3"/>
      <c r="Q44" s="3"/>
      <c r="R44" s="3"/>
      <c r="S44" s="3"/>
      <c r="T44" s="3"/>
      <c r="U44" s="3"/>
      <c r="V44" s="3"/>
      <c r="W44" s="3"/>
      <c r="X44" s="3"/>
      <c r="Y44" s="3"/>
      <c r="Z44" s="3"/>
    </row>
    <row r="45" spans="1:26" ht="12.75" customHeight="1" x14ac:dyDescent="0.2">
      <c r="A45" s="3" t="s">
        <v>673</v>
      </c>
      <c r="B45" s="3" t="s">
        <v>674</v>
      </c>
      <c r="C45" s="3"/>
      <c r="D45" s="3"/>
      <c r="E45" s="3"/>
      <c r="F45" s="3"/>
      <c r="G45" s="3"/>
      <c r="H45" s="3"/>
      <c r="I45" s="3"/>
      <c r="J45" s="3"/>
      <c r="K45" s="3"/>
      <c r="L45" s="3"/>
      <c r="M45" s="3"/>
      <c r="N45" s="3"/>
      <c r="O45" s="3"/>
      <c r="P45" s="3"/>
      <c r="Q45" s="3"/>
      <c r="R45" s="3"/>
      <c r="S45" s="3"/>
      <c r="T45" s="3"/>
      <c r="U45" s="3"/>
      <c r="V45" s="3"/>
      <c r="W45" s="3"/>
      <c r="X45" s="3"/>
      <c r="Y45" s="3"/>
      <c r="Z45" s="3"/>
    </row>
    <row r="46" spans="1:26" ht="12.75" customHeight="1" x14ac:dyDescent="0.2">
      <c r="A46" s="3" t="s">
        <v>675</v>
      </c>
      <c r="B46" s="3" t="s">
        <v>676</v>
      </c>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x14ac:dyDescent="0.2">
      <c r="A47" s="3" t="s">
        <v>677</v>
      </c>
      <c r="B47" s="3" t="s">
        <v>678</v>
      </c>
      <c r="C47" s="3"/>
      <c r="D47" s="3"/>
      <c r="E47" s="3"/>
      <c r="F47" s="3"/>
      <c r="G47" s="3"/>
      <c r="H47" s="3"/>
      <c r="I47" s="3"/>
      <c r="J47" s="3"/>
      <c r="K47" s="3"/>
      <c r="L47" s="3"/>
      <c r="M47" s="3"/>
      <c r="N47" s="3"/>
      <c r="O47" s="3"/>
      <c r="P47" s="3"/>
      <c r="Q47" s="3"/>
      <c r="R47" s="3"/>
      <c r="S47" s="3"/>
      <c r="T47" s="3"/>
      <c r="U47" s="3"/>
      <c r="V47" s="3"/>
      <c r="W47" s="3"/>
      <c r="X47" s="3"/>
      <c r="Y47" s="3"/>
      <c r="Z47" s="3"/>
    </row>
    <row r="48" spans="1:26" ht="12.75" customHeight="1" x14ac:dyDescent="0.2">
      <c r="A48" s="3" t="s">
        <v>679</v>
      </c>
      <c r="B48" s="3" t="s">
        <v>680</v>
      </c>
      <c r="C48" s="3"/>
      <c r="D48" s="3"/>
      <c r="E48" s="3"/>
      <c r="F48" s="3"/>
      <c r="G48" s="3"/>
      <c r="H48" s="3"/>
      <c r="I48" s="3"/>
      <c r="J48" s="3"/>
      <c r="K48" s="3"/>
      <c r="L48" s="3"/>
      <c r="M48" s="3"/>
      <c r="N48" s="3"/>
      <c r="O48" s="3"/>
      <c r="P48" s="3"/>
      <c r="Q48" s="3"/>
      <c r="R48" s="3"/>
      <c r="S48" s="3"/>
      <c r="T48" s="3"/>
      <c r="U48" s="3"/>
      <c r="V48" s="3"/>
      <c r="W48" s="3"/>
      <c r="X48" s="3"/>
      <c r="Y48" s="3"/>
      <c r="Z48" s="3"/>
    </row>
    <row r="49" spans="1:26" ht="12.75" customHeight="1" x14ac:dyDescent="0.2">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2.75" customHeight="1" x14ac:dyDescent="0.2">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2.75" customHeight="1" x14ac:dyDescent="0.2">
      <c r="A51" s="3" t="s">
        <v>681</v>
      </c>
      <c r="B51" s="3"/>
      <c r="C51" s="3"/>
      <c r="D51" s="3"/>
      <c r="E51" s="3"/>
      <c r="F51" s="3"/>
      <c r="G51" s="3"/>
      <c r="H51" s="3"/>
      <c r="I51" s="3"/>
      <c r="J51" s="3"/>
      <c r="K51" s="3"/>
      <c r="L51" s="3"/>
      <c r="M51" s="3"/>
      <c r="N51" s="3"/>
      <c r="O51" s="3"/>
      <c r="P51" s="3"/>
      <c r="Q51" s="3"/>
      <c r="R51" s="3"/>
      <c r="S51" s="3"/>
      <c r="T51" s="3"/>
      <c r="U51" s="3"/>
      <c r="V51" s="3"/>
      <c r="W51" s="3"/>
      <c r="X51" s="3"/>
      <c r="Y51" s="3"/>
      <c r="Z51" s="3"/>
    </row>
    <row r="52" spans="1:26" ht="12.75" customHeight="1" x14ac:dyDescent="0.2">
      <c r="A52" s="3" t="s">
        <v>682</v>
      </c>
      <c r="B52" s="3"/>
      <c r="C52" s="3"/>
      <c r="D52" s="3"/>
      <c r="E52" s="3"/>
      <c r="F52" s="3"/>
      <c r="G52" s="3"/>
      <c r="H52" s="3"/>
      <c r="I52" s="3"/>
      <c r="J52" s="3"/>
      <c r="K52" s="3"/>
      <c r="L52" s="3"/>
      <c r="M52" s="3"/>
      <c r="N52" s="3"/>
      <c r="O52" s="3"/>
      <c r="P52" s="3"/>
      <c r="Q52" s="3"/>
      <c r="R52" s="3"/>
      <c r="S52" s="3"/>
      <c r="T52" s="3"/>
      <c r="U52" s="3"/>
      <c r="V52" s="3"/>
      <c r="W52" s="3"/>
      <c r="X52" s="3"/>
      <c r="Y52" s="3"/>
      <c r="Z52" s="3"/>
    </row>
    <row r="53" spans="1:26" ht="12.75" customHeight="1" x14ac:dyDescent="0.2">
      <c r="A53" s="3" t="s">
        <v>29</v>
      </c>
      <c r="B53" s="241" t="s">
        <v>286</v>
      </c>
      <c r="C53" s="189"/>
      <c r="D53" s="189"/>
      <c r="E53" s="189"/>
      <c r="F53" s="189"/>
      <c r="G53" s="189"/>
      <c r="H53" s="189"/>
      <c r="I53" s="189"/>
      <c r="J53" s="189"/>
      <c r="K53" s="189"/>
      <c r="L53" s="3"/>
      <c r="M53" s="3"/>
      <c r="N53" s="3"/>
      <c r="O53" s="3"/>
      <c r="P53" s="3"/>
      <c r="Q53" s="3"/>
      <c r="R53" s="3"/>
      <c r="S53" s="3"/>
      <c r="T53" s="3"/>
      <c r="U53" s="3"/>
      <c r="V53" s="3"/>
      <c r="W53" s="3"/>
      <c r="X53" s="3"/>
      <c r="Y53" s="3"/>
      <c r="Z53" s="3"/>
    </row>
    <row r="54" spans="1:26" ht="12.75" customHeight="1" x14ac:dyDescent="0.2">
      <c r="A54" s="3" t="s">
        <v>41</v>
      </c>
      <c r="B54" s="241" t="s">
        <v>608</v>
      </c>
      <c r="C54" s="189"/>
      <c r="D54" s="189"/>
      <c r="E54" s="189"/>
      <c r="F54" s="189"/>
      <c r="G54" s="189"/>
      <c r="H54" s="189"/>
      <c r="I54" s="189"/>
      <c r="J54" s="189"/>
      <c r="K54" s="189"/>
      <c r="L54" s="3"/>
      <c r="M54" s="3"/>
      <c r="N54" s="3"/>
      <c r="O54" s="3"/>
      <c r="P54" s="3"/>
      <c r="Q54" s="3"/>
      <c r="R54" s="3"/>
      <c r="S54" s="3"/>
      <c r="T54" s="3"/>
      <c r="U54" s="3"/>
      <c r="V54" s="3"/>
      <c r="W54" s="3"/>
      <c r="X54" s="3"/>
      <c r="Y54" s="3"/>
      <c r="Z54" s="3"/>
    </row>
    <row r="55" spans="1:26" ht="12.75" customHeight="1" x14ac:dyDescent="0.2">
      <c r="A55" s="3" t="s">
        <v>42</v>
      </c>
      <c r="B55" s="241" t="s">
        <v>609</v>
      </c>
      <c r="C55" s="189"/>
      <c r="D55" s="189"/>
      <c r="E55" s="189"/>
      <c r="F55" s="189"/>
      <c r="G55" s="189"/>
      <c r="H55" s="189"/>
      <c r="I55" s="189"/>
      <c r="J55" s="189"/>
      <c r="K55" s="189"/>
      <c r="L55" s="3"/>
      <c r="M55" s="3"/>
      <c r="N55" s="3"/>
      <c r="O55" s="3"/>
      <c r="P55" s="3"/>
      <c r="Q55" s="3"/>
      <c r="R55" s="3"/>
      <c r="S55" s="3"/>
      <c r="T55" s="3"/>
      <c r="U55" s="3"/>
      <c r="V55" s="3"/>
      <c r="W55" s="3"/>
      <c r="X55" s="3"/>
      <c r="Y55" s="3"/>
      <c r="Z55" s="3"/>
    </row>
    <row r="56" spans="1:26" ht="12.75" customHeight="1" x14ac:dyDescent="0.2">
      <c r="A56" s="3" t="s">
        <v>36</v>
      </c>
      <c r="B56" s="241" t="s">
        <v>610</v>
      </c>
      <c r="C56" s="189"/>
      <c r="D56" s="189"/>
      <c r="E56" s="189"/>
      <c r="F56" s="189"/>
      <c r="G56" s="189"/>
      <c r="H56" s="189"/>
      <c r="I56" s="189"/>
      <c r="J56" s="189"/>
      <c r="K56" s="189"/>
      <c r="L56" s="3"/>
      <c r="M56" s="3"/>
      <c r="N56" s="3"/>
      <c r="O56" s="3"/>
      <c r="P56" s="3"/>
      <c r="Q56" s="3"/>
      <c r="R56" s="3"/>
      <c r="S56" s="3"/>
      <c r="T56" s="3"/>
      <c r="U56" s="3"/>
      <c r="V56" s="3"/>
      <c r="W56" s="3"/>
      <c r="X56" s="3"/>
      <c r="Y56" s="3"/>
      <c r="Z56" s="3"/>
    </row>
    <row r="57" spans="1:26" ht="12.75" customHeight="1" x14ac:dyDescent="0.2">
      <c r="A57" s="3" t="s">
        <v>43</v>
      </c>
      <c r="B57" s="241" t="s">
        <v>611</v>
      </c>
      <c r="C57" s="189"/>
      <c r="D57" s="189"/>
      <c r="E57" s="189"/>
      <c r="F57" s="189"/>
      <c r="G57" s="189"/>
      <c r="H57" s="189"/>
      <c r="I57" s="189"/>
      <c r="J57" s="189"/>
      <c r="K57" s="189"/>
      <c r="L57" s="3"/>
      <c r="M57" s="3"/>
      <c r="N57" s="3"/>
      <c r="O57" s="3"/>
      <c r="P57" s="3"/>
      <c r="Q57" s="3"/>
      <c r="R57" s="3"/>
      <c r="S57" s="3"/>
      <c r="T57" s="3"/>
      <c r="U57" s="3"/>
      <c r="V57" s="3"/>
      <c r="W57" s="3"/>
      <c r="X57" s="3"/>
      <c r="Y57" s="3"/>
      <c r="Z57" s="3"/>
    </row>
    <row r="58" spans="1:26" ht="12.75" customHeight="1" x14ac:dyDescent="0.2">
      <c r="A58" s="3" t="s">
        <v>44</v>
      </c>
      <c r="B58" s="241" t="s">
        <v>683</v>
      </c>
      <c r="C58" s="189"/>
      <c r="D58" s="189"/>
      <c r="E58" s="189"/>
      <c r="F58" s="189"/>
      <c r="G58" s="189"/>
      <c r="H58" s="189"/>
      <c r="I58" s="189"/>
      <c r="J58" s="189"/>
      <c r="K58" s="189"/>
      <c r="L58" s="3"/>
      <c r="M58" s="3"/>
      <c r="N58" s="3"/>
      <c r="O58" s="3"/>
      <c r="P58" s="3"/>
      <c r="Q58" s="3"/>
      <c r="R58" s="3"/>
      <c r="S58" s="3"/>
      <c r="T58" s="3"/>
      <c r="U58" s="3"/>
      <c r="V58" s="3"/>
      <c r="W58" s="3"/>
      <c r="X58" s="3"/>
      <c r="Y58" s="3"/>
      <c r="Z58" s="3"/>
    </row>
    <row r="59" spans="1:26" ht="12.75" customHeight="1" x14ac:dyDescent="0.2">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x14ac:dyDescent="0.2">
      <c r="A60" s="3"/>
      <c r="B60" s="3" t="s">
        <v>684</v>
      </c>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x14ac:dyDescent="0.2">
      <c r="A61" s="3" t="s">
        <v>644</v>
      </c>
      <c r="B61" s="3" t="s">
        <v>685</v>
      </c>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
      <c r="A62" s="3" t="s">
        <v>645</v>
      </c>
      <c r="B62" s="3" t="s">
        <v>686</v>
      </c>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x14ac:dyDescent="0.2">
      <c r="A63" s="3" t="s">
        <v>646</v>
      </c>
      <c r="B63" s="3" t="s">
        <v>687</v>
      </c>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x14ac:dyDescent="0.2">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x14ac:dyDescent="0.2">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x14ac:dyDescent="0.2">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x14ac:dyDescent="0.2">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x14ac:dyDescent="0.2">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x14ac:dyDescent="0.2">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x14ac:dyDescent="0.2">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x14ac:dyDescent="0.2">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x14ac:dyDescent="0.2">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x14ac:dyDescent="0.2">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x14ac:dyDescent="0.2">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x14ac:dyDescent="0.2">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x14ac:dyDescent="0.2">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x14ac:dyDescent="0.2">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x14ac:dyDescent="0.2">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x14ac:dyDescent="0.2">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x14ac:dyDescent="0.2">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x14ac:dyDescent="0.2">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x14ac:dyDescent="0.2">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x14ac:dyDescent="0.2">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x14ac:dyDescent="0.2">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x14ac:dyDescent="0.2">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x14ac:dyDescent="0.2">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x14ac:dyDescent="0.2">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x14ac:dyDescent="0.2">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x14ac:dyDescent="0.2">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x14ac:dyDescent="0.2">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x14ac:dyDescent="0.2">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x14ac:dyDescent="0.2">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x14ac:dyDescent="0.2">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x14ac:dyDescent="0.2">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x14ac:dyDescent="0.2">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x14ac:dyDescent="0.2">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x14ac:dyDescent="0.2">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x14ac:dyDescent="0.2">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41">
    <mergeCell ref="B58:K58"/>
    <mergeCell ref="A23:B23"/>
    <mergeCell ref="A24:B24"/>
    <mergeCell ref="A25:B25"/>
    <mergeCell ref="A32:B32"/>
    <mergeCell ref="B53:K53"/>
    <mergeCell ref="B54:K54"/>
    <mergeCell ref="B55:K55"/>
    <mergeCell ref="A17:B17"/>
    <mergeCell ref="A18:B18"/>
    <mergeCell ref="A20:A22"/>
    <mergeCell ref="B56:K56"/>
    <mergeCell ref="B57:K57"/>
    <mergeCell ref="A12:B12"/>
    <mergeCell ref="A13:B13"/>
    <mergeCell ref="A14:B14"/>
    <mergeCell ref="A15:B15"/>
    <mergeCell ref="A16:B16"/>
    <mergeCell ref="A9:B9"/>
    <mergeCell ref="C9:N10"/>
    <mergeCell ref="O9:Q10"/>
    <mergeCell ref="R9:R11"/>
    <mergeCell ref="A10:B10"/>
    <mergeCell ref="A11:B11"/>
    <mergeCell ref="B20:R20"/>
    <mergeCell ref="B21:R21"/>
    <mergeCell ref="B22:R22"/>
    <mergeCell ref="C23:N24"/>
    <mergeCell ref="O23:Q24"/>
    <mergeCell ref="R23:R25"/>
    <mergeCell ref="A5:R5"/>
    <mergeCell ref="B6:R6"/>
    <mergeCell ref="B7:R7"/>
    <mergeCell ref="B8:R8"/>
    <mergeCell ref="A1:R1"/>
    <mergeCell ref="A2:R2"/>
    <mergeCell ref="A3:R3"/>
    <mergeCell ref="A4:E4"/>
    <mergeCell ref="F4:K4"/>
    <mergeCell ref="L4:R4"/>
    <mergeCell ref="A6:A8"/>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15EE82-IDA</vt:lpstr>
      <vt:lpstr>IA marks</vt:lpstr>
      <vt:lpstr>EXTERNAL</vt:lpstr>
      <vt:lpstr>ASSIGNMENT CO </vt:lpstr>
      <vt:lpstr>DIRECT CO</vt:lpstr>
      <vt:lpstr>CO SURVEY</vt:lpstr>
      <vt:lpstr>INDIRECT ASSESMENT</vt:lpstr>
      <vt:lpstr>IDA CO PO Attainment</vt:lpstr>
      <vt:lpstr>CO PO Indirect Attainment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2018-05-30T04:10:07Z</dcterms:created>
  <dcterms:modified xsi:type="dcterms:W3CDTF">2020-03-07T09:32:10Z</dcterms:modified>
</cp:coreProperties>
</file>