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7" activeTab="8"/>
  </bookViews>
  <sheets>
    <sheet name="Attainment Level" sheetId="1" r:id="rId1"/>
    <sheet name="15EE73-HVE-TEST CO" sheetId="2" r:id="rId2"/>
    <sheet name="15EE73-HVE-ASSIGNMENT CO" sheetId="3" r:id="rId3"/>
    <sheet name="15EE73-HVE-FINAL EXAM CO" sheetId="4" r:id="rId4"/>
    <sheet name="15EE73-HVE-CONSOLIDATED CO" sheetId="5" r:id="rId5"/>
    <sheet name="COURSE EXIT SURVEY RESPONSES" sheetId="6" r:id="rId6"/>
    <sheet name="INDIRECT &amp; FINAL CO ATTAINMENT" sheetId="7" r:id="rId7"/>
    <sheet name="CO-PO-PSO MAPPING" sheetId="8" r:id="rId8"/>
    <sheet name="PO-PSO ATTAINMENT - DIRECT" sheetId="9" r:id="rId9"/>
    <sheet name="PO-PSO ATTAINMENT - INDIRECT" sheetId="10" r:id="rId10"/>
  </sheets>
  <calcPr calcId="162913"/>
  <extLst>
    <ext uri="GoogleSheetsCustomDataVersion1">
      <go:sheetsCustomData xmlns:go="http://customooxmlschemas.google.com/" r:id="rId14" roundtripDataSignature="AMtx7mjflhGm3wSB7g7avHo0Njl7wDhayw=="/>
    </ext>
  </extLst>
</workbook>
</file>

<file path=xl/calcChain.xml><?xml version="1.0" encoding="utf-8"?>
<calcChain xmlns="http://schemas.openxmlformats.org/spreadsheetml/2006/main">
  <c r="B30" i="10" l="1"/>
  <c r="Q29" i="10"/>
  <c r="O29" i="10"/>
  <c r="N29" i="10"/>
  <c r="G29" i="10"/>
  <c r="E29" i="10"/>
  <c r="D29" i="10"/>
  <c r="C29" i="10"/>
  <c r="Q28" i="10"/>
  <c r="O28" i="10"/>
  <c r="N28" i="10"/>
  <c r="G28" i="10"/>
  <c r="E28" i="10"/>
  <c r="D28" i="10"/>
  <c r="C28" i="10"/>
  <c r="Q27" i="10"/>
  <c r="O27" i="10"/>
  <c r="N27" i="10"/>
  <c r="E27" i="10"/>
  <c r="D27" i="10"/>
  <c r="C27" i="10"/>
  <c r="Q26" i="10"/>
  <c r="O26" i="10"/>
  <c r="N26" i="10"/>
  <c r="G26" i="10"/>
  <c r="G30" i="10" s="1"/>
  <c r="E26" i="10"/>
  <c r="D26" i="10"/>
  <c r="C26" i="10"/>
  <c r="Q25" i="10"/>
  <c r="O25" i="10"/>
  <c r="N25" i="10"/>
  <c r="G25" i="10"/>
  <c r="E25" i="10"/>
  <c r="D25" i="10"/>
  <c r="C25" i="10"/>
  <c r="Q24" i="10"/>
  <c r="O24" i="10"/>
  <c r="O30" i="10" s="1"/>
  <c r="N24" i="10"/>
  <c r="N30" i="10" s="1"/>
  <c r="G24" i="10"/>
  <c r="E24" i="10"/>
  <c r="D24" i="10"/>
  <c r="D30" i="10" s="1"/>
  <c r="C24" i="10"/>
  <c r="P19" i="10"/>
  <c r="N19" i="10"/>
  <c r="M19" i="10"/>
  <c r="F19" i="10"/>
  <c r="D19" i="10"/>
  <c r="C19" i="10"/>
  <c r="B19" i="10"/>
  <c r="P19" i="9"/>
  <c r="N19" i="9"/>
  <c r="M19" i="9"/>
  <c r="F19" i="9"/>
  <c r="D19" i="9"/>
  <c r="C19" i="9"/>
  <c r="B19" i="9"/>
  <c r="F19" i="7"/>
  <c r="D18" i="7"/>
  <c r="D19" i="7" s="1"/>
  <c r="K13" i="7"/>
  <c r="M13" i="7" s="1"/>
  <c r="I18" i="7" s="1"/>
  <c r="I19" i="7" s="1"/>
  <c r="J13" i="7"/>
  <c r="M12" i="7"/>
  <c r="H18" i="7" s="1"/>
  <c r="H19" i="7" s="1"/>
  <c r="K12" i="7"/>
  <c r="J12" i="7"/>
  <c r="K11" i="7"/>
  <c r="M11" i="7" s="1"/>
  <c r="G18" i="7" s="1"/>
  <c r="G19" i="7" s="1"/>
  <c r="J11" i="7"/>
  <c r="K10" i="7"/>
  <c r="M10" i="7" s="1"/>
  <c r="F18" i="7" s="1"/>
  <c r="J10" i="7"/>
  <c r="K9" i="7"/>
  <c r="M9" i="7" s="1"/>
  <c r="E18" i="7" s="1"/>
  <c r="E19" i="7" s="1"/>
  <c r="J9" i="7"/>
  <c r="M8" i="7"/>
  <c r="K8" i="7"/>
  <c r="J8" i="7"/>
  <c r="J110" i="6"/>
  <c r="I110" i="6"/>
  <c r="H110" i="6"/>
  <c r="G110" i="6"/>
  <c r="F110" i="6"/>
  <c r="E110" i="6"/>
  <c r="J109" i="6"/>
  <c r="I109" i="6"/>
  <c r="H109" i="6"/>
  <c r="G109" i="6"/>
  <c r="F109" i="6"/>
  <c r="E109" i="6"/>
  <c r="J108" i="6"/>
  <c r="I108" i="6"/>
  <c r="H108" i="6"/>
  <c r="G108" i="6"/>
  <c r="F108" i="6"/>
  <c r="E108" i="6"/>
  <c r="J107" i="6"/>
  <c r="I107" i="6"/>
  <c r="H107" i="6"/>
  <c r="G107" i="6"/>
  <c r="F107" i="6"/>
  <c r="E107" i="6"/>
  <c r="J106" i="6"/>
  <c r="I106" i="6"/>
  <c r="H106" i="6"/>
  <c r="G106" i="6"/>
  <c r="F106" i="6"/>
  <c r="E106" i="6"/>
  <c r="J105" i="6"/>
  <c r="I105" i="6"/>
  <c r="H105" i="6"/>
  <c r="G105" i="6"/>
  <c r="F105" i="6"/>
  <c r="E105" i="6"/>
  <c r="S106" i="4"/>
  <c r="T106" i="4" s="1"/>
  <c r="K106" i="4"/>
  <c r="L106" i="4" s="1"/>
  <c r="J106" i="4"/>
  <c r="U106" i="4" s="1"/>
  <c r="V106" i="4" s="1"/>
  <c r="I106" i="4"/>
  <c r="H106" i="4"/>
  <c r="Q106" i="4" s="1"/>
  <c r="R106" i="4" s="1"/>
  <c r="G106" i="4"/>
  <c r="O106" i="4" s="1"/>
  <c r="P106" i="4" s="1"/>
  <c r="F106" i="4"/>
  <c r="M106" i="4" s="1"/>
  <c r="N106" i="4" s="1"/>
  <c r="U105" i="4"/>
  <c r="V105" i="4" s="1"/>
  <c r="P105" i="4"/>
  <c r="M105" i="4"/>
  <c r="N105" i="4" s="1"/>
  <c r="L105" i="4"/>
  <c r="K105" i="4"/>
  <c r="J105" i="4"/>
  <c r="I105" i="4"/>
  <c r="S105" i="4" s="1"/>
  <c r="T105" i="4" s="1"/>
  <c r="H105" i="4"/>
  <c r="Q105" i="4" s="1"/>
  <c r="R105" i="4" s="1"/>
  <c r="G105" i="4"/>
  <c r="O105" i="4" s="1"/>
  <c r="F105" i="4"/>
  <c r="U104" i="4"/>
  <c r="V104" i="4" s="1"/>
  <c r="Q104" i="4"/>
  <c r="R104" i="4" s="1"/>
  <c r="M104" i="4"/>
  <c r="N104" i="4" s="1"/>
  <c r="L104" i="4"/>
  <c r="K104" i="4"/>
  <c r="J104" i="4"/>
  <c r="I104" i="4"/>
  <c r="S104" i="4" s="1"/>
  <c r="T104" i="4" s="1"/>
  <c r="H104" i="4"/>
  <c r="G104" i="4"/>
  <c r="O104" i="4" s="1"/>
  <c r="P104" i="4" s="1"/>
  <c r="F104" i="4"/>
  <c r="R103" i="4"/>
  <c r="Q103" i="4"/>
  <c r="N103" i="4"/>
  <c r="K103" i="4"/>
  <c r="L103" i="4" s="1"/>
  <c r="J103" i="4"/>
  <c r="U103" i="4" s="1"/>
  <c r="V103" i="4" s="1"/>
  <c r="I103" i="4"/>
  <c r="S103" i="4" s="1"/>
  <c r="T103" i="4" s="1"/>
  <c r="H103" i="4"/>
  <c r="G103" i="4"/>
  <c r="O103" i="4" s="1"/>
  <c r="P103" i="4" s="1"/>
  <c r="F103" i="4"/>
  <c r="M103" i="4" s="1"/>
  <c r="S102" i="4"/>
  <c r="T102" i="4" s="1"/>
  <c r="O102" i="4"/>
  <c r="P102" i="4" s="1"/>
  <c r="K102" i="4"/>
  <c r="L102" i="4" s="1"/>
  <c r="J102" i="4"/>
  <c r="U102" i="4" s="1"/>
  <c r="V102" i="4" s="1"/>
  <c r="I102" i="4"/>
  <c r="H102" i="4"/>
  <c r="Q102" i="4" s="1"/>
  <c r="R102" i="4" s="1"/>
  <c r="G102" i="4"/>
  <c r="F102" i="4"/>
  <c r="M102" i="4" s="1"/>
  <c r="N102" i="4" s="1"/>
  <c r="U101" i="4"/>
  <c r="V101" i="4" s="1"/>
  <c r="T101" i="4"/>
  <c r="M101" i="4"/>
  <c r="N101" i="4" s="1"/>
  <c r="L101" i="4"/>
  <c r="K101" i="4"/>
  <c r="J101" i="4"/>
  <c r="I101" i="4"/>
  <c r="S101" i="4" s="1"/>
  <c r="H101" i="4"/>
  <c r="Q101" i="4" s="1"/>
  <c r="R101" i="4" s="1"/>
  <c r="G101" i="4"/>
  <c r="O101" i="4" s="1"/>
  <c r="P101" i="4" s="1"/>
  <c r="F101" i="4"/>
  <c r="U100" i="4"/>
  <c r="V100" i="4" s="1"/>
  <c r="Q100" i="4"/>
  <c r="R100" i="4" s="1"/>
  <c r="M100" i="4"/>
  <c r="N100" i="4" s="1"/>
  <c r="L100" i="4"/>
  <c r="K100" i="4"/>
  <c r="J100" i="4"/>
  <c r="I100" i="4"/>
  <c r="S100" i="4" s="1"/>
  <c r="T100" i="4" s="1"/>
  <c r="H100" i="4"/>
  <c r="G100" i="4"/>
  <c r="O100" i="4" s="1"/>
  <c r="P100" i="4" s="1"/>
  <c r="F100" i="4"/>
  <c r="V99" i="4"/>
  <c r="R99" i="4"/>
  <c r="Q99" i="4"/>
  <c r="N99" i="4"/>
  <c r="K99" i="4"/>
  <c r="L99" i="4" s="1"/>
  <c r="J99" i="4"/>
  <c r="U99" i="4" s="1"/>
  <c r="I99" i="4"/>
  <c r="S99" i="4" s="1"/>
  <c r="T99" i="4" s="1"/>
  <c r="H99" i="4"/>
  <c r="G99" i="4"/>
  <c r="O99" i="4" s="1"/>
  <c r="P99" i="4" s="1"/>
  <c r="F99" i="4"/>
  <c r="M99" i="4" s="1"/>
  <c r="S98" i="4"/>
  <c r="T98" i="4" s="1"/>
  <c r="K98" i="4"/>
  <c r="L98" i="4" s="1"/>
  <c r="J98" i="4"/>
  <c r="U98" i="4" s="1"/>
  <c r="V98" i="4" s="1"/>
  <c r="I98" i="4"/>
  <c r="H98" i="4"/>
  <c r="Q98" i="4" s="1"/>
  <c r="R98" i="4" s="1"/>
  <c r="G98" i="4"/>
  <c r="O98" i="4" s="1"/>
  <c r="P98" i="4" s="1"/>
  <c r="F98" i="4"/>
  <c r="M98" i="4" s="1"/>
  <c r="N98" i="4" s="1"/>
  <c r="U97" i="4"/>
  <c r="V97" i="4" s="1"/>
  <c r="T97" i="4"/>
  <c r="P97" i="4"/>
  <c r="M97" i="4"/>
  <c r="N97" i="4" s="1"/>
  <c r="L97" i="4"/>
  <c r="K97" i="4"/>
  <c r="J97" i="4"/>
  <c r="I97" i="4"/>
  <c r="S97" i="4" s="1"/>
  <c r="H97" i="4"/>
  <c r="Q97" i="4" s="1"/>
  <c r="R97" i="4" s="1"/>
  <c r="G97" i="4"/>
  <c r="O97" i="4" s="1"/>
  <c r="F97" i="4"/>
  <c r="Q96" i="4"/>
  <c r="R96" i="4" s="1"/>
  <c r="L96" i="4"/>
  <c r="K96" i="4"/>
  <c r="J96" i="4"/>
  <c r="U96" i="4" s="1"/>
  <c r="V96" i="4" s="1"/>
  <c r="I96" i="4"/>
  <c r="S96" i="4" s="1"/>
  <c r="T96" i="4" s="1"/>
  <c r="H96" i="4"/>
  <c r="G96" i="4"/>
  <c r="O96" i="4" s="1"/>
  <c r="P96" i="4" s="1"/>
  <c r="F96" i="4"/>
  <c r="M96" i="4" s="1"/>
  <c r="N96" i="4" s="1"/>
  <c r="S95" i="4"/>
  <c r="T95" i="4" s="1"/>
  <c r="R95" i="4"/>
  <c r="Q95" i="4"/>
  <c r="K95" i="4"/>
  <c r="L95" i="4" s="1"/>
  <c r="J95" i="4"/>
  <c r="U95" i="4" s="1"/>
  <c r="V95" i="4" s="1"/>
  <c r="I95" i="4"/>
  <c r="H95" i="4"/>
  <c r="G95" i="4"/>
  <c r="O95" i="4" s="1"/>
  <c r="P95" i="4" s="1"/>
  <c r="F95" i="4"/>
  <c r="M95" i="4" s="1"/>
  <c r="N95" i="4" s="1"/>
  <c r="S94" i="4"/>
  <c r="T94" i="4" s="1"/>
  <c r="O94" i="4"/>
  <c r="P94" i="4" s="1"/>
  <c r="K94" i="4"/>
  <c r="L94" i="4" s="1"/>
  <c r="J94" i="4"/>
  <c r="U94" i="4" s="1"/>
  <c r="V94" i="4" s="1"/>
  <c r="I94" i="4"/>
  <c r="H94" i="4"/>
  <c r="Q94" i="4" s="1"/>
  <c r="R94" i="4" s="1"/>
  <c r="G94" i="4"/>
  <c r="F94" i="4"/>
  <c r="M94" i="4" s="1"/>
  <c r="N94" i="4" s="1"/>
  <c r="U93" i="4"/>
  <c r="V93" i="4" s="1"/>
  <c r="S93" i="4"/>
  <c r="T93" i="4" s="1"/>
  <c r="O93" i="4"/>
  <c r="P93" i="4" s="1"/>
  <c r="M93" i="4"/>
  <c r="N93" i="4" s="1"/>
  <c r="L93" i="4"/>
  <c r="K93" i="4"/>
  <c r="J93" i="4"/>
  <c r="I93" i="4"/>
  <c r="H93" i="4"/>
  <c r="Q93" i="4" s="1"/>
  <c r="R93" i="4" s="1"/>
  <c r="G93" i="4"/>
  <c r="F93" i="4"/>
  <c r="U92" i="4"/>
  <c r="V92" i="4" s="1"/>
  <c r="P92" i="4"/>
  <c r="M92" i="4"/>
  <c r="N92" i="4" s="1"/>
  <c r="L92" i="4"/>
  <c r="K92" i="4"/>
  <c r="J92" i="4"/>
  <c r="I92" i="4"/>
  <c r="S92" i="4" s="1"/>
  <c r="T92" i="4" s="1"/>
  <c r="H92" i="4"/>
  <c r="Q92" i="4" s="1"/>
  <c r="R92" i="4" s="1"/>
  <c r="G92" i="4"/>
  <c r="O92" i="4" s="1"/>
  <c r="F92" i="4"/>
  <c r="U91" i="4"/>
  <c r="V91" i="4" s="1"/>
  <c r="S91" i="4"/>
  <c r="T91" i="4" s="1"/>
  <c r="Q91" i="4"/>
  <c r="R91" i="4" s="1"/>
  <c r="O91" i="4"/>
  <c r="P91" i="4" s="1"/>
  <c r="N91" i="4"/>
  <c r="K91" i="4"/>
  <c r="L91" i="4" s="1"/>
  <c r="J91" i="4"/>
  <c r="I91" i="4"/>
  <c r="H91" i="4"/>
  <c r="G91" i="4"/>
  <c r="F91" i="4"/>
  <c r="M91" i="4" s="1"/>
  <c r="V90" i="4"/>
  <c r="S90" i="4"/>
  <c r="T90" i="4" s="1"/>
  <c r="R90" i="4"/>
  <c r="N90" i="4"/>
  <c r="K90" i="4"/>
  <c r="L90" i="4" s="1"/>
  <c r="J90" i="4"/>
  <c r="U90" i="4" s="1"/>
  <c r="I90" i="4"/>
  <c r="H90" i="4"/>
  <c r="Q90" i="4" s="1"/>
  <c r="G90" i="4"/>
  <c r="O90" i="4" s="1"/>
  <c r="P90" i="4" s="1"/>
  <c r="F90" i="4"/>
  <c r="M90" i="4" s="1"/>
  <c r="O89" i="4"/>
  <c r="P89" i="4" s="1"/>
  <c r="K89" i="4"/>
  <c r="L89" i="4" s="1"/>
  <c r="J89" i="4"/>
  <c r="U89" i="4" s="1"/>
  <c r="V89" i="4" s="1"/>
  <c r="I89" i="4"/>
  <c r="S89" i="4" s="1"/>
  <c r="T89" i="4" s="1"/>
  <c r="H89" i="4"/>
  <c r="Q89" i="4" s="1"/>
  <c r="R89" i="4" s="1"/>
  <c r="G89" i="4"/>
  <c r="F89" i="4"/>
  <c r="M89" i="4" s="1"/>
  <c r="N89" i="4" s="1"/>
  <c r="V88" i="4"/>
  <c r="S88" i="4"/>
  <c r="T88" i="4" s="1"/>
  <c r="O88" i="4"/>
  <c r="P88" i="4" s="1"/>
  <c r="N88" i="4"/>
  <c r="K88" i="4"/>
  <c r="L88" i="4" s="1"/>
  <c r="J88" i="4"/>
  <c r="U88" i="4" s="1"/>
  <c r="I88" i="4"/>
  <c r="H88" i="4"/>
  <c r="Q88" i="4" s="1"/>
  <c r="R88" i="4" s="1"/>
  <c r="G88" i="4"/>
  <c r="F88" i="4"/>
  <c r="M88" i="4" s="1"/>
  <c r="U87" i="4"/>
  <c r="V87" i="4" s="1"/>
  <c r="T87" i="4"/>
  <c r="S87" i="4"/>
  <c r="O87" i="4"/>
  <c r="P87" i="4" s="1"/>
  <c r="M87" i="4"/>
  <c r="N87" i="4" s="1"/>
  <c r="L87" i="4"/>
  <c r="K87" i="4"/>
  <c r="J87" i="4"/>
  <c r="I87" i="4"/>
  <c r="H87" i="4"/>
  <c r="Q87" i="4" s="1"/>
  <c r="R87" i="4" s="1"/>
  <c r="G87" i="4"/>
  <c r="F87" i="4"/>
  <c r="U86" i="4"/>
  <c r="V86" i="4" s="1"/>
  <c r="P86" i="4"/>
  <c r="M86" i="4"/>
  <c r="N86" i="4" s="1"/>
  <c r="L86" i="4"/>
  <c r="K86" i="4"/>
  <c r="J86" i="4"/>
  <c r="I86" i="4"/>
  <c r="S86" i="4" s="1"/>
  <c r="T86" i="4" s="1"/>
  <c r="H86" i="4"/>
  <c r="Q86" i="4" s="1"/>
  <c r="R86" i="4" s="1"/>
  <c r="G86" i="4"/>
  <c r="O86" i="4" s="1"/>
  <c r="F86" i="4"/>
  <c r="Q85" i="4"/>
  <c r="R85" i="4" s="1"/>
  <c r="N85" i="4"/>
  <c r="K85" i="4"/>
  <c r="L85" i="4" s="1"/>
  <c r="J85" i="4"/>
  <c r="U85" i="4" s="1"/>
  <c r="V85" i="4" s="1"/>
  <c r="I85" i="4"/>
  <c r="S85" i="4" s="1"/>
  <c r="T85" i="4" s="1"/>
  <c r="H85" i="4"/>
  <c r="G85" i="4"/>
  <c r="O85" i="4" s="1"/>
  <c r="P85" i="4" s="1"/>
  <c r="F85" i="4"/>
  <c r="M85" i="4" s="1"/>
  <c r="V84" i="4"/>
  <c r="S84" i="4"/>
  <c r="T84" i="4" s="1"/>
  <c r="O84" i="4"/>
  <c r="P84" i="4" s="1"/>
  <c r="N84" i="4"/>
  <c r="K84" i="4"/>
  <c r="L84" i="4" s="1"/>
  <c r="J84" i="4"/>
  <c r="U84" i="4" s="1"/>
  <c r="I84" i="4"/>
  <c r="H84" i="4"/>
  <c r="Q84" i="4" s="1"/>
  <c r="R84" i="4" s="1"/>
  <c r="G84" i="4"/>
  <c r="F84" i="4"/>
  <c r="M84" i="4" s="1"/>
  <c r="U83" i="4"/>
  <c r="V83" i="4" s="1"/>
  <c r="T83" i="4"/>
  <c r="S83" i="4"/>
  <c r="O83" i="4"/>
  <c r="P83" i="4" s="1"/>
  <c r="M83" i="4"/>
  <c r="N83" i="4" s="1"/>
  <c r="L83" i="4"/>
  <c r="K83" i="4"/>
  <c r="J83" i="4"/>
  <c r="I83" i="4"/>
  <c r="H83" i="4"/>
  <c r="Q83" i="4" s="1"/>
  <c r="R83" i="4" s="1"/>
  <c r="G83" i="4"/>
  <c r="F83" i="4"/>
  <c r="U82" i="4"/>
  <c r="V82" i="4" s="1"/>
  <c r="P82" i="4"/>
  <c r="M82" i="4"/>
  <c r="N82" i="4" s="1"/>
  <c r="L82" i="4"/>
  <c r="K82" i="4"/>
  <c r="J82" i="4"/>
  <c r="I82" i="4"/>
  <c r="S82" i="4" s="1"/>
  <c r="T82" i="4" s="1"/>
  <c r="H82" i="4"/>
  <c r="Q82" i="4" s="1"/>
  <c r="R82" i="4" s="1"/>
  <c r="G82" i="4"/>
  <c r="O82" i="4" s="1"/>
  <c r="F82" i="4"/>
  <c r="Q81" i="4"/>
  <c r="R81" i="4" s="1"/>
  <c r="K81" i="4"/>
  <c r="L81" i="4" s="1"/>
  <c r="J81" i="4"/>
  <c r="U81" i="4" s="1"/>
  <c r="V81" i="4" s="1"/>
  <c r="I81" i="4"/>
  <c r="S81" i="4" s="1"/>
  <c r="T81" i="4" s="1"/>
  <c r="H81" i="4"/>
  <c r="G81" i="4"/>
  <c r="O81" i="4" s="1"/>
  <c r="P81" i="4" s="1"/>
  <c r="F81" i="4"/>
  <c r="M81" i="4" s="1"/>
  <c r="N81" i="4" s="1"/>
  <c r="V80" i="4"/>
  <c r="S80" i="4"/>
  <c r="T80" i="4" s="1"/>
  <c r="O80" i="4"/>
  <c r="P80" i="4" s="1"/>
  <c r="N80" i="4"/>
  <c r="K80" i="4"/>
  <c r="L80" i="4" s="1"/>
  <c r="J80" i="4"/>
  <c r="U80" i="4" s="1"/>
  <c r="I80" i="4"/>
  <c r="H80" i="4"/>
  <c r="Q80" i="4" s="1"/>
  <c r="R80" i="4" s="1"/>
  <c r="G80" i="4"/>
  <c r="F80" i="4"/>
  <c r="M80" i="4" s="1"/>
  <c r="S79" i="4"/>
  <c r="T79" i="4" s="1"/>
  <c r="K79" i="4"/>
  <c r="L79" i="4" s="1"/>
  <c r="J79" i="4"/>
  <c r="U79" i="4" s="1"/>
  <c r="V79" i="4" s="1"/>
  <c r="I79" i="4"/>
  <c r="H79" i="4"/>
  <c r="Q79" i="4" s="1"/>
  <c r="R79" i="4" s="1"/>
  <c r="G79" i="4"/>
  <c r="O79" i="4" s="1"/>
  <c r="P79" i="4" s="1"/>
  <c r="F79" i="4"/>
  <c r="M79" i="4" s="1"/>
  <c r="N79" i="4" s="1"/>
  <c r="U78" i="4"/>
  <c r="V78" i="4" s="1"/>
  <c r="T78" i="4"/>
  <c r="Q78" i="4"/>
  <c r="R78" i="4" s="1"/>
  <c r="M78" i="4"/>
  <c r="N78" i="4" s="1"/>
  <c r="L78" i="4"/>
  <c r="K78" i="4"/>
  <c r="J78" i="4"/>
  <c r="I78" i="4"/>
  <c r="S78" i="4" s="1"/>
  <c r="H78" i="4"/>
  <c r="G78" i="4"/>
  <c r="O78" i="4" s="1"/>
  <c r="P78" i="4" s="1"/>
  <c r="F78" i="4"/>
  <c r="U77" i="4"/>
  <c r="V77" i="4" s="1"/>
  <c r="R77" i="4"/>
  <c r="Q77" i="4"/>
  <c r="M77" i="4"/>
  <c r="N77" i="4" s="1"/>
  <c r="K77" i="4"/>
  <c r="L77" i="4" s="1"/>
  <c r="J77" i="4"/>
  <c r="I77" i="4"/>
  <c r="S77" i="4" s="1"/>
  <c r="T77" i="4" s="1"/>
  <c r="H77" i="4"/>
  <c r="G77" i="4"/>
  <c r="O77" i="4" s="1"/>
  <c r="P77" i="4" s="1"/>
  <c r="F77" i="4"/>
  <c r="S76" i="4"/>
  <c r="T76" i="4" s="1"/>
  <c r="R76" i="4"/>
  <c r="K76" i="4"/>
  <c r="L76" i="4" s="1"/>
  <c r="J76" i="4"/>
  <c r="U76" i="4" s="1"/>
  <c r="V76" i="4" s="1"/>
  <c r="I76" i="4"/>
  <c r="H76" i="4"/>
  <c r="Q76" i="4" s="1"/>
  <c r="G76" i="4"/>
  <c r="O76" i="4" s="1"/>
  <c r="P76" i="4" s="1"/>
  <c r="F76" i="4"/>
  <c r="M76" i="4" s="1"/>
  <c r="N76" i="4" s="1"/>
  <c r="T75" i="4"/>
  <c r="S75" i="4"/>
  <c r="O75" i="4"/>
  <c r="P75" i="4" s="1"/>
  <c r="L75" i="4"/>
  <c r="K75" i="4"/>
  <c r="J75" i="4"/>
  <c r="U75" i="4" s="1"/>
  <c r="V75" i="4" s="1"/>
  <c r="I75" i="4"/>
  <c r="H75" i="4"/>
  <c r="Q75" i="4" s="1"/>
  <c r="R75" i="4" s="1"/>
  <c r="G75" i="4"/>
  <c r="F75" i="4"/>
  <c r="M75" i="4" s="1"/>
  <c r="N75" i="4" s="1"/>
  <c r="U74" i="4"/>
  <c r="V74" i="4" s="1"/>
  <c r="P74" i="4"/>
  <c r="M74" i="4"/>
  <c r="N74" i="4" s="1"/>
  <c r="L74" i="4"/>
  <c r="K74" i="4"/>
  <c r="J74" i="4"/>
  <c r="I74" i="4"/>
  <c r="S74" i="4" s="1"/>
  <c r="T74" i="4" s="1"/>
  <c r="H74" i="4"/>
  <c r="Q74" i="4" s="1"/>
  <c r="R74" i="4" s="1"/>
  <c r="G74" i="4"/>
  <c r="O74" i="4" s="1"/>
  <c r="F74" i="4"/>
  <c r="Q73" i="4"/>
  <c r="R73" i="4" s="1"/>
  <c r="N73" i="4"/>
  <c r="K73" i="4"/>
  <c r="L73" i="4" s="1"/>
  <c r="J73" i="4"/>
  <c r="U73" i="4" s="1"/>
  <c r="V73" i="4" s="1"/>
  <c r="I73" i="4"/>
  <c r="S73" i="4" s="1"/>
  <c r="T73" i="4" s="1"/>
  <c r="H73" i="4"/>
  <c r="G73" i="4"/>
  <c r="O73" i="4" s="1"/>
  <c r="P73" i="4" s="1"/>
  <c r="F73" i="4"/>
  <c r="M73" i="4" s="1"/>
  <c r="V72" i="4"/>
  <c r="S72" i="4"/>
  <c r="T72" i="4" s="1"/>
  <c r="O72" i="4"/>
  <c r="P72" i="4" s="1"/>
  <c r="N72" i="4"/>
  <c r="K72" i="4"/>
  <c r="L72" i="4" s="1"/>
  <c r="J72" i="4"/>
  <c r="U72" i="4" s="1"/>
  <c r="I72" i="4"/>
  <c r="H72" i="4"/>
  <c r="Q72" i="4" s="1"/>
  <c r="R72" i="4" s="1"/>
  <c r="G72" i="4"/>
  <c r="F72" i="4"/>
  <c r="M72" i="4" s="1"/>
  <c r="S71" i="4"/>
  <c r="T71" i="4" s="1"/>
  <c r="K71" i="4"/>
  <c r="L71" i="4" s="1"/>
  <c r="J71" i="4"/>
  <c r="U71" i="4" s="1"/>
  <c r="V71" i="4" s="1"/>
  <c r="I71" i="4"/>
  <c r="H71" i="4"/>
  <c r="Q71" i="4" s="1"/>
  <c r="R71" i="4" s="1"/>
  <c r="G71" i="4"/>
  <c r="O71" i="4" s="1"/>
  <c r="P71" i="4" s="1"/>
  <c r="F71" i="4"/>
  <c r="M71" i="4" s="1"/>
  <c r="N71" i="4" s="1"/>
  <c r="U70" i="4"/>
  <c r="V70" i="4" s="1"/>
  <c r="T70" i="4"/>
  <c r="M70" i="4"/>
  <c r="N70" i="4" s="1"/>
  <c r="L70" i="4"/>
  <c r="K70" i="4"/>
  <c r="J70" i="4"/>
  <c r="I70" i="4"/>
  <c r="S70" i="4" s="1"/>
  <c r="H70" i="4"/>
  <c r="Q70" i="4" s="1"/>
  <c r="R70" i="4" s="1"/>
  <c r="G70" i="4"/>
  <c r="O70" i="4" s="1"/>
  <c r="P70" i="4" s="1"/>
  <c r="F70" i="4"/>
  <c r="U69" i="4"/>
  <c r="V69" i="4" s="1"/>
  <c r="R69" i="4"/>
  <c r="Q69" i="4"/>
  <c r="M69" i="4"/>
  <c r="N69" i="4" s="1"/>
  <c r="K69" i="4"/>
  <c r="L69" i="4" s="1"/>
  <c r="J69" i="4"/>
  <c r="I69" i="4"/>
  <c r="S69" i="4" s="1"/>
  <c r="T69" i="4" s="1"/>
  <c r="H69" i="4"/>
  <c r="G69" i="4"/>
  <c r="O69" i="4" s="1"/>
  <c r="P69" i="4" s="1"/>
  <c r="F69" i="4"/>
  <c r="S68" i="4"/>
  <c r="T68" i="4" s="1"/>
  <c r="R68" i="4"/>
  <c r="K68" i="4"/>
  <c r="L68" i="4" s="1"/>
  <c r="J68" i="4"/>
  <c r="U68" i="4" s="1"/>
  <c r="V68" i="4" s="1"/>
  <c r="I68" i="4"/>
  <c r="H68" i="4"/>
  <c r="Q68" i="4" s="1"/>
  <c r="G68" i="4"/>
  <c r="O68" i="4" s="1"/>
  <c r="P68" i="4" s="1"/>
  <c r="F68" i="4"/>
  <c r="M68" i="4" s="1"/>
  <c r="N68" i="4" s="1"/>
  <c r="T67" i="4"/>
  <c r="S67" i="4"/>
  <c r="O67" i="4"/>
  <c r="P67" i="4" s="1"/>
  <c r="L67" i="4"/>
  <c r="K67" i="4"/>
  <c r="J67" i="4"/>
  <c r="U67" i="4" s="1"/>
  <c r="V67" i="4" s="1"/>
  <c r="I67" i="4"/>
  <c r="H67" i="4"/>
  <c r="Q67" i="4" s="1"/>
  <c r="R67" i="4" s="1"/>
  <c r="G67" i="4"/>
  <c r="F67" i="4"/>
  <c r="M67" i="4" s="1"/>
  <c r="N67" i="4" s="1"/>
  <c r="U66" i="4"/>
  <c r="V66" i="4" s="1"/>
  <c r="P66" i="4"/>
  <c r="M66" i="4"/>
  <c r="N66" i="4" s="1"/>
  <c r="L66" i="4"/>
  <c r="K66" i="4"/>
  <c r="J66" i="4"/>
  <c r="I66" i="4"/>
  <c r="S66" i="4" s="1"/>
  <c r="T66" i="4" s="1"/>
  <c r="H66" i="4"/>
  <c r="Q66" i="4" s="1"/>
  <c r="R66" i="4" s="1"/>
  <c r="G66" i="4"/>
  <c r="O66" i="4" s="1"/>
  <c r="F66" i="4"/>
  <c r="Q65" i="4"/>
  <c r="R65" i="4" s="1"/>
  <c r="N65" i="4"/>
  <c r="K65" i="4"/>
  <c r="L65" i="4" s="1"/>
  <c r="J65" i="4"/>
  <c r="U65" i="4" s="1"/>
  <c r="V65" i="4" s="1"/>
  <c r="I65" i="4"/>
  <c r="S65" i="4" s="1"/>
  <c r="T65" i="4" s="1"/>
  <c r="H65" i="4"/>
  <c r="G65" i="4"/>
  <c r="O65" i="4" s="1"/>
  <c r="P65" i="4" s="1"/>
  <c r="F65" i="4"/>
  <c r="M65" i="4" s="1"/>
  <c r="V64" i="4"/>
  <c r="S64" i="4"/>
  <c r="T64" i="4" s="1"/>
  <c r="O64" i="4"/>
  <c r="P64" i="4" s="1"/>
  <c r="N64" i="4"/>
  <c r="K64" i="4"/>
  <c r="L64" i="4" s="1"/>
  <c r="J64" i="4"/>
  <c r="U64" i="4" s="1"/>
  <c r="I64" i="4"/>
  <c r="H64" i="4"/>
  <c r="Q64" i="4" s="1"/>
  <c r="R64" i="4" s="1"/>
  <c r="G64" i="4"/>
  <c r="F64" i="4"/>
  <c r="M64" i="4" s="1"/>
  <c r="M63" i="4"/>
  <c r="N63" i="4" s="1"/>
  <c r="L63" i="4"/>
  <c r="K63" i="4"/>
  <c r="J63" i="4"/>
  <c r="U63" i="4" s="1"/>
  <c r="V63" i="4" s="1"/>
  <c r="I63" i="4"/>
  <c r="S63" i="4" s="1"/>
  <c r="T63" i="4" s="1"/>
  <c r="H63" i="4"/>
  <c r="Q63" i="4" s="1"/>
  <c r="R63" i="4" s="1"/>
  <c r="G63" i="4"/>
  <c r="O63" i="4" s="1"/>
  <c r="P63" i="4" s="1"/>
  <c r="F63" i="4"/>
  <c r="U62" i="4"/>
  <c r="V62" i="4" s="1"/>
  <c r="R62" i="4"/>
  <c r="Q62" i="4"/>
  <c r="M62" i="4"/>
  <c r="N62" i="4" s="1"/>
  <c r="L62" i="4"/>
  <c r="K62" i="4"/>
  <c r="J62" i="4"/>
  <c r="I62" i="4"/>
  <c r="S62" i="4" s="1"/>
  <c r="T62" i="4" s="1"/>
  <c r="H62" i="4"/>
  <c r="G62" i="4"/>
  <c r="O62" i="4" s="1"/>
  <c r="P62" i="4" s="1"/>
  <c r="F62" i="4"/>
  <c r="V61" i="4"/>
  <c r="S61" i="4"/>
  <c r="T61" i="4" s="1"/>
  <c r="R61" i="4"/>
  <c r="Q61" i="4"/>
  <c r="O61" i="4"/>
  <c r="P61" i="4" s="1"/>
  <c r="K61" i="4"/>
  <c r="L61" i="4" s="1"/>
  <c r="J61" i="4"/>
  <c r="U61" i="4" s="1"/>
  <c r="I61" i="4"/>
  <c r="H61" i="4"/>
  <c r="G61" i="4"/>
  <c r="F61" i="4"/>
  <c r="M61" i="4" s="1"/>
  <c r="N61" i="4" s="1"/>
  <c r="T60" i="4"/>
  <c r="S60" i="4"/>
  <c r="O60" i="4"/>
  <c r="P60" i="4" s="1"/>
  <c r="L60" i="4"/>
  <c r="K60" i="4"/>
  <c r="J60" i="4"/>
  <c r="U60" i="4" s="1"/>
  <c r="V60" i="4" s="1"/>
  <c r="I60" i="4"/>
  <c r="H60" i="4"/>
  <c r="Q60" i="4" s="1"/>
  <c r="R60" i="4" s="1"/>
  <c r="G60" i="4"/>
  <c r="F60" i="4"/>
  <c r="M60" i="4" s="1"/>
  <c r="N60" i="4" s="1"/>
  <c r="U59" i="4"/>
  <c r="V59" i="4" s="1"/>
  <c r="T59" i="4"/>
  <c r="P59" i="4"/>
  <c r="M59" i="4"/>
  <c r="N59" i="4" s="1"/>
  <c r="L59" i="4"/>
  <c r="K59" i="4"/>
  <c r="J59" i="4"/>
  <c r="I59" i="4"/>
  <c r="S59" i="4" s="1"/>
  <c r="H59" i="4"/>
  <c r="Q59" i="4" s="1"/>
  <c r="R59" i="4" s="1"/>
  <c r="G59" i="4"/>
  <c r="O59" i="4" s="1"/>
  <c r="F59" i="4"/>
  <c r="U58" i="4"/>
  <c r="V58" i="4" s="1"/>
  <c r="Q58" i="4"/>
  <c r="R58" i="4" s="1"/>
  <c r="M58" i="4"/>
  <c r="N58" i="4" s="1"/>
  <c r="L58" i="4"/>
  <c r="K58" i="4"/>
  <c r="J58" i="4"/>
  <c r="I58" i="4"/>
  <c r="S58" i="4" s="1"/>
  <c r="T58" i="4" s="1"/>
  <c r="H58" i="4"/>
  <c r="G58" i="4"/>
  <c r="O58" i="4" s="1"/>
  <c r="P58" i="4" s="1"/>
  <c r="F58" i="4"/>
  <c r="V57" i="4"/>
  <c r="S57" i="4"/>
  <c r="T57" i="4" s="1"/>
  <c r="R57" i="4"/>
  <c r="Q57" i="4"/>
  <c r="O57" i="4"/>
  <c r="P57" i="4" s="1"/>
  <c r="K57" i="4"/>
  <c r="L57" i="4" s="1"/>
  <c r="J57" i="4"/>
  <c r="U57" i="4" s="1"/>
  <c r="I57" i="4"/>
  <c r="H57" i="4"/>
  <c r="G57" i="4"/>
  <c r="F57" i="4"/>
  <c r="M57" i="4" s="1"/>
  <c r="N57" i="4" s="1"/>
  <c r="T56" i="4"/>
  <c r="S56" i="4"/>
  <c r="O56" i="4"/>
  <c r="P56" i="4" s="1"/>
  <c r="L56" i="4"/>
  <c r="K56" i="4"/>
  <c r="J56" i="4"/>
  <c r="U56" i="4" s="1"/>
  <c r="V56" i="4" s="1"/>
  <c r="I56" i="4"/>
  <c r="H56" i="4"/>
  <c r="Q56" i="4" s="1"/>
  <c r="R56" i="4" s="1"/>
  <c r="G56" i="4"/>
  <c r="F56" i="4"/>
  <c r="M56" i="4" s="1"/>
  <c r="N56" i="4" s="1"/>
  <c r="U55" i="4"/>
  <c r="V55" i="4" s="1"/>
  <c r="T55" i="4"/>
  <c r="P55" i="4"/>
  <c r="M55" i="4"/>
  <c r="N55" i="4" s="1"/>
  <c r="L55" i="4"/>
  <c r="K55" i="4"/>
  <c r="J55" i="4"/>
  <c r="I55" i="4"/>
  <c r="S55" i="4" s="1"/>
  <c r="H55" i="4"/>
  <c r="Q55" i="4" s="1"/>
  <c r="R55" i="4" s="1"/>
  <c r="G55" i="4"/>
  <c r="O55" i="4" s="1"/>
  <c r="F55" i="4"/>
  <c r="U54" i="4"/>
  <c r="V54" i="4" s="1"/>
  <c r="Q54" i="4"/>
  <c r="R54" i="4" s="1"/>
  <c r="M54" i="4"/>
  <c r="N54" i="4" s="1"/>
  <c r="L54" i="4"/>
  <c r="K54" i="4"/>
  <c r="J54" i="4"/>
  <c r="I54" i="4"/>
  <c r="S54" i="4" s="1"/>
  <c r="T54" i="4" s="1"/>
  <c r="H54" i="4"/>
  <c r="G54" i="4"/>
  <c r="O54" i="4" s="1"/>
  <c r="P54" i="4" s="1"/>
  <c r="F54" i="4"/>
  <c r="V53" i="4"/>
  <c r="S53" i="4"/>
  <c r="T53" i="4" s="1"/>
  <c r="R53" i="4"/>
  <c r="Q53" i="4"/>
  <c r="O53" i="4"/>
  <c r="P53" i="4" s="1"/>
  <c r="K53" i="4"/>
  <c r="L53" i="4" s="1"/>
  <c r="J53" i="4"/>
  <c r="U53" i="4" s="1"/>
  <c r="I53" i="4"/>
  <c r="H53" i="4"/>
  <c r="G53" i="4"/>
  <c r="F53" i="4"/>
  <c r="M53" i="4" s="1"/>
  <c r="N53" i="4" s="1"/>
  <c r="T52" i="4"/>
  <c r="S52" i="4"/>
  <c r="O52" i="4"/>
  <c r="P52" i="4" s="1"/>
  <c r="L52" i="4"/>
  <c r="K52" i="4"/>
  <c r="J52" i="4"/>
  <c r="U52" i="4" s="1"/>
  <c r="V52" i="4" s="1"/>
  <c r="I52" i="4"/>
  <c r="H52" i="4"/>
  <c r="Q52" i="4" s="1"/>
  <c r="R52" i="4" s="1"/>
  <c r="G52" i="4"/>
  <c r="F52" i="4"/>
  <c r="M52" i="4" s="1"/>
  <c r="N52" i="4" s="1"/>
  <c r="U51" i="4"/>
  <c r="V51" i="4" s="1"/>
  <c r="T51" i="4"/>
  <c r="P51" i="4"/>
  <c r="M51" i="4"/>
  <c r="N51" i="4" s="1"/>
  <c r="L51" i="4"/>
  <c r="K51" i="4"/>
  <c r="J51" i="4"/>
  <c r="I51" i="4"/>
  <c r="S51" i="4" s="1"/>
  <c r="H51" i="4"/>
  <c r="Q51" i="4" s="1"/>
  <c r="R51" i="4" s="1"/>
  <c r="G51" i="4"/>
  <c r="O51" i="4" s="1"/>
  <c r="F51" i="4"/>
  <c r="U50" i="4"/>
  <c r="V50" i="4" s="1"/>
  <c r="Q50" i="4"/>
  <c r="R50" i="4" s="1"/>
  <c r="M50" i="4"/>
  <c r="N50" i="4" s="1"/>
  <c r="L50" i="4"/>
  <c r="K50" i="4"/>
  <c r="J50" i="4"/>
  <c r="I50" i="4"/>
  <c r="S50" i="4" s="1"/>
  <c r="T50" i="4" s="1"/>
  <c r="H50" i="4"/>
  <c r="G50" i="4"/>
  <c r="O50" i="4" s="1"/>
  <c r="P50" i="4" s="1"/>
  <c r="F50" i="4"/>
  <c r="V49" i="4"/>
  <c r="S49" i="4"/>
  <c r="T49" i="4" s="1"/>
  <c r="R49" i="4"/>
  <c r="Q49" i="4"/>
  <c r="O49" i="4"/>
  <c r="P49" i="4" s="1"/>
  <c r="K49" i="4"/>
  <c r="L49" i="4" s="1"/>
  <c r="J49" i="4"/>
  <c r="U49" i="4" s="1"/>
  <c r="I49" i="4"/>
  <c r="H49" i="4"/>
  <c r="G49" i="4"/>
  <c r="F49" i="4"/>
  <c r="M49" i="4" s="1"/>
  <c r="N49" i="4" s="1"/>
  <c r="T48" i="4"/>
  <c r="S48" i="4"/>
  <c r="O48" i="4"/>
  <c r="P48" i="4" s="1"/>
  <c r="L48" i="4"/>
  <c r="K48" i="4"/>
  <c r="J48" i="4"/>
  <c r="U48" i="4" s="1"/>
  <c r="V48" i="4" s="1"/>
  <c r="I48" i="4"/>
  <c r="H48" i="4"/>
  <c r="Q48" i="4" s="1"/>
  <c r="R48" i="4" s="1"/>
  <c r="G48" i="4"/>
  <c r="F48" i="4"/>
  <c r="M48" i="4" s="1"/>
  <c r="N48" i="4" s="1"/>
  <c r="U47" i="4"/>
  <c r="V47" i="4" s="1"/>
  <c r="T47" i="4"/>
  <c r="P47" i="4"/>
  <c r="M47" i="4"/>
  <c r="N47" i="4" s="1"/>
  <c r="L47" i="4"/>
  <c r="K47" i="4"/>
  <c r="J47" i="4"/>
  <c r="I47" i="4"/>
  <c r="S47" i="4" s="1"/>
  <c r="H47" i="4"/>
  <c r="Q47" i="4" s="1"/>
  <c r="R47" i="4" s="1"/>
  <c r="G47" i="4"/>
  <c r="O47" i="4" s="1"/>
  <c r="F47" i="4"/>
  <c r="U46" i="4"/>
  <c r="V46" i="4" s="1"/>
  <c r="Q46" i="4"/>
  <c r="R46" i="4" s="1"/>
  <c r="M46" i="4"/>
  <c r="N46" i="4" s="1"/>
  <c r="L46" i="4"/>
  <c r="K46" i="4"/>
  <c r="J46" i="4"/>
  <c r="I46" i="4"/>
  <c r="S46" i="4" s="1"/>
  <c r="T46" i="4" s="1"/>
  <c r="H46" i="4"/>
  <c r="G46" i="4"/>
  <c r="O46" i="4" s="1"/>
  <c r="P46" i="4" s="1"/>
  <c r="F46" i="4"/>
  <c r="V45" i="4"/>
  <c r="S45" i="4"/>
  <c r="T45" i="4" s="1"/>
  <c r="R45" i="4"/>
  <c r="Q45" i="4"/>
  <c r="O45" i="4"/>
  <c r="P45" i="4" s="1"/>
  <c r="K45" i="4"/>
  <c r="L45" i="4" s="1"/>
  <c r="J45" i="4"/>
  <c r="U45" i="4" s="1"/>
  <c r="I45" i="4"/>
  <c r="H45" i="4"/>
  <c r="G45" i="4"/>
  <c r="F45" i="4"/>
  <c r="M45" i="4" s="1"/>
  <c r="N45" i="4" s="1"/>
  <c r="T44" i="4"/>
  <c r="S44" i="4"/>
  <c r="O44" i="4"/>
  <c r="P44" i="4" s="1"/>
  <c r="L44" i="4"/>
  <c r="K44" i="4"/>
  <c r="J44" i="4"/>
  <c r="U44" i="4" s="1"/>
  <c r="V44" i="4" s="1"/>
  <c r="I44" i="4"/>
  <c r="H44" i="4"/>
  <c r="Q44" i="4" s="1"/>
  <c r="R44" i="4" s="1"/>
  <c r="G44" i="4"/>
  <c r="F44" i="4"/>
  <c r="M44" i="4" s="1"/>
  <c r="N44" i="4" s="1"/>
  <c r="U43" i="4"/>
  <c r="V43" i="4" s="1"/>
  <c r="T43" i="4"/>
  <c r="P43" i="4"/>
  <c r="M43" i="4"/>
  <c r="N43" i="4" s="1"/>
  <c r="L43" i="4"/>
  <c r="K43" i="4"/>
  <c r="J43" i="4"/>
  <c r="I43" i="4"/>
  <c r="S43" i="4" s="1"/>
  <c r="H43" i="4"/>
  <c r="Q43" i="4" s="1"/>
  <c r="R43" i="4" s="1"/>
  <c r="G43" i="4"/>
  <c r="O43" i="4" s="1"/>
  <c r="F43" i="4"/>
  <c r="U42" i="4"/>
  <c r="V42" i="4" s="1"/>
  <c r="Q42" i="4"/>
  <c r="R42" i="4" s="1"/>
  <c r="M42" i="4"/>
  <c r="N42" i="4" s="1"/>
  <c r="L42" i="4"/>
  <c r="K42" i="4"/>
  <c r="J42" i="4"/>
  <c r="I42" i="4"/>
  <c r="S42" i="4" s="1"/>
  <c r="T42" i="4" s="1"/>
  <c r="H42" i="4"/>
  <c r="G42" i="4"/>
  <c r="O42" i="4" s="1"/>
  <c r="P42" i="4" s="1"/>
  <c r="F42" i="4"/>
  <c r="V41" i="4"/>
  <c r="S41" i="4"/>
  <c r="T41" i="4" s="1"/>
  <c r="R41" i="4"/>
  <c r="Q41" i="4"/>
  <c r="O41" i="4"/>
  <c r="P41" i="4" s="1"/>
  <c r="K41" i="4"/>
  <c r="L41" i="4" s="1"/>
  <c r="J41" i="4"/>
  <c r="U41" i="4" s="1"/>
  <c r="I41" i="4"/>
  <c r="H41" i="4"/>
  <c r="G41" i="4"/>
  <c r="F41" i="4"/>
  <c r="M41" i="4" s="1"/>
  <c r="N41" i="4" s="1"/>
  <c r="T40" i="4"/>
  <c r="S40" i="4"/>
  <c r="O40" i="4"/>
  <c r="P40" i="4" s="1"/>
  <c r="L40" i="4"/>
  <c r="K40" i="4"/>
  <c r="J40" i="4"/>
  <c r="U40" i="4" s="1"/>
  <c r="V40" i="4" s="1"/>
  <c r="I40" i="4"/>
  <c r="H40" i="4"/>
  <c r="Q40" i="4" s="1"/>
  <c r="R40" i="4" s="1"/>
  <c r="G40" i="4"/>
  <c r="F40" i="4"/>
  <c r="M40" i="4" s="1"/>
  <c r="N40" i="4" s="1"/>
  <c r="U39" i="4"/>
  <c r="V39" i="4" s="1"/>
  <c r="T39" i="4"/>
  <c r="P39" i="4"/>
  <c r="M39" i="4"/>
  <c r="N39" i="4" s="1"/>
  <c r="L39" i="4"/>
  <c r="K39" i="4"/>
  <c r="J39" i="4"/>
  <c r="I39" i="4"/>
  <c r="S39" i="4" s="1"/>
  <c r="H39" i="4"/>
  <c r="Q39" i="4" s="1"/>
  <c r="R39" i="4" s="1"/>
  <c r="G39" i="4"/>
  <c r="O39" i="4" s="1"/>
  <c r="F39" i="4"/>
  <c r="U38" i="4"/>
  <c r="V38" i="4" s="1"/>
  <c r="Q38" i="4"/>
  <c r="R38" i="4" s="1"/>
  <c r="M38" i="4"/>
  <c r="N38" i="4" s="1"/>
  <c r="L38" i="4"/>
  <c r="K38" i="4"/>
  <c r="J38" i="4"/>
  <c r="I38" i="4"/>
  <c r="S38" i="4" s="1"/>
  <c r="T38" i="4" s="1"/>
  <c r="H38" i="4"/>
  <c r="G38" i="4"/>
  <c r="O38" i="4" s="1"/>
  <c r="P38" i="4" s="1"/>
  <c r="F38" i="4"/>
  <c r="V37" i="4"/>
  <c r="S37" i="4"/>
  <c r="T37" i="4" s="1"/>
  <c r="R37" i="4"/>
  <c r="Q37" i="4"/>
  <c r="O37" i="4"/>
  <c r="P37" i="4" s="1"/>
  <c r="K37" i="4"/>
  <c r="L37" i="4" s="1"/>
  <c r="J37" i="4"/>
  <c r="U37" i="4" s="1"/>
  <c r="I37" i="4"/>
  <c r="H37" i="4"/>
  <c r="G37" i="4"/>
  <c r="F37" i="4"/>
  <c r="M37" i="4" s="1"/>
  <c r="N37" i="4" s="1"/>
  <c r="T36" i="4"/>
  <c r="S36" i="4"/>
  <c r="O36" i="4"/>
  <c r="P36" i="4" s="1"/>
  <c r="N36" i="4"/>
  <c r="K36" i="4"/>
  <c r="L36" i="4" s="1"/>
  <c r="J36" i="4"/>
  <c r="U36" i="4" s="1"/>
  <c r="V36" i="4" s="1"/>
  <c r="I36" i="4"/>
  <c r="H36" i="4"/>
  <c r="Q36" i="4" s="1"/>
  <c r="R36" i="4" s="1"/>
  <c r="G36" i="4"/>
  <c r="F36" i="4"/>
  <c r="M36" i="4" s="1"/>
  <c r="U35" i="4"/>
  <c r="V35" i="4" s="1"/>
  <c r="P35" i="4"/>
  <c r="M35" i="4"/>
  <c r="N35" i="4" s="1"/>
  <c r="K35" i="4"/>
  <c r="L35" i="4" s="1"/>
  <c r="J35" i="4"/>
  <c r="I35" i="4"/>
  <c r="S35" i="4" s="1"/>
  <c r="T35" i="4" s="1"/>
  <c r="H35" i="4"/>
  <c r="Q35" i="4" s="1"/>
  <c r="R35" i="4" s="1"/>
  <c r="G35" i="4"/>
  <c r="O35" i="4" s="1"/>
  <c r="F35" i="4"/>
  <c r="T34" i="4"/>
  <c r="L34" i="4"/>
  <c r="K34" i="4"/>
  <c r="J34" i="4"/>
  <c r="U34" i="4" s="1"/>
  <c r="V34" i="4" s="1"/>
  <c r="I34" i="4"/>
  <c r="S34" i="4" s="1"/>
  <c r="H34" i="4"/>
  <c r="Q34" i="4" s="1"/>
  <c r="R34" i="4" s="1"/>
  <c r="G34" i="4"/>
  <c r="O34" i="4" s="1"/>
  <c r="P34" i="4" s="1"/>
  <c r="F34" i="4"/>
  <c r="M34" i="4" s="1"/>
  <c r="N34" i="4" s="1"/>
  <c r="R33" i="4"/>
  <c r="Q33" i="4"/>
  <c r="O33" i="4"/>
  <c r="P33" i="4" s="1"/>
  <c r="M33" i="4"/>
  <c r="N33" i="4" s="1"/>
  <c r="K33" i="4"/>
  <c r="L33" i="4" s="1"/>
  <c r="J33" i="4"/>
  <c r="U33" i="4" s="1"/>
  <c r="V33" i="4" s="1"/>
  <c r="I33" i="4"/>
  <c r="S33" i="4" s="1"/>
  <c r="T33" i="4" s="1"/>
  <c r="H33" i="4"/>
  <c r="G33" i="4"/>
  <c r="F33" i="4"/>
  <c r="T32" i="4"/>
  <c r="S32" i="4"/>
  <c r="O32" i="4"/>
  <c r="P32" i="4" s="1"/>
  <c r="K32" i="4"/>
  <c r="L32" i="4" s="1"/>
  <c r="J32" i="4"/>
  <c r="U32" i="4" s="1"/>
  <c r="V32" i="4" s="1"/>
  <c r="I32" i="4"/>
  <c r="H32" i="4"/>
  <c r="Q32" i="4" s="1"/>
  <c r="R32" i="4" s="1"/>
  <c r="G32" i="4"/>
  <c r="F32" i="4"/>
  <c r="M32" i="4" s="1"/>
  <c r="N32" i="4" s="1"/>
  <c r="U31" i="4"/>
  <c r="V31" i="4" s="1"/>
  <c r="O31" i="4"/>
  <c r="P31" i="4" s="1"/>
  <c r="M31" i="4"/>
  <c r="N31" i="4" s="1"/>
  <c r="L31" i="4"/>
  <c r="K31" i="4"/>
  <c r="J31" i="4"/>
  <c r="I31" i="4"/>
  <c r="S31" i="4" s="1"/>
  <c r="T31" i="4" s="1"/>
  <c r="H31" i="4"/>
  <c r="Q31" i="4" s="1"/>
  <c r="R31" i="4" s="1"/>
  <c r="G31" i="4"/>
  <c r="F31" i="4"/>
  <c r="U30" i="4"/>
  <c r="V30" i="4" s="1"/>
  <c r="P30" i="4"/>
  <c r="M30" i="4"/>
  <c r="N30" i="4" s="1"/>
  <c r="L30" i="4"/>
  <c r="K30" i="4"/>
  <c r="J30" i="4"/>
  <c r="I30" i="4"/>
  <c r="S30" i="4" s="1"/>
  <c r="T30" i="4" s="1"/>
  <c r="H30" i="4"/>
  <c r="Q30" i="4" s="1"/>
  <c r="R30" i="4" s="1"/>
  <c r="G30" i="4"/>
  <c r="O30" i="4" s="1"/>
  <c r="F30" i="4"/>
  <c r="S29" i="4"/>
  <c r="T29" i="4" s="1"/>
  <c r="Q29" i="4"/>
  <c r="R29" i="4" s="1"/>
  <c r="O29" i="4"/>
  <c r="P29" i="4" s="1"/>
  <c r="N29" i="4"/>
  <c r="K29" i="4"/>
  <c r="L29" i="4" s="1"/>
  <c r="J29" i="4"/>
  <c r="U29" i="4" s="1"/>
  <c r="V29" i="4" s="1"/>
  <c r="I29" i="4"/>
  <c r="H29" i="4"/>
  <c r="G29" i="4"/>
  <c r="F29" i="4"/>
  <c r="M29" i="4" s="1"/>
  <c r="V28" i="4"/>
  <c r="S28" i="4"/>
  <c r="T28" i="4" s="1"/>
  <c r="P28" i="4"/>
  <c r="N28" i="4"/>
  <c r="K28" i="4"/>
  <c r="L28" i="4" s="1"/>
  <c r="J28" i="4"/>
  <c r="U28" i="4" s="1"/>
  <c r="I28" i="4"/>
  <c r="H28" i="4"/>
  <c r="Q28" i="4" s="1"/>
  <c r="R28" i="4" s="1"/>
  <c r="G28" i="4"/>
  <c r="O28" i="4" s="1"/>
  <c r="F28" i="4"/>
  <c r="M28" i="4" s="1"/>
  <c r="U27" i="4"/>
  <c r="V27" i="4" s="1"/>
  <c r="S27" i="4"/>
  <c r="T27" i="4" s="1"/>
  <c r="O27" i="4"/>
  <c r="P27" i="4" s="1"/>
  <c r="M27" i="4"/>
  <c r="N27" i="4" s="1"/>
  <c r="K27" i="4"/>
  <c r="L27" i="4" s="1"/>
  <c r="J27" i="4"/>
  <c r="I27" i="4"/>
  <c r="H27" i="4"/>
  <c r="Q27" i="4" s="1"/>
  <c r="R27" i="4" s="1"/>
  <c r="G27" i="4"/>
  <c r="F27" i="4"/>
  <c r="R26" i="4"/>
  <c r="Q26" i="4"/>
  <c r="M26" i="4"/>
  <c r="N26" i="4" s="1"/>
  <c r="L26" i="4"/>
  <c r="K26" i="4"/>
  <c r="J26" i="4"/>
  <c r="U26" i="4" s="1"/>
  <c r="V26" i="4" s="1"/>
  <c r="I26" i="4"/>
  <c r="S26" i="4" s="1"/>
  <c r="T26" i="4" s="1"/>
  <c r="H26" i="4"/>
  <c r="G26" i="4"/>
  <c r="O26" i="4" s="1"/>
  <c r="P26" i="4" s="1"/>
  <c r="F26" i="4"/>
  <c r="Q25" i="4"/>
  <c r="R25" i="4" s="1"/>
  <c r="K25" i="4"/>
  <c r="L25" i="4" s="1"/>
  <c r="J25" i="4"/>
  <c r="U25" i="4" s="1"/>
  <c r="V25" i="4" s="1"/>
  <c r="I25" i="4"/>
  <c r="S25" i="4" s="1"/>
  <c r="T25" i="4" s="1"/>
  <c r="H25" i="4"/>
  <c r="G25" i="4"/>
  <c r="O25" i="4" s="1"/>
  <c r="P25" i="4" s="1"/>
  <c r="F25" i="4"/>
  <c r="M25" i="4" s="1"/>
  <c r="N25" i="4" s="1"/>
  <c r="S24" i="4"/>
  <c r="T24" i="4" s="1"/>
  <c r="O24" i="4"/>
  <c r="P24" i="4" s="1"/>
  <c r="N24" i="4"/>
  <c r="L24" i="4"/>
  <c r="K24" i="4"/>
  <c r="J24" i="4"/>
  <c r="U24" i="4" s="1"/>
  <c r="V24" i="4" s="1"/>
  <c r="I24" i="4"/>
  <c r="H24" i="4"/>
  <c r="Q24" i="4" s="1"/>
  <c r="R24" i="4" s="1"/>
  <c r="G24" i="4"/>
  <c r="F24" i="4"/>
  <c r="M24" i="4" s="1"/>
  <c r="U23" i="4"/>
  <c r="V23" i="4" s="1"/>
  <c r="T23" i="4"/>
  <c r="M23" i="4"/>
  <c r="N23" i="4" s="1"/>
  <c r="K23" i="4"/>
  <c r="L23" i="4" s="1"/>
  <c r="J23" i="4"/>
  <c r="I23" i="4"/>
  <c r="S23" i="4" s="1"/>
  <c r="H23" i="4"/>
  <c r="Q23" i="4" s="1"/>
  <c r="R23" i="4" s="1"/>
  <c r="G23" i="4"/>
  <c r="O23" i="4" s="1"/>
  <c r="P23" i="4" s="1"/>
  <c r="F23" i="4"/>
  <c r="T22" i="4"/>
  <c r="N22" i="4"/>
  <c r="L22" i="4"/>
  <c r="K22" i="4"/>
  <c r="J22" i="4"/>
  <c r="U22" i="4" s="1"/>
  <c r="V22" i="4" s="1"/>
  <c r="I22" i="4"/>
  <c r="S22" i="4" s="1"/>
  <c r="H22" i="4"/>
  <c r="Q22" i="4" s="1"/>
  <c r="R22" i="4" s="1"/>
  <c r="G22" i="4"/>
  <c r="O22" i="4" s="1"/>
  <c r="P22" i="4" s="1"/>
  <c r="F22" i="4"/>
  <c r="M22" i="4" s="1"/>
  <c r="R21" i="4"/>
  <c r="Q21" i="4"/>
  <c r="M21" i="4"/>
  <c r="N21" i="4" s="1"/>
  <c r="K21" i="4"/>
  <c r="L21" i="4" s="1"/>
  <c r="J21" i="4"/>
  <c r="U21" i="4" s="1"/>
  <c r="V21" i="4" s="1"/>
  <c r="I21" i="4"/>
  <c r="S21" i="4" s="1"/>
  <c r="T21" i="4" s="1"/>
  <c r="H21" i="4"/>
  <c r="G21" i="4"/>
  <c r="O21" i="4" s="1"/>
  <c r="P21" i="4" s="1"/>
  <c r="F21" i="4"/>
  <c r="S20" i="4"/>
  <c r="T20" i="4" s="1"/>
  <c r="O20" i="4"/>
  <c r="P20" i="4" s="1"/>
  <c r="K20" i="4"/>
  <c r="L20" i="4" s="1"/>
  <c r="J20" i="4"/>
  <c r="U20" i="4" s="1"/>
  <c r="V20" i="4" s="1"/>
  <c r="I20" i="4"/>
  <c r="H20" i="4"/>
  <c r="Q20" i="4" s="1"/>
  <c r="R20" i="4" s="1"/>
  <c r="G20" i="4"/>
  <c r="F20" i="4"/>
  <c r="M20" i="4" s="1"/>
  <c r="N20" i="4" s="1"/>
  <c r="U19" i="4"/>
  <c r="V19" i="4" s="1"/>
  <c r="Q19" i="4"/>
  <c r="R19" i="4" s="1"/>
  <c r="M19" i="4"/>
  <c r="N19" i="4" s="1"/>
  <c r="K19" i="4"/>
  <c r="L19" i="4" s="1"/>
  <c r="J19" i="4"/>
  <c r="I19" i="4"/>
  <c r="S19" i="4" s="1"/>
  <c r="T19" i="4" s="1"/>
  <c r="H19" i="4"/>
  <c r="G19" i="4"/>
  <c r="O19" i="4" s="1"/>
  <c r="P19" i="4" s="1"/>
  <c r="F19" i="4"/>
  <c r="U18" i="4"/>
  <c r="V18" i="4" s="1"/>
  <c r="T18" i="4"/>
  <c r="P18" i="4"/>
  <c r="L18" i="4"/>
  <c r="K18" i="4"/>
  <c r="J18" i="4"/>
  <c r="I18" i="4"/>
  <c r="S18" i="4" s="1"/>
  <c r="H18" i="4"/>
  <c r="Q18" i="4" s="1"/>
  <c r="R18" i="4" s="1"/>
  <c r="G18" i="4"/>
  <c r="O18" i="4" s="1"/>
  <c r="F18" i="4"/>
  <c r="M18" i="4" s="1"/>
  <c r="N18" i="4" s="1"/>
  <c r="R17" i="4"/>
  <c r="Q17" i="4"/>
  <c r="O17" i="4"/>
  <c r="P17" i="4" s="1"/>
  <c r="M17" i="4"/>
  <c r="N17" i="4" s="1"/>
  <c r="K17" i="4"/>
  <c r="L17" i="4" s="1"/>
  <c r="J17" i="4"/>
  <c r="U17" i="4" s="1"/>
  <c r="V17" i="4" s="1"/>
  <c r="I17" i="4"/>
  <c r="S17" i="4" s="1"/>
  <c r="T17" i="4" s="1"/>
  <c r="H17" i="4"/>
  <c r="G17" i="4"/>
  <c r="F17" i="4"/>
  <c r="T16" i="4"/>
  <c r="S16" i="4"/>
  <c r="K16" i="4"/>
  <c r="L16" i="4" s="1"/>
  <c r="J16" i="4"/>
  <c r="U16" i="4" s="1"/>
  <c r="V16" i="4" s="1"/>
  <c r="I16" i="4"/>
  <c r="H16" i="4"/>
  <c r="Q16" i="4" s="1"/>
  <c r="R16" i="4" s="1"/>
  <c r="G16" i="4"/>
  <c r="O16" i="4" s="1"/>
  <c r="P16" i="4" s="1"/>
  <c r="F16" i="4"/>
  <c r="M16" i="4" s="1"/>
  <c r="N16" i="4" s="1"/>
  <c r="U15" i="4"/>
  <c r="V15" i="4" s="1"/>
  <c r="Q15" i="4"/>
  <c r="R15" i="4" s="1"/>
  <c r="O15" i="4"/>
  <c r="P15" i="4" s="1"/>
  <c r="M15" i="4"/>
  <c r="N15" i="4" s="1"/>
  <c r="L15" i="4"/>
  <c r="K15" i="4"/>
  <c r="J15" i="4"/>
  <c r="I15" i="4"/>
  <c r="S15" i="4" s="1"/>
  <c r="T15" i="4" s="1"/>
  <c r="H15" i="4"/>
  <c r="G15" i="4"/>
  <c r="F15" i="4"/>
  <c r="V14" i="4"/>
  <c r="U14" i="4"/>
  <c r="Q14" i="4"/>
  <c r="R14" i="4" s="1"/>
  <c r="M14" i="4"/>
  <c r="N14" i="4" s="1"/>
  <c r="K14" i="4"/>
  <c r="L14" i="4" s="1"/>
  <c r="J14" i="4"/>
  <c r="I14" i="4"/>
  <c r="S14" i="4" s="1"/>
  <c r="T14" i="4" s="1"/>
  <c r="H14" i="4"/>
  <c r="G14" i="4"/>
  <c r="O14" i="4" s="1"/>
  <c r="P14" i="4" s="1"/>
  <c r="F14" i="4"/>
  <c r="U13" i="4"/>
  <c r="V13" i="4" s="1"/>
  <c r="Q13" i="4"/>
  <c r="R13" i="4" s="1"/>
  <c r="M13" i="4"/>
  <c r="N13" i="4" s="1"/>
  <c r="L13" i="4"/>
  <c r="K13" i="4"/>
  <c r="J13" i="4"/>
  <c r="I13" i="4"/>
  <c r="S13" i="4" s="1"/>
  <c r="T13" i="4" s="1"/>
  <c r="H13" i="4"/>
  <c r="G13" i="4"/>
  <c r="O13" i="4" s="1"/>
  <c r="P13" i="4" s="1"/>
  <c r="F13" i="4"/>
  <c r="R12" i="4"/>
  <c r="Q12" i="4"/>
  <c r="K12" i="4"/>
  <c r="L12" i="4" s="1"/>
  <c r="J12" i="4"/>
  <c r="U12" i="4" s="1"/>
  <c r="V12" i="4" s="1"/>
  <c r="I12" i="4"/>
  <c r="S12" i="4" s="1"/>
  <c r="T12" i="4" s="1"/>
  <c r="H12" i="4"/>
  <c r="G12" i="4"/>
  <c r="O12" i="4" s="1"/>
  <c r="P12" i="4" s="1"/>
  <c r="F12" i="4"/>
  <c r="M12" i="4" s="1"/>
  <c r="N12" i="4" s="1"/>
  <c r="S11" i="4"/>
  <c r="T11" i="4" s="1"/>
  <c r="R11" i="4"/>
  <c r="O11" i="4"/>
  <c r="P11" i="4" s="1"/>
  <c r="K11" i="4"/>
  <c r="L11" i="4" s="1"/>
  <c r="J11" i="4"/>
  <c r="U11" i="4" s="1"/>
  <c r="V11" i="4" s="1"/>
  <c r="I11" i="4"/>
  <c r="H11" i="4"/>
  <c r="Q11" i="4" s="1"/>
  <c r="G11" i="4"/>
  <c r="F11" i="4"/>
  <c r="M11" i="4" s="1"/>
  <c r="N11" i="4" s="1"/>
  <c r="U10" i="4"/>
  <c r="V10" i="4" s="1"/>
  <c r="T10" i="4"/>
  <c r="S10" i="4"/>
  <c r="P10" i="4"/>
  <c r="M10" i="4"/>
  <c r="N10" i="4" s="1"/>
  <c r="K10" i="4"/>
  <c r="L10" i="4" s="1"/>
  <c r="J10" i="4"/>
  <c r="I10" i="4"/>
  <c r="H10" i="4"/>
  <c r="Q10" i="4" s="1"/>
  <c r="R10" i="4" s="1"/>
  <c r="G10" i="4"/>
  <c r="O10" i="4" s="1"/>
  <c r="F10" i="4"/>
  <c r="U9" i="4"/>
  <c r="V9" i="4" s="1"/>
  <c r="Q9" i="4"/>
  <c r="R9" i="4" s="1"/>
  <c r="Q107" i="4" s="1"/>
  <c r="Q108" i="4" s="1"/>
  <c r="H111" i="4" s="1"/>
  <c r="F11" i="5" s="1"/>
  <c r="F12" i="5" s="1"/>
  <c r="M9" i="4"/>
  <c r="N9" i="4" s="1"/>
  <c r="L9" i="4"/>
  <c r="K9" i="4"/>
  <c r="J9" i="4"/>
  <c r="I9" i="4"/>
  <c r="S9" i="4" s="1"/>
  <c r="T9" i="4" s="1"/>
  <c r="H9" i="4"/>
  <c r="G9" i="4"/>
  <c r="O9" i="4" s="1"/>
  <c r="P9" i="4" s="1"/>
  <c r="F9" i="4"/>
  <c r="I106" i="3"/>
  <c r="J106" i="3" s="1"/>
  <c r="G106" i="3"/>
  <c r="H106" i="3" s="1"/>
  <c r="I105" i="3"/>
  <c r="J105" i="3" s="1"/>
  <c r="H105" i="3"/>
  <c r="G105" i="3"/>
  <c r="I104" i="3"/>
  <c r="J104" i="3" s="1"/>
  <c r="G104" i="3"/>
  <c r="H104" i="3" s="1"/>
  <c r="I103" i="3"/>
  <c r="J103" i="3" s="1"/>
  <c r="H103" i="3"/>
  <c r="G103" i="3"/>
  <c r="I102" i="3"/>
  <c r="J102" i="3" s="1"/>
  <c r="G102" i="3"/>
  <c r="H102" i="3" s="1"/>
  <c r="I101" i="3"/>
  <c r="J101" i="3" s="1"/>
  <c r="H101" i="3"/>
  <c r="G101" i="3"/>
  <c r="I100" i="3"/>
  <c r="J100" i="3" s="1"/>
  <c r="G100" i="3"/>
  <c r="H100" i="3" s="1"/>
  <c r="I99" i="3"/>
  <c r="J99" i="3" s="1"/>
  <c r="H99" i="3"/>
  <c r="G99" i="3"/>
  <c r="I98" i="3"/>
  <c r="J98" i="3" s="1"/>
  <c r="G98" i="3"/>
  <c r="H98" i="3" s="1"/>
  <c r="I97" i="3"/>
  <c r="J97" i="3" s="1"/>
  <c r="H97" i="3"/>
  <c r="G97" i="3"/>
  <c r="I96" i="3"/>
  <c r="J96" i="3" s="1"/>
  <c r="G96" i="3"/>
  <c r="H96" i="3" s="1"/>
  <c r="I95" i="3"/>
  <c r="J95" i="3" s="1"/>
  <c r="H95" i="3"/>
  <c r="G95" i="3"/>
  <c r="I94" i="3"/>
  <c r="J94" i="3" s="1"/>
  <c r="G94" i="3"/>
  <c r="H94" i="3" s="1"/>
  <c r="I93" i="3"/>
  <c r="J93" i="3" s="1"/>
  <c r="H93" i="3"/>
  <c r="G93" i="3"/>
  <c r="I92" i="3"/>
  <c r="J92" i="3" s="1"/>
  <c r="G92" i="3"/>
  <c r="H92" i="3" s="1"/>
  <c r="I91" i="3"/>
  <c r="J91" i="3" s="1"/>
  <c r="H91" i="3"/>
  <c r="G91" i="3"/>
  <c r="I90" i="3"/>
  <c r="J90" i="3" s="1"/>
  <c r="G90" i="3"/>
  <c r="H90" i="3" s="1"/>
  <c r="I89" i="3"/>
  <c r="J89" i="3" s="1"/>
  <c r="H89" i="3"/>
  <c r="G89" i="3"/>
  <c r="I88" i="3"/>
  <c r="J88" i="3" s="1"/>
  <c r="G88" i="3"/>
  <c r="H88" i="3" s="1"/>
  <c r="I87" i="3"/>
  <c r="J87" i="3" s="1"/>
  <c r="H87" i="3"/>
  <c r="G87" i="3"/>
  <c r="I86" i="3"/>
  <c r="J86" i="3" s="1"/>
  <c r="G86" i="3"/>
  <c r="H86" i="3" s="1"/>
  <c r="I85" i="3"/>
  <c r="J85" i="3" s="1"/>
  <c r="H85" i="3"/>
  <c r="G85" i="3"/>
  <c r="I84" i="3"/>
  <c r="J84" i="3" s="1"/>
  <c r="G84" i="3"/>
  <c r="H84" i="3" s="1"/>
  <c r="I83" i="3"/>
  <c r="J83" i="3" s="1"/>
  <c r="H83" i="3"/>
  <c r="G83" i="3"/>
  <c r="I82" i="3"/>
  <c r="J82" i="3" s="1"/>
  <c r="G82" i="3"/>
  <c r="H82" i="3" s="1"/>
  <c r="I81" i="3"/>
  <c r="J81" i="3" s="1"/>
  <c r="H81" i="3"/>
  <c r="G81" i="3"/>
  <c r="I80" i="3"/>
  <c r="J80" i="3" s="1"/>
  <c r="G80" i="3"/>
  <c r="H80" i="3" s="1"/>
  <c r="I79" i="3"/>
  <c r="J79" i="3" s="1"/>
  <c r="H79" i="3"/>
  <c r="G79" i="3"/>
  <c r="I78" i="3"/>
  <c r="J78" i="3" s="1"/>
  <c r="G78" i="3"/>
  <c r="H78" i="3" s="1"/>
  <c r="I77" i="3"/>
  <c r="J77" i="3" s="1"/>
  <c r="H77" i="3"/>
  <c r="G77" i="3"/>
  <c r="I76" i="3"/>
  <c r="J76" i="3" s="1"/>
  <c r="G76" i="3"/>
  <c r="H76" i="3" s="1"/>
  <c r="I75" i="3"/>
  <c r="J75" i="3" s="1"/>
  <c r="H75" i="3"/>
  <c r="G75" i="3"/>
  <c r="I74" i="3"/>
  <c r="J74" i="3" s="1"/>
  <c r="G74" i="3"/>
  <c r="H74" i="3" s="1"/>
  <c r="I73" i="3"/>
  <c r="J73" i="3" s="1"/>
  <c r="H73" i="3"/>
  <c r="G73" i="3"/>
  <c r="I72" i="3"/>
  <c r="J72" i="3" s="1"/>
  <c r="G72" i="3"/>
  <c r="H72" i="3" s="1"/>
  <c r="I71" i="3"/>
  <c r="J71" i="3" s="1"/>
  <c r="H71" i="3"/>
  <c r="G71" i="3"/>
  <c r="I70" i="3"/>
  <c r="J70" i="3" s="1"/>
  <c r="G70" i="3"/>
  <c r="H70" i="3" s="1"/>
  <c r="I69" i="3"/>
  <c r="J69" i="3" s="1"/>
  <c r="H69" i="3"/>
  <c r="G69" i="3"/>
  <c r="I68" i="3"/>
  <c r="J68" i="3" s="1"/>
  <c r="G68" i="3"/>
  <c r="H68" i="3" s="1"/>
  <c r="I67" i="3"/>
  <c r="J67" i="3" s="1"/>
  <c r="H67" i="3"/>
  <c r="G67" i="3"/>
  <c r="I66" i="3"/>
  <c r="J66" i="3" s="1"/>
  <c r="G66" i="3"/>
  <c r="H66" i="3" s="1"/>
  <c r="I65" i="3"/>
  <c r="J65" i="3" s="1"/>
  <c r="H65" i="3"/>
  <c r="G65" i="3"/>
  <c r="I64" i="3"/>
  <c r="J64" i="3" s="1"/>
  <c r="G64" i="3"/>
  <c r="H64" i="3" s="1"/>
  <c r="I63" i="3"/>
  <c r="J63" i="3" s="1"/>
  <c r="H63" i="3"/>
  <c r="G63" i="3"/>
  <c r="I62" i="3"/>
  <c r="J62" i="3" s="1"/>
  <c r="G62" i="3"/>
  <c r="H62" i="3" s="1"/>
  <c r="I61" i="3"/>
  <c r="J61" i="3" s="1"/>
  <c r="H61" i="3"/>
  <c r="G61" i="3"/>
  <c r="I60" i="3"/>
  <c r="J60" i="3" s="1"/>
  <c r="G60" i="3"/>
  <c r="H60" i="3" s="1"/>
  <c r="I59" i="3"/>
  <c r="J59" i="3" s="1"/>
  <c r="H59" i="3"/>
  <c r="G59" i="3"/>
  <c r="I58" i="3"/>
  <c r="J58" i="3" s="1"/>
  <c r="G58" i="3"/>
  <c r="H58" i="3" s="1"/>
  <c r="I57" i="3"/>
  <c r="J57" i="3" s="1"/>
  <c r="H57" i="3"/>
  <c r="G57" i="3"/>
  <c r="I56" i="3"/>
  <c r="J56" i="3" s="1"/>
  <c r="G56" i="3"/>
  <c r="H56" i="3" s="1"/>
  <c r="I55" i="3"/>
  <c r="J55" i="3" s="1"/>
  <c r="H55" i="3"/>
  <c r="G55" i="3"/>
  <c r="I54" i="3"/>
  <c r="J54" i="3" s="1"/>
  <c r="G54" i="3"/>
  <c r="H54" i="3" s="1"/>
  <c r="I53" i="3"/>
  <c r="J53" i="3" s="1"/>
  <c r="H53" i="3"/>
  <c r="G53" i="3"/>
  <c r="I52" i="3"/>
  <c r="J52" i="3" s="1"/>
  <c r="G52" i="3"/>
  <c r="H52" i="3" s="1"/>
  <c r="I51" i="3"/>
  <c r="J51" i="3" s="1"/>
  <c r="H51" i="3"/>
  <c r="G51" i="3"/>
  <c r="I50" i="3"/>
  <c r="J50" i="3" s="1"/>
  <c r="G50" i="3"/>
  <c r="H50" i="3" s="1"/>
  <c r="I49" i="3"/>
  <c r="J49" i="3" s="1"/>
  <c r="H49" i="3"/>
  <c r="G49" i="3"/>
  <c r="I48" i="3"/>
  <c r="J48" i="3" s="1"/>
  <c r="G48" i="3"/>
  <c r="H48" i="3" s="1"/>
  <c r="I47" i="3"/>
  <c r="J47" i="3" s="1"/>
  <c r="H47" i="3"/>
  <c r="G47" i="3"/>
  <c r="I46" i="3"/>
  <c r="J46" i="3" s="1"/>
  <c r="G46" i="3"/>
  <c r="H46" i="3" s="1"/>
  <c r="I45" i="3"/>
  <c r="J45" i="3" s="1"/>
  <c r="H45" i="3"/>
  <c r="G45" i="3"/>
  <c r="I44" i="3"/>
  <c r="J44" i="3" s="1"/>
  <c r="G44" i="3"/>
  <c r="H44" i="3" s="1"/>
  <c r="I43" i="3"/>
  <c r="J43" i="3" s="1"/>
  <c r="H43" i="3"/>
  <c r="G43" i="3"/>
  <c r="I42" i="3"/>
  <c r="J42" i="3" s="1"/>
  <c r="G42" i="3"/>
  <c r="H42" i="3" s="1"/>
  <c r="I41" i="3"/>
  <c r="J41" i="3" s="1"/>
  <c r="H41" i="3"/>
  <c r="G41" i="3"/>
  <c r="I40" i="3"/>
  <c r="J40" i="3" s="1"/>
  <c r="G40" i="3"/>
  <c r="H40" i="3" s="1"/>
  <c r="I39" i="3"/>
  <c r="J39" i="3" s="1"/>
  <c r="H39" i="3"/>
  <c r="G39" i="3"/>
  <c r="I38" i="3"/>
  <c r="J38" i="3" s="1"/>
  <c r="G38" i="3"/>
  <c r="H38" i="3" s="1"/>
  <c r="I37" i="3"/>
  <c r="J37" i="3" s="1"/>
  <c r="H37" i="3"/>
  <c r="G37" i="3"/>
  <c r="I36" i="3"/>
  <c r="J36" i="3" s="1"/>
  <c r="G36" i="3"/>
  <c r="H36" i="3" s="1"/>
  <c r="I35" i="3"/>
  <c r="J35" i="3" s="1"/>
  <c r="H35" i="3"/>
  <c r="G35" i="3"/>
  <c r="I34" i="3"/>
  <c r="J34" i="3" s="1"/>
  <c r="G34" i="3"/>
  <c r="H34" i="3" s="1"/>
  <c r="I33" i="3"/>
  <c r="J33" i="3" s="1"/>
  <c r="H33" i="3"/>
  <c r="G33" i="3"/>
  <c r="I32" i="3"/>
  <c r="J32" i="3" s="1"/>
  <c r="G32" i="3"/>
  <c r="H32" i="3" s="1"/>
  <c r="I31" i="3"/>
  <c r="J31" i="3" s="1"/>
  <c r="H31" i="3"/>
  <c r="G31" i="3"/>
  <c r="I30" i="3"/>
  <c r="J30" i="3" s="1"/>
  <c r="G30" i="3"/>
  <c r="H30" i="3" s="1"/>
  <c r="I29" i="3"/>
  <c r="J29" i="3" s="1"/>
  <c r="H29" i="3"/>
  <c r="G29" i="3"/>
  <c r="I28" i="3"/>
  <c r="J28" i="3" s="1"/>
  <c r="G28" i="3"/>
  <c r="H28" i="3" s="1"/>
  <c r="I27" i="3"/>
  <c r="J27" i="3" s="1"/>
  <c r="H27" i="3"/>
  <c r="G27" i="3"/>
  <c r="I26" i="3"/>
  <c r="J26" i="3" s="1"/>
  <c r="G26" i="3"/>
  <c r="H26" i="3" s="1"/>
  <c r="I25" i="3"/>
  <c r="J25" i="3" s="1"/>
  <c r="H25" i="3"/>
  <c r="G25" i="3"/>
  <c r="I24" i="3"/>
  <c r="J24" i="3" s="1"/>
  <c r="G24" i="3"/>
  <c r="H24" i="3" s="1"/>
  <c r="I23" i="3"/>
  <c r="J23" i="3" s="1"/>
  <c r="H23" i="3"/>
  <c r="G23" i="3"/>
  <c r="I22" i="3"/>
  <c r="J22" i="3" s="1"/>
  <c r="G22" i="3"/>
  <c r="H22" i="3" s="1"/>
  <c r="I21" i="3"/>
  <c r="J21" i="3" s="1"/>
  <c r="H21" i="3"/>
  <c r="G21" i="3"/>
  <c r="I20" i="3"/>
  <c r="J20" i="3" s="1"/>
  <c r="G20" i="3"/>
  <c r="H20" i="3" s="1"/>
  <c r="I19" i="3"/>
  <c r="J19" i="3" s="1"/>
  <c r="H19" i="3"/>
  <c r="G19" i="3"/>
  <c r="I18" i="3"/>
  <c r="J18" i="3" s="1"/>
  <c r="G18" i="3"/>
  <c r="H18" i="3" s="1"/>
  <c r="I17" i="3"/>
  <c r="J17" i="3" s="1"/>
  <c r="H17" i="3"/>
  <c r="G17" i="3"/>
  <c r="I16" i="3"/>
  <c r="J16" i="3" s="1"/>
  <c r="G16" i="3"/>
  <c r="H16" i="3" s="1"/>
  <c r="I15" i="3"/>
  <c r="J15" i="3" s="1"/>
  <c r="H15" i="3"/>
  <c r="G15" i="3"/>
  <c r="I14" i="3"/>
  <c r="J14" i="3" s="1"/>
  <c r="G14" i="3"/>
  <c r="H14" i="3" s="1"/>
  <c r="I13" i="3"/>
  <c r="J13" i="3" s="1"/>
  <c r="H13" i="3"/>
  <c r="G13" i="3"/>
  <c r="I12" i="3"/>
  <c r="J12" i="3" s="1"/>
  <c r="G12" i="3"/>
  <c r="H12" i="3" s="1"/>
  <c r="I11" i="3"/>
  <c r="J11" i="3" s="1"/>
  <c r="H11" i="3"/>
  <c r="G11" i="3"/>
  <c r="I10" i="3"/>
  <c r="J10" i="3" s="1"/>
  <c r="G10" i="3"/>
  <c r="H10" i="3" s="1"/>
  <c r="I9" i="3"/>
  <c r="J9" i="3" s="1"/>
  <c r="I107" i="3" s="1"/>
  <c r="I108" i="3" s="1"/>
  <c r="F111" i="3" s="1"/>
  <c r="G9" i="3"/>
  <c r="H9" i="3" s="1"/>
  <c r="O107" i="2"/>
  <c r="P107" i="2" s="1"/>
  <c r="M107" i="2"/>
  <c r="N107" i="2" s="1"/>
  <c r="K107" i="2"/>
  <c r="L107" i="2" s="1"/>
  <c r="I107" i="2"/>
  <c r="J107" i="2" s="1"/>
  <c r="O106" i="2"/>
  <c r="P106" i="2" s="1"/>
  <c r="M106" i="2"/>
  <c r="N106" i="2" s="1"/>
  <c r="K106" i="2"/>
  <c r="L106" i="2" s="1"/>
  <c r="I106" i="2"/>
  <c r="J106" i="2" s="1"/>
  <c r="O105" i="2"/>
  <c r="P105" i="2" s="1"/>
  <c r="M105" i="2"/>
  <c r="N105" i="2" s="1"/>
  <c r="K105" i="2"/>
  <c r="L105" i="2" s="1"/>
  <c r="I105" i="2"/>
  <c r="J105" i="2" s="1"/>
  <c r="O104" i="2"/>
  <c r="P104" i="2" s="1"/>
  <c r="M104" i="2"/>
  <c r="N104" i="2" s="1"/>
  <c r="K104" i="2"/>
  <c r="L104" i="2" s="1"/>
  <c r="I104" i="2"/>
  <c r="J104" i="2" s="1"/>
  <c r="O103" i="2"/>
  <c r="P103" i="2" s="1"/>
  <c r="M103" i="2"/>
  <c r="N103" i="2" s="1"/>
  <c r="K103" i="2"/>
  <c r="L103" i="2" s="1"/>
  <c r="I103" i="2"/>
  <c r="J103" i="2" s="1"/>
  <c r="O102" i="2"/>
  <c r="P102" i="2" s="1"/>
  <c r="M102" i="2"/>
  <c r="N102" i="2" s="1"/>
  <c r="K102" i="2"/>
  <c r="L102" i="2" s="1"/>
  <c r="I102" i="2"/>
  <c r="J102" i="2" s="1"/>
  <c r="O101" i="2"/>
  <c r="P101" i="2" s="1"/>
  <c r="M101" i="2"/>
  <c r="N101" i="2" s="1"/>
  <c r="K101" i="2"/>
  <c r="L101" i="2" s="1"/>
  <c r="I101" i="2"/>
  <c r="J101" i="2" s="1"/>
  <c r="O100" i="2"/>
  <c r="P100" i="2" s="1"/>
  <c r="M100" i="2"/>
  <c r="N100" i="2" s="1"/>
  <c r="K100" i="2"/>
  <c r="L100" i="2" s="1"/>
  <c r="I100" i="2"/>
  <c r="J100" i="2" s="1"/>
  <c r="O99" i="2"/>
  <c r="P99" i="2" s="1"/>
  <c r="M99" i="2"/>
  <c r="N99" i="2" s="1"/>
  <c r="K99" i="2"/>
  <c r="L99" i="2" s="1"/>
  <c r="I99" i="2"/>
  <c r="J99" i="2" s="1"/>
  <c r="O98" i="2"/>
  <c r="P98" i="2" s="1"/>
  <c r="M98" i="2"/>
  <c r="N98" i="2" s="1"/>
  <c r="K98" i="2"/>
  <c r="L98" i="2" s="1"/>
  <c r="I98" i="2"/>
  <c r="J98" i="2" s="1"/>
  <c r="O97" i="2"/>
  <c r="P97" i="2" s="1"/>
  <c r="M97" i="2"/>
  <c r="N97" i="2" s="1"/>
  <c r="K97" i="2"/>
  <c r="L97" i="2" s="1"/>
  <c r="I97" i="2"/>
  <c r="J97" i="2" s="1"/>
  <c r="O96" i="2"/>
  <c r="P96" i="2" s="1"/>
  <c r="M96" i="2"/>
  <c r="N96" i="2" s="1"/>
  <c r="K96" i="2"/>
  <c r="L96" i="2" s="1"/>
  <c r="I96" i="2"/>
  <c r="J96" i="2" s="1"/>
  <c r="O95" i="2"/>
  <c r="P95" i="2" s="1"/>
  <c r="M95" i="2"/>
  <c r="N95" i="2" s="1"/>
  <c r="K95" i="2"/>
  <c r="L95" i="2" s="1"/>
  <c r="I95" i="2"/>
  <c r="J95" i="2" s="1"/>
  <c r="O94" i="2"/>
  <c r="P94" i="2" s="1"/>
  <c r="M94" i="2"/>
  <c r="N94" i="2" s="1"/>
  <c r="K94" i="2"/>
  <c r="L94" i="2" s="1"/>
  <c r="I94" i="2"/>
  <c r="J94" i="2" s="1"/>
  <c r="O93" i="2"/>
  <c r="P93" i="2" s="1"/>
  <c r="M93" i="2"/>
  <c r="N93" i="2" s="1"/>
  <c r="K93" i="2"/>
  <c r="L93" i="2" s="1"/>
  <c r="I93" i="2"/>
  <c r="J93" i="2" s="1"/>
  <c r="O92" i="2"/>
  <c r="P92" i="2" s="1"/>
  <c r="M92" i="2"/>
  <c r="N92" i="2" s="1"/>
  <c r="K92" i="2"/>
  <c r="L92" i="2" s="1"/>
  <c r="I92" i="2"/>
  <c r="J92" i="2" s="1"/>
  <c r="O91" i="2"/>
  <c r="P91" i="2" s="1"/>
  <c r="M91" i="2"/>
  <c r="N91" i="2" s="1"/>
  <c r="K91" i="2"/>
  <c r="L91" i="2" s="1"/>
  <c r="I91" i="2"/>
  <c r="J91" i="2" s="1"/>
  <c r="O90" i="2"/>
  <c r="P90" i="2" s="1"/>
  <c r="M90" i="2"/>
  <c r="N90" i="2" s="1"/>
  <c r="K90" i="2"/>
  <c r="L90" i="2" s="1"/>
  <c r="I90" i="2"/>
  <c r="J90" i="2" s="1"/>
  <c r="O89" i="2"/>
  <c r="P89" i="2" s="1"/>
  <c r="M89" i="2"/>
  <c r="N89" i="2" s="1"/>
  <c r="K89" i="2"/>
  <c r="L89" i="2" s="1"/>
  <c r="I89" i="2"/>
  <c r="J89" i="2" s="1"/>
  <c r="O88" i="2"/>
  <c r="P88" i="2" s="1"/>
  <c r="M88" i="2"/>
  <c r="N88" i="2" s="1"/>
  <c r="K88" i="2"/>
  <c r="L88" i="2" s="1"/>
  <c r="I88" i="2"/>
  <c r="J88" i="2" s="1"/>
  <c r="O87" i="2"/>
  <c r="P87" i="2" s="1"/>
  <c r="M87" i="2"/>
  <c r="N87" i="2" s="1"/>
  <c r="K87" i="2"/>
  <c r="L87" i="2" s="1"/>
  <c r="I87" i="2"/>
  <c r="J87" i="2" s="1"/>
  <c r="O86" i="2"/>
  <c r="P86" i="2" s="1"/>
  <c r="M86" i="2"/>
  <c r="N86" i="2" s="1"/>
  <c r="K86" i="2"/>
  <c r="L86" i="2" s="1"/>
  <c r="I86" i="2"/>
  <c r="J86" i="2" s="1"/>
  <c r="O85" i="2"/>
  <c r="P85" i="2" s="1"/>
  <c r="M85" i="2"/>
  <c r="N85" i="2" s="1"/>
  <c r="K85" i="2"/>
  <c r="L85" i="2" s="1"/>
  <c r="I85" i="2"/>
  <c r="J85" i="2" s="1"/>
  <c r="O84" i="2"/>
  <c r="P84" i="2" s="1"/>
  <c r="M84" i="2"/>
  <c r="N84" i="2" s="1"/>
  <c r="K84" i="2"/>
  <c r="L84" i="2" s="1"/>
  <c r="I84" i="2"/>
  <c r="J84" i="2" s="1"/>
  <c r="O83" i="2"/>
  <c r="P83" i="2" s="1"/>
  <c r="M83" i="2"/>
  <c r="N83" i="2" s="1"/>
  <c r="K83" i="2"/>
  <c r="L83" i="2" s="1"/>
  <c r="I83" i="2"/>
  <c r="J83" i="2" s="1"/>
  <c r="O82" i="2"/>
  <c r="P82" i="2" s="1"/>
  <c r="M82" i="2"/>
  <c r="N82" i="2" s="1"/>
  <c r="K82" i="2"/>
  <c r="L82" i="2" s="1"/>
  <c r="I82" i="2"/>
  <c r="J82" i="2" s="1"/>
  <c r="O81" i="2"/>
  <c r="P81" i="2" s="1"/>
  <c r="M81" i="2"/>
  <c r="N81" i="2" s="1"/>
  <c r="K81" i="2"/>
  <c r="L81" i="2" s="1"/>
  <c r="I81" i="2"/>
  <c r="J81" i="2" s="1"/>
  <c r="O80" i="2"/>
  <c r="P80" i="2" s="1"/>
  <c r="M80" i="2"/>
  <c r="N80" i="2" s="1"/>
  <c r="K80" i="2"/>
  <c r="L80" i="2" s="1"/>
  <c r="I80" i="2"/>
  <c r="J80" i="2" s="1"/>
  <c r="O79" i="2"/>
  <c r="P79" i="2" s="1"/>
  <c r="M79" i="2"/>
  <c r="N79" i="2" s="1"/>
  <c r="K79" i="2"/>
  <c r="L79" i="2" s="1"/>
  <c r="I79" i="2"/>
  <c r="J79" i="2" s="1"/>
  <c r="O78" i="2"/>
  <c r="P78" i="2" s="1"/>
  <c r="M78" i="2"/>
  <c r="N78" i="2" s="1"/>
  <c r="K78" i="2"/>
  <c r="L78" i="2" s="1"/>
  <c r="I78" i="2"/>
  <c r="J78" i="2" s="1"/>
  <c r="O77" i="2"/>
  <c r="P77" i="2" s="1"/>
  <c r="M77" i="2"/>
  <c r="N77" i="2" s="1"/>
  <c r="K77" i="2"/>
  <c r="L77" i="2" s="1"/>
  <c r="I77" i="2"/>
  <c r="J77" i="2" s="1"/>
  <c r="O76" i="2"/>
  <c r="P76" i="2" s="1"/>
  <c r="M76" i="2"/>
  <c r="N76" i="2" s="1"/>
  <c r="K76" i="2"/>
  <c r="L76" i="2" s="1"/>
  <c r="I76" i="2"/>
  <c r="J76" i="2" s="1"/>
  <c r="O75" i="2"/>
  <c r="P75" i="2" s="1"/>
  <c r="M75" i="2"/>
  <c r="N75" i="2" s="1"/>
  <c r="K75" i="2"/>
  <c r="L75" i="2" s="1"/>
  <c r="I75" i="2"/>
  <c r="J75" i="2" s="1"/>
  <c r="O74" i="2"/>
  <c r="P74" i="2" s="1"/>
  <c r="M74" i="2"/>
  <c r="N74" i="2" s="1"/>
  <c r="K74" i="2"/>
  <c r="L74" i="2" s="1"/>
  <c r="I74" i="2"/>
  <c r="J74" i="2" s="1"/>
  <c r="O73" i="2"/>
  <c r="P73" i="2" s="1"/>
  <c r="M73" i="2"/>
  <c r="N73" i="2" s="1"/>
  <c r="K73" i="2"/>
  <c r="L73" i="2" s="1"/>
  <c r="I73" i="2"/>
  <c r="J73" i="2" s="1"/>
  <c r="O72" i="2"/>
  <c r="P72" i="2" s="1"/>
  <c r="M72" i="2"/>
  <c r="N72" i="2" s="1"/>
  <c r="K72" i="2"/>
  <c r="L72" i="2" s="1"/>
  <c r="I72" i="2"/>
  <c r="J72" i="2" s="1"/>
  <c r="O71" i="2"/>
  <c r="P71" i="2" s="1"/>
  <c r="M71" i="2"/>
  <c r="N71" i="2" s="1"/>
  <c r="K71" i="2"/>
  <c r="L71" i="2" s="1"/>
  <c r="I71" i="2"/>
  <c r="J71" i="2" s="1"/>
  <c r="O70" i="2"/>
  <c r="P70" i="2" s="1"/>
  <c r="M70" i="2"/>
  <c r="N70" i="2" s="1"/>
  <c r="K70" i="2"/>
  <c r="L70" i="2" s="1"/>
  <c r="I70" i="2"/>
  <c r="J70" i="2" s="1"/>
  <c r="O69" i="2"/>
  <c r="P69" i="2" s="1"/>
  <c r="M69" i="2"/>
  <c r="N69" i="2" s="1"/>
  <c r="K69" i="2"/>
  <c r="L69" i="2" s="1"/>
  <c r="I69" i="2"/>
  <c r="J69" i="2" s="1"/>
  <c r="O68" i="2"/>
  <c r="P68" i="2" s="1"/>
  <c r="M68" i="2"/>
  <c r="N68" i="2" s="1"/>
  <c r="K68" i="2"/>
  <c r="L68" i="2" s="1"/>
  <c r="I68" i="2"/>
  <c r="J68" i="2" s="1"/>
  <c r="O67" i="2"/>
  <c r="P67" i="2" s="1"/>
  <c r="M67" i="2"/>
  <c r="N67" i="2" s="1"/>
  <c r="K67" i="2"/>
  <c r="L67" i="2" s="1"/>
  <c r="I67" i="2"/>
  <c r="J67" i="2" s="1"/>
  <c r="O66" i="2"/>
  <c r="P66" i="2" s="1"/>
  <c r="M66" i="2"/>
  <c r="N66" i="2" s="1"/>
  <c r="K66" i="2"/>
  <c r="L66" i="2" s="1"/>
  <c r="I66" i="2"/>
  <c r="J66" i="2" s="1"/>
  <c r="O65" i="2"/>
  <c r="P65" i="2" s="1"/>
  <c r="M65" i="2"/>
  <c r="N65" i="2" s="1"/>
  <c r="K65" i="2"/>
  <c r="L65" i="2" s="1"/>
  <c r="I65" i="2"/>
  <c r="J65" i="2" s="1"/>
  <c r="O64" i="2"/>
  <c r="P64" i="2" s="1"/>
  <c r="M64" i="2"/>
  <c r="N64" i="2" s="1"/>
  <c r="K64" i="2"/>
  <c r="L64" i="2" s="1"/>
  <c r="I64" i="2"/>
  <c r="J64" i="2" s="1"/>
  <c r="O63" i="2"/>
  <c r="P63" i="2" s="1"/>
  <c r="M63" i="2"/>
  <c r="N63" i="2" s="1"/>
  <c r="K63" i="2"/>
  <c r="L63" i="2" s="1"/>
  <c r="I63" i="2"/>
  <c r="J63" i="2" s="1"/>
  <c r="O62" i="2"/>
  <c r="P62" i="2" s="1"/>
  <c r="M62" i="2"/>
  <c r="N62" i="2" s="1"/>
  <c r="K62" i="2"/>
  <c r="L62" i="2" s="1"/>
  <c r="I62" i="2"/>
  <c r="J62" i="2" s="1"/>
  <c r="O61" i="2"/>
  <c r="P61" i="2" s="1"/>
  <c r="M61" i="2"/>
  <c r="N61" i="2" s="1"/>
  <c r="K61" i="2"/>
  <c r="L61" i="2" s="1"/>
  <c r="I61" i="2"/>
  <c r="J61" i="2" s="1"/>
  <c r="O60" i="2"/>
  <c r="P60" i="2" s="1"/>
  <c r="M60" i="2"/>
  <c r="N60" i="2" s="1"/>
  <c r="K60" i="2"/>
  <c r="L60" i="2" s="1"/>
  <c r="I60" i="2"/>
  <c r="J60" i="2" s="1"/>
  <c r="O59" i="2"/>
  <c r="P59" i="2" s="1"/>
  <c r="M59" i="2"/>
  <c r="N59" i="2" s="1"/>
  <c r="K59" i="2"/>
  <c r="L59" i="2" s="1"/>
  <c r="I59" i="2"/>
  <c r="J59" i="2" s="1"/>
  <c r="O58" i="2"/>
  <c r="P58" i="2" s="1"/>
  <c r="M58" i="2"/>
  <c r="N58" i="2" s="1"/>
  <c r="L58" i="2"/>
  <c r="K58" i="2"/>
  <c r="I58" i="2"/>
  <c r="J58" i="2" s="1"/>
  <c r="O57" i="2"/>
  <c r="P57" i="2" s="1"/>
  <c r="M57" i="2"/>
  <c r="N57" i="2" s="1"/>
  <c r="L57" i="2"/>
  <c r="K57" i="2"/>
  <c r="I57" i="2"/>
  <c r="J57" i="2" s="1"/>
  <c r="O56" i="2"/>
  <c r="P56" i="2" s="1"/>
  <c r="M56" i="2"/>
  <c r="N56" i="2" s="1"/>
  <c r="L56" i="2"/>
  <c r="K56" i="2"/>
  <c r="I56" i="2"/>
  <c r="J56" i="2" s="1"/>
  <c r="O55" i="2"/>
  <c r="P55" i="2" s="1"/>
  <c r="M55" i="2"/>
  <c r="N55" i="2" s="1"/>
  <c r="L55" i="2"/>
  <c r="K55" i="2"/>
  <c r="I55" i="2"/>
  <c r="J55" i="2" s="1"/>
  <c r="O54" i="2"/>
  <c r="P54" i="2" s="1"/>
  <c r="M54" i="2"/>
  <c r="N54" i="2" s="1"/>
  <c r="L54" i="2"/>
  <c r="K54" i="2"/>
  <c r="I54" i="2"/>
  <c r="J54" i="2" s="1"/>
  <c r="O53" i="2"/>
  <c r="P53" i="2" s="1"/>
  <c r="M53" i="2"/>
  <c r="N53" i="2" s="1"/>
  <c r="L53" i="2"/>
  <c r="K53" i="2"/>
  <c r="I53" i="2"/>
  <c r="J53" i="2" s="1"/>
  <c r="O52" i="2"/>
  <c r="P52" i="2" s="1"/>
  <c r="M52" i="2"/>
  <c r="N52" i="2" s="1"/>
  <c r="L52" i="2"/>
  <c r="K52" i="2"/>
  <c r="I52" i="2"/>
  <c r="J52" i="2" s="1"/>
  <c r="O51" i="2"/>
  <c r="P51" i="2" s="1"/>
  <c r="M51" i="2"/>
  <c r="N51" i="2" s="1"/>
  <c r="L51" i="2"/>
  <c r="K51" i="2"/>
  <c r="I51" i="2"/>
  <c r="J51" i="2" s="1"/>
  <c r="O50" i="2"/>
  <c r="P50" i="2" s="1"/>
  <c r="M50" i="2"/>
  <c r="N50" i="2" s="1"/>
  <c r="L50" i="2"/>
  <c r="K50" i="2"/>
  <c r="I50" i="2"/>
  <c r="J50" i="2" s="1"/>
  <c r="O49" i="2"/>
  <c r="P49" i="2" s="1"/>
  <c r="M49" i="2"/>
  <c r="N49" i="2" s="1"/>
  <c r="L49" i="2"/>
  <c r="K49" i="2"/>
  <c r="I49" i="2"/>
  <c r="J49" i="2" s="1"/>
  <c r="O48" i="2"/>
  <c r="P48" i="2" s="1"/>
  <c r="M48" i="2"/>
  <c r="N48" i="2" s="1"/>
  <c r="L48" i="2"/>
  <c r="K48" i="2"/>
  <c r="I48" i="2"/>
  <c r="J48" i="2" s="1"/>
  <c r="O47" i="2"/>
  <c r="P47" i="2" s="1"/>
  <c r="M47" i="2"/>
  <c r="N47" i="2" s="1"/>
  <c r="L47" i="2"/>
  <c r="K47" i="2"/>
  <c r="I47" i="2"/>
  <c r="J47" i="2" s="1"/>
  <c r="O46" i="2"/>
  <c r="P46" i="2" s="1"/>
  <c r="M46" i="2"/>
  <c r="N46" i="2" s="1"/>
  <c r="K46" i="2"/>
  <c r="L46" i="2" s="1"/>
  <c r="I46" i="2"/>
  <c r="J46" i="2" s="1"/>
  <c r="O45" i="2"/>
  <c r="P45" i="2" s="1"/>
  <c r="M45" i="2"/>
  <c r="N45" i="2" s="1"/>
  <c r="K45" i="2"/>
  <c r="L45" i="2" s="1"/>
  <c r="I45" i="2"/>
  <c r="J45" i="2" s="1"/>
  <c r="O44" i="2"/>
  <c r="P44" i="2" s="1"/>
  <c r="M44" i="2"/>
  <c r="N44" i="2" s="1"/>
  <c r="K44" i="2"/>
  <c r="L44" i="2" s="1"/>
  <c r="I44" i="2"/>
  <c r="J44" i="2" s="1"/>
  <c r="O43" i="2"/>
  <c r="P43" i="2" s="1"/>
  <c r="M43" i="2"/>
  <c r="N43" i="2" s="1"/>
  <c r="K43" i="2"/>
  <c r="L43" i="2" s="1"/>
  <c r="I43" i="2"/>
  <c r="J43" i="2" s="1"/>
  <c r="O42" i="2"/>
  <c r="P42" i="2" s="1"/>
  <c r="M42" i="2"/>
  <c r="N42" i="2" s="1"/>
  <c r="K42" i="2"/>
  <c r="L42" i="2" s="1"/>
  <c r="I42" i="2"/>
  <c r="J42" i="2" s="1"/>
  <c r="O41" i="2"/>
  <c r="P41" i="2" s="1"/>
  <c r="M41" i="2"/>
  <c r="N41" i="2" s="1"/>
  <c r="K41" i="2"/>
  <c r="L41" i="2" s="1"/>
  <c r="I41" i="2"/>
  <c r="J41" i="2" s="1"/>
  <c r="O40" i="2"/>
  <c r="P40" i="2" s="1"/>
  <c r="M40" i="2"/>
  <c r="N40" i="2" s="1"/>
  <c r="K40" i="2"/>
  <c r="L40" i="2" s="1"/>
  <c r="I40" i="2"/>
  <c r="J40" i="2" s="1"/>
  <c r="O39" i="2"/>
  <c r="P39" i="2" s="1"/>
  <c r="M39" i="2"/>
  <c r="N39" i="2" s="1"/>
  <c r="K39" i="2"/>
  <c r="L39" i="2" s="1"/>
  <c r="I39" i="2"/>
  <c r="J39" i="2" s="1"/>
  <c r="O38" i="2"/>
  <c r="P38" i="2" s="1"/>
  <c r="M38" i="2"/>
  <c r="N38" i="2" s="1"/>
  <c r="K38" i="2"/>
  <c r="L38" i="2" s="1"/>
  <c r="I38" i="2"/>
  <c r="J38" i="2" s="1"/>
  <c r="O37" i="2"/>
  <c r="P37" i="2" s="1"/>
  <c r="M37" i="2"/>
  <c r="N37" i="2" s="1"/>
  <c r="K37" i="2"/>
  <c r="L37" i="2" s="1"/>
  <c r="I37" i="2"/>
  <c r="J37" i="2" s="1"/>
  <c r="O36" i="2"/>
  <c r="P36" i="2" s="1"/>
  <c r="M36" i="2"/>
  <c r="N36" i="2" s="1"/>
  <c r="K36" i="2"/>
  <c r="L36" i="2" s="1"/>
  <c r="I36" i="2"/>
  <c r="J36" i="2" s="1"/>
  <c r="O35" i="2"/>
  <c r="P35" i="2" s="1"/>
  <c r="M35" i="2"/>
  <c r="N35" i="2" s="1"/>
  <c r="K35" i="2"/>
  <c r="L35" i="2" s="1"/>
  <c r="I35" i="2"/>
  <c r="J35" i="2" s="1"/>
  <c r="O34" i="2"/>
  <c r="P34" i="2" s="1"/>
  <c r="M34" i="2"/>
  <c r="N34" i="2" s="1"/>
  <c r="K34" i="2"/>
  <c r="L34" i="2" s="1"/>
  <c r="I34" i="2"/>
  <c r="J34" i="2" s="1"/>
  <c r="O33" i="2"/>
  <c r="P33" i="2" s="1"/>
  <c r="M33" i="2"/>
  <c r="N33" i="2" s="1"/>
  <c r="K33" i="2"/>
  <c r="L33" i="2" s="1"/>
  <c r="I33" i="2"/>
  <c r="J33" i="2" s="1"/>
  <c r="O32" i="2"/>
  <c r="P32" i="2" s="1"/>
  <c r="M32" i="2"/>
  <c r="N32" i="2" s="1"/>
  <c r="K32" i="2"/>
  <c r="L32" i="2" s="1"/>
  <c r="I32" i="2"/>
  <c r="J32" i="2" s="1"/>
  <c r="O31" i="2"/>
  <c r="P31" i="2" s="1"/>
  <c r="M31" i="2"/>
  <c r="N31" i="2" s="1"/>
  <c r="K31" i="2"/>
  <c r="L31" i="2" s="1"/>
  <c r="I31" i="2"/>
  <c r="J31" i="2" s="1"/>
  <c r="O30" i="2"/>
  <c r="P30" i="2" s="1"/>
  <c r="M30" i="2"/>
  <c r="N30" i="2" s="1"/>
  <c r="K30" i="2"/>
  <c r="L30" i="2" s="1"/>
  <c r="I30" i="2"/>
  <c r="J30" i="2" s="1"/>
  <c r="O29" i="2"/>
  <c r="P29" i="2" s="1"/>
  <c r="M29" i="2"/>
  <c r="N29" i="2" s="1"/>
  <c r="K29" i="2"/>
  <c r="L29" i="2" s="1"/>
  <c r="I29" i="2"/>
  <c r="J29" i="2" s="1"/>
  <c r="O28" i="2"/>
  <c r="P28" i="2" s="1"/>
  <c r="M28" i="2"/>
  <c r="N28" i="2" s="1"/>
  <c r="K28" i="2"/>
  <c r="L28" i="2" s="1"/>
  <c r="I28" i="2"/>
  <c r="J28" i="2" s="1"/>
  <c r="O27" i="2"/>
  <c r="P27" i="2" s="1"/>
  <c r="M27" i="2"/>
  <c r="N27" i="2" s="1"/>
  <c r="K27" i="2"/>
  <c r="L27" i="2" s="1"/>
  <c r="I27" i="2"/>
  <c r="J27" i="2" s="1"/>
  <c r="O26" i="2"/>
  <c r="P26" i="2" s="1"/>
  <c r="M26" i="2"/>
  <c r="N26" i="2" s="1"/>
  <c r="K26" i="2"/>
  <c r="L26" i="2" s="1"/>
  <c r="I26" i="2"/>
  <c r="J26" i="2" s="1"/>
  <c r="O25" i="2"/>
  <c r="P25" i="2" s="1"/>
  <c r="M25" i="2"/>
  <c r="N25" i="2" s="1"/>
  <c r="K25" i="2"/>
  <c r="L25" i="2" s="1"/>
  <c r="I25" i="2"/>
  <c r="J25" i="2" s="1"/>
  <c r="O24" i="2"/>
  <c r="P24" i="2" s="1"/>
  <c r="M24" i="2"/>
  <c r="N24" i="2" s="1"/>
  <c r="K24" i="2"/>
  <c r="L24" i="2" s="1"/>
  <c r="I24" i="2"/>
  <c r="J24" i="2" s="1"/>
  <c r="O23" i="2"/>
  <c r="P23" i="2" s="1"/>
  <c r="M23" i="2"/>
  <c r="N23" i="2" s="1"/>
  <c r="K23" i="2"/>
  <c r="L23" i="2" s="1"/>
  <c r="I23" i="2"/>
  <c r="J23" i="2" s="1"/>
  <c r="O22" i="2"/>
  <c r="P22" i="2" s="1"/>
  <c r="M22" i="2"/>
  <c r="N22" i="2" s="1"/>
  <c r="K22" i="2"/>
  <c r="L22" i="2" s="1"/>
  <c r="I22" i="2"/>
  <c r="J22" i="2" s="1"/>
  <c r="O21" i="2"/>
  <c r="P21" i="2" s="1"/>
  <c r="M21" i="2"/>
  <c r="N21" i="2" s="1"/>
  <c r="K21" i="2"/>
  <c r="L21" i="2" s="1"/>
  <c r="I21" i="2"/>
  <c r="J21" i="2" s="1"/>
  <c r="O20" i="2"/>
  <c r="P20" i="2" s="1"/>
  <c r="M20" i="2"/>
  <c r="N20" i="2" s="1"/>
  <c r="K20" i="2"/>
  <c r="L20" i="2" s="1"/>
  <c r="I20" i="2"/>
  <c r="J20" i="2" s="1"/>
  <c r="O19" i="2"/>
  <c r="P19" i="2" s="1"/>
  <c r="M19" i="2"/>
  <c r="N19" i="2" s="1"/>
  <c r="K19" i="2"/>
  <c r="L19" i="2" s="1"/>
  <c r="I19" i="2"/>
  <c r="J19" i="2" s="1"/>
  <c r="O18" i="2"/>
  <c r="P18" i="2" s="1"/>
  <c r="M18" i="2"/>
  <c r="N18" i="2" s="1"/>
  <c r="K18" i="2"/>
  <c r="L18" i="2" s="1"/>
  <c r="I18" i="2"/>
  <c r="J18" i="2" s="1"/>
  <c r="O17" i="2"/>
  <c r="P17" i="2" s="1"/>
  <c r="M17" i="2"/>
  <c r="N17" i="2" s="1"/>
  <c r="K17" i="2"/>
  <c r="L17" i="2" s="1"/>
  <c r="I17" i="2"/>
  <c r="J17" i="2" s="1"/>
  <c r="O16" i="2"/>
  <c r="P16" i="2" s="1"/>
  <c r="M16" i="2"/>
  <c r="N16" i="2" s="1"/>
  <c r="K16" i="2"/>
  <c r="L16" i="2" s="1"/>
  <c r="I16" i="2"/>
  <c r="J16" i="2" s="1"/>
  <c r="O15" i="2"/>
  <c r="P15" i="2" s="1"/>
  <c r="M15" i="2"/>
  <c r="N15" i="2" s="1"/>
  <c r="K15" i="2"/>
  <c r="L15" i="2" s="1"/>
  <c r="I15" i="2"/>
  <c r="J15" i="2" s="1"/>
  <c r="O14" i="2"/>
  <c r="P14" i="2" s="1"/>
  <c r="M14" i="2"/>
  <c r="N14" i="2" s="1"/>
  <c r="K14" i="2"/>
  <c r="L14" i="2" s="1"/>
  <c r="I14" i="2"/>
  <c r="J14" i="2" s="1"/>
  <c r="O13" i="2"/>
  <c r="P13" i="2" s="1"/>
  <c r="M13" i="2"/>
  <c r="N13" i="2" s="1"/>
  <c r="K13" i="2"/>
  <c r="L13" i="2" s="1"/>
  <c r="I13" i="2"/>
  <c r="J13" i="2" s="1"/>
  <c r="O12" i="2"/>
  <c r="P12" i="2" s="1"/>
  <c r="M12" i="2"/>
  <c r="N12" i="2" s="1"/>
  <c r="K12" i="2"/>
  <c r="L12" i="2" s="1"/>
  <c r="I12" i="2"/>
  <c r="J12" i="2" s="1"/>
  <c r="O11" i="2"/>
  <c r="P11" i="2" s="1"/>
  <c r="M11" i="2"/>
  <c r="N11" i="2" s="1"/>
  <c r="K11" i="2"/>
  <c r="L11" i="2" s="1"/>
  <c r="I11" i="2"/>
  <c r="J11" i="2" s="1"/>
  <c r="O10" i="2"/>
  <c r="P10" i="2" s="1"/>
  <c r="M10" i="2"/>
  <c r="N10" i="2" s="1"/>
  <c r="M108" i="2" s="1"/>
  <c r="M109" i="2" s="1"/>
  <c r="G112" i="2" s="1"/>
  <c r="E9" i="5" s="1"/>
  <c r="K10" i="2"/>
  <c r="L10" i="2" s="1"/>
  <c r="K108" i="2" s="1"/>
  <c r="K109" i="2" s="1"/>
  <c r="F112" i="2" s="1"/>
  <c r="D9" i="5" s="1"/>
  <c r="I10" i="2"/>
  <c r="J10" i="2" s="1"/>
  <c r="I108" i="2" s="1"/>
  <c r="I109" i="2" s="1"/>
  <c r="E112" i="2" s="1"/>
  <c r="C9" i="5" s="1"/>
  <c r="O108" i="2" l="1"/>
  <c r="O109" i="2" s="1"/>
  <c r="H112" i="2" s="1"/>
  <c r="G9" i="5" s="1"/>
  <c r="G12" i="5" s="1"/>
  <c r="O107" i="4"/>
  <c r="O108" i="4" s="1"/>
  <c r="G111" i="4" s="1"/>
  <c r="E11" i="5" s="1"/>
  <c r="E12" i="5" s="1"/>
  <c r="G16" i="7"/>
  <c r="G17" i="7" s="1"/>
  <c r="G20" i="7" s="1"/>
  <c r="B28" i="9"/>
  <c r="E16" i="8"/>
  <c r="G16" i="8" s="1"/>
  <c r="G107" i="3"/>
  <c r="G108" i="3" s="1"/>
  <c r="E111" i="3" s="1"/>
  <c r="S107" i="4"/>
  <c r="S108" i="4" s="1"/>
  <c r="I111" i="4" s="1"/>
  <c r="G11" i="5" s="1"/>
  <c r="K107" i="4"/>
  <c r="K108" i="4" s="1"/>
  <c r="E111" i="4" s="1"/>
  <c r="C11" i="5" s="1"/>
  <c r="C12" i="5" s="1"/>
  <c r="M107" i="4"/>
  <c r="M108" i="4" s="1"/>
  <c r="F111" i="4" s="1"/>
  <c r="D11" i="5" s="1"/>
  <c r="D12" i="5" s="1"/>
  <c r="U107" i="4"/>
  <c r="U108" i="4" s="1"/>
  <c r="J111" i="4" s="1"/>
  <c r="H11" i="5" s="1"/>
  <c r="H12" i="5" s="1"/>
  <c r="C30" i="10"/>
  <c r="E30" i="10"/>
  <c r="Q30" i="10"/>
  <c r="E13" i="8" l="1"/>
  <c r="G13" i="8" s="1"/>
  <c r="B25" i="9"/>
  <c r="D16" i="7"/>
  <c r="D17" i="7" s="1"/>
  <c r="D20" i="7" s="1"/>
  <c r="E15" i="8"/>
  <c r="G15" i="8" s="1"/>
  <c r="F16" i="7"/>
  <c r="F17" i="7" s="1"/>
  <c r="F20" i="7" s="1"/>
  <c r="B27" i="9"/>
  <c r="B26" i="9"/>
  <c r="E16" i="7"/>
  <c r="E17" i="7" s="1"/>
  <c r="E20" i="7" s="1"/>
  <c r="E14" i="8"/>
  <c r="G14" i="8" s="1"/>
  <c r="E17" i="8"/>
  <c r="G17" i="8" s="1"/>
  <c r="B29" i="9"/>
  <c r="H16" i="7"/>
  <c r="H17" i="7" s="1"/>
  <c r="H20" i="7" s="1"/>
  <c r="Q28" i="9"/>
  <c r="D28" i="9"/>
  <c r="O28" i="9"/>
  <c r="C28" i="9"/>
  <c r="N28" i="9"/>
  <c r="E28" i="9"/>
  <c r="I16" i="7"/>
  <c r="I17" i="7" s="1"/>
  <c r="I20" i="7" s="1"/>
  <c r="B30" i="9"/>
  <c r="E18" i="8"/>
  <c r="G18" i="8" s="1"/>
  <c r="O27" i="9" l="1"/>
  <c r="D27" i="9"/>
  <c r="N27" i="9"/>
  <c r="C27" i="9"/>
  <c r="G27" i="9"/>
  <c r="Q27" i="9"/>
  <c r="E27" i="9"/>
  <c r="O25" i="9"/>
  <c r="O31" i="9" s="1"/>
  <c r="D25" i="9"/>
  <c r="N25" i="9"/>
  <c r="C25" i="9"/>
  <c r="G25" i="9"/>
  <c r="G31" i="9" s="1"/>
  <c r="Q25" i="9"/>
  <c r="E25" i="9"/>
  <c r="B31" i="9"/>
  <c r="Q30" i="9"/>
  <c r="E30" i="9"/>
  <c r="O30" i="9"/>
  <c r="D30" i="9"/>
  <c r="N30" i="9"/>
  <c r="C30" i="9"/>
  <c r="G30" i="9"/>
  <c r="Q29" i="9"/>
  <c r="E29" i="9"/>
  <c r="O29" i="9"/>
  <c r="D29" i="9"/>
  <c r="N29" i="9"/>
  <c r="C29" i="9"/>
  <c r="G29" i="9"/>
  <c r="O26" i="9"/>
  <c r="D26" i="9"/>
  <c r="N26" i="9"/>
  <c r="C26" i="9"/>
  <c r="G26" i="9"/>
  <c r="E26" i="9"/>
  <c r="Q26" i="9"/>
  <c r="C31" i="9" l="1"/>
  <c r="E31" i="9"/>
  <c r="N31" i="9"/>
  <c r="Q31" i="9"/>
  <c r="D31" i="9"/>
</calcChain>
</file>

<file path=xl/sharedStrings.xml><?xml version="1.0" encoding="utf-8"?>
<sst xmlns="http://schemas.openxmlformats.org/spreadsheetml/2006/main" count="2431" uniqueCount="557">
  <si>
    <t>SAPTHAGIRI COLLEGE OF ENGINEERING, BENGALURU - 57.</t>
  </si>
  <si>
    <t>Attainment Levels of COs</t>
  </si>
  <si>
    <t>Course Name: High Voltage engineering  ( 15EE73)</t>
  </si>
  <si>
    <t>DEPARTMENT OF ELECTRICAL AND ELECTRONICS ENGINEERING</t>
  </si>
  <si>
    <t>Assessment Methods</t>
  </si>
  <si>
    <t>Target-Attainment Levels</t>
  </si>
  <si>
    <t>Attainement</t>
  </si>
  <si>
    <t>Internal Assessment(CIE)</t>
  </si>
  <si>
    <t>Level 1</t>
  </si>
  <si>
    <t>35% of students scoring more than 60% marks in internal assessment tools</t>
  </si>
  <si>
    <t>CO ATTAINMENT - ASSIGNEMENT MARKS (ODD SEM. 2018-19)</t>
  </si>
  <si>
    <t>CO ATTAINMENT - IA TEST MARKS (ODD SEM. 2018-19)</t>
  </si>
  <si>
    <r>
      <t xml:space="preserve">Sem.: </t>
    </r>
    <r>
      <rPr>
        <b/>
        <sz val="11"/>
        <color rgb="FF000000"/>
        <rFont val="Calibri"/>
      </rPr>
      <t>VII</t>
    </r>
  </si>
  <si>
    <t>Level 2</t>
  </si>
  <si>
    <t>50% of students scoring more than 60% marks in internal assessment tools</t>
  </si>
  <si>
    <r>
      <t xml:space="preserve">Subject: </t>
    </r>
    <r>
      <rPr>
        <b/>
        <sz val="11"/>
        <color rgb="FF000000"/>
        <rFont val="Calibri"/>
      </rPr>
      <t>High voltage engg</t>
    </r>
  </si>
  <si>
    <t>Level 3</t>
  </si>
  <si>
    <t>70% of students scoring more than 60% marks in internal assessment tools</t>
  </si>
  <si>
    <r>
      <t xml:space="preserve">Subject Code: </t>
    </r>
    <r>
      <rPr>
        <b/>
        <sz val="11"/>
        <color rgb="FF000000"/>
        <rFont val="Calibri"/>
      </rPr>
      <t>15EE73</t>
    </r>
  </si>
  <si>
    <r>
      <t xml:space="preserve">Sem.: </t>
    </r>
    <r>
      <rPr>
        <b/>
        <sz val="11"/>
        <color rgb="FF000000"/>
        <rFont val="Arial"/>
      </rPr>
      <t>VII</t>
    </r>
  </si>
  <si>
    <r>
      <t xml:space="preserve">Subject: </t>
    </r>
    <r>
      <rPr>
        <b/>
        <sz val="11"/>
        <color rgb="FF000000"/>
        <rFont val="Arial"/>
      </rPr>
      <t>High voltage engg</t>
    </r>
  </si>
  <si>
    <r>
      <t xml:space="preserve">Subject Code: </t>
    </r>
    <r>
      <rPr>
        <b/>
        <sz val="11"/>
        <color rgb="FF000000"/>
        <rFont val="Arial"/>
      </rPr>
      <t>15EE73</t>
    </r>
  </si>
  <si>
    <r>
      <t xml:space="preserve">Names of the faculty member: Dr.K.N.Ravi and </t>
    </r>
    <r>
      <rPr>
        <b/>
        <sz val="11"/>
        <color rgb="FF000000"/>
        <rFont val="Calibri"/>
      </rPr>
      <t>Mr.Nagaraj</t>
    </r>
  </si>
  <si>
    <t>University Assessment (SEE)</t>
  </si>
  <si>
    <t>35% of students scoring more than 45% marks in SEE assessment tools</t>
  </si>
  <si>
    <r>
      <t xml:space="preserve">Names of the faculty member: </t>
    </r>
    <r>
      <rPr>
        <b/>
        <sz val="11"/>
        <color rgb="FF000000"/>
        <rFont val="Arial"/>
      </rPr>
      <t>Dr.K.N.Ravi and Nagaraj H P</t>
    </r>
  </si>
  <si>
    <t>50% of students scoring more than 45% marks in SEE assessment tools</t>
  </si>
  <si>
    <t>70% of students scoring more than 45% marks in SEE assessment tools</t>
  </si>
  <si>
    <t>Sl. No.</t>
  </si>
  <si>
    <t>Name of the student</t>
  </si>
  <si>
    <t>USN</t>
  </si>
  <si>
    <t>Section</t>
  </si>
  <si>
    <t>ASSIGNEMENT MARKS</t>
  </si>
  <si>
    <t>IA TEST-1</t>
  </si>
  <si>
    <t>IA TEST-2</t>
  </si>
  <si>
    <t>IA TEST-3</t>
  </si>
  <si>
    <t>COURSE OUTCOMES</t>
  </si>
  <si>
    <t>Q1 or Q2 / Q3 or Q4</t>
  </si>
  <si>
    <t>CO4</t>
  </si>
  <si>
    <t>Q1 or Q2</t>
  </si>
  <si>
    <t>Q3 or Q4</t>
  </si>
  <si>
    <t>CO6</t>
  </si>
  <si>
    <t>CO1</t>
  </si>
  <si>
    <t>CO2</t>
  </si>
  <si>
    <t>CO5</t>
  </si>
  <si>
    <t>CO3</t>
  </si>
  <si>
    <t>CO ATTAINMENT - FINAL EXAM MARKS (ODD SEM. 2018-19)</t>
  </si>
  <si>
    <t>Max. Marks</t>
  </si>
  <si>
    <r>
      <t xml:space="preserve">Sem.: </t>
    </r>
    <r>
      <rPr>
        <b/>
        <sz val="11"/>
        <color rgb="FF000000"/>
        <rFont val="Calibri"/>
      </rPr>
      <t>VII</t>
    </r>
  </si>
  <si>
    <r>
      <t xml:space="preserve">Subject: </t>
    </r>
    <r>
      <rPr>
        <b/>
        <sz val="11"/>
        <color rgb="FF000000"/>
        <rFont val="Calibri"/>
      </rPr>
      <t>High Voltage Engg</t>
    </r>
  </si>
  <si>
    <r>
      <t xml:space="preserve">Subject Code: </t>
    </r>
    <r>
      <rPr>
        <b/>
        <sz val="11"/>
        <color rgb="FF000000"/>
        <rFont val="Calibri"/>
      </rPr>
      <t>15EE73</t>
    </r>
  </si>
  <si>
    <r>
      <t xml:space="preserve">Names of the faculty member: </t>
    </r>
    <r>
      <rPr>
        <b/>
        <sz val="11"/>
        <color rgb="FF000000"/>
        <rFont val="Calibri"/>
      </rPr>
      <t>Dr.K.N.Ravi and Nagaraj HP</t>
    </r>
  </si>
  <si>
    <t>------</t>
  </si>
  <si>
    <t>%age</t>
  </si>
  <si>
    <t>Y/N</t>
  </si>
  <si>
    <t>CO ATTAINMENT</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</si>
  <si>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</si>
  <si>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</si>
  <si>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</si>
  <si>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</si>
  <si>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</si>
  <si>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</si>
  <si>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</si>
  <si>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</si>
  <si>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</si>
  <si>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</si>
  <si>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</si>
  <si>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</si>
  <si>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</si>
  <si>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</si>
  <si>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</si>
  <si>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</si>
  <si>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</si>
  <si>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AB</t>
  </si>
  <si>
    <t>ARUNA B P</t>
  </si>
  <si>
    <t>1SG15EE013</t>
  </si>
  <si>
    <t>-</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</si>
  <si>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</si>
  <si>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</si>
  <si>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</si>
  <si>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</si>
  <si>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</si>
  <si>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</si>
  <si>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</si>
  <si>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</si>
  <si>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</si>
  <si>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</si>
  <si>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</si>
  <si>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</si>
  <si>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</si>
  <si>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</si>
  <si>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</si>
  <si>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</si>
  <si>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</si>
  <si>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</si>
  <si>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</si>
  <si>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</si>
  <si>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</si>
  <si>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</si>
  <si>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</si>
  <si>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</si>
  <si>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</si>
  <si>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</si>
  <si>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</si>
  <si>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</si>
  <si>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</si>
  <si>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</si>
  <si>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</si>
  <si>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</si>
  <si>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</si>
  <si>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</si>
  <si>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</si>
  <si>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</si>
  <si>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</si>
  <si>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</si>
  <si>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</si>
  <si>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</si>
  <si>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</si>
  <si>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</si>
  <si>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</si>
  <si>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</si>
  <si>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</si>
  <si>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</si>
  <si>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</si>
  <si>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</si>
  <si>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</si>
  <si>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</si>
  <si>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</si>
  <si>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</si>
  <si>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</si>
  <si>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</si>
  <si>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</si>
  <si>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</si>
  <si>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</si>
  <si>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</si>
  <si>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</si>
  <si>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</si>
  <si>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</si>
  <si>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</si>
  <si>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</si>
  <si>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</si>
  <si>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</si>
  <si>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</si>
  <si>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</si>
  <si>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</si>
  <si>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</si>
  <si>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</si>
  <si>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</si>
  <si>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</si>
  <si>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</si>
  <si>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</si>
  <si>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</si>
  <si>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</si>
  <si>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</si>
  <si>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</si>
  <si>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</si>
  <si>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</si>
  <si>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</si>
  <si>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</si>
  <si>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</si>
  <si>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</si>
  <si>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</si>
  <si>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</si>
  <si>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</si>
  <si>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</si>
  <si>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</si>
  <si>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</si>
  <si>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</si>
  <si>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</si>
  <si>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</si>
  <si>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</si>
  <si>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</si>
  <si>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</si>
  <si>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</si>
  <si>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</si>
  <si>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</si>
  <si>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</si>
  <si>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</si>
  <si>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</si>
  <si>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</si>
  <si>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</si>
  <si>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</si>
  <si>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</si>
  <si>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</si>
  <si>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</si>
  <si>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</si>
  <si>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</si>
  <si>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</si>
  <si>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</si>
  <si>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</si>
  <si>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</si>
  <si>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</si>
  <si>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</si>
  <si>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</si>
  <si>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</si>
  <si>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</si>
  <si>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</si>
  <si>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</si>
  <si>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</si>
  <si>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</si>
  <si>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</si>
  <si>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</si>
  <si>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</si>
  <si>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</si>
  <si>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</si>
  <si>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</si>
  <si>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</si>
  <si>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</si>
  <si>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</si>
  <si>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</si>
  <si>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</si>
  <si>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</si>
  <si>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</si>
  <si>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</si>
  <si>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</si>
  <si>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</si>
  <si>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</si>
  <si>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</si>
  <si>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</si>
  <si>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</si>
  <si>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</si>
  <si>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</si>
  <si>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</si>
  <si>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</si>
  <si>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</si>
  <si>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</si>
  <si>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</si>
  <si>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</si>
  <si>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</si>
  <si>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</si>
  <si>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</si>
  <si>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</si>
  <si>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</si>
  <si>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</si>
  <si>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</si>
  <si>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</si>
  <si>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</si>
  <si>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</si>
  <si>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</si>
  <si>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</si>
  <si>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</si>
  <si>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</si>
  <si>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</si>
  <si>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</si>
  <si>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</si>
  <si>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</si>
  <si>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</si>
  <si>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</si>
  <si>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</si>
  <si>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</si>
  <si>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</si>
  <si>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</si>
  <si>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</si>
  <si>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</si>
  <si>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</si>
  <si>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</si>
  <si>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</si>
  <si>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</si>
  <si>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PSA-2 (15EE71)</t>
  </si>
  <si>
    <r>
      <rPr>
        <b/>
        <sz val="11"/>
        <rFont val="Arial"/>
      </rPr>
      <t xml:space="preserve">TARGET: </t>
    </r>
    <r>
      <rPr>
        <sz val="11"/>
        <color rgb="FF000000"/>
        <rFont val="Arial"/>
      </rPr>
      <t>90% OF STUDENTS WILL SCORE 80% OF MARKS</t>
    </r>
  </si>
  <si>
    <r>
      <rPr>
        <b/>
        <sz val="11"/>
        <rFont val="Calibri"/>
      </rPr>
      <t xml:space="preserve">TARGET: </t>
    </r>
    <r>
      <rPr>
        <sz val="11"/>
        <color rgb="FF000000"/>
        <rFont val="Calibri"/>
      </rPr>
      <t>60% OF STUDENTS WILL SCORE 60% OF MARKS</t>
    </r>
  </si>
  <si>
    <t>%AGE OF  ATTAINMENT</t>
  </si>
  <si>
    <r>
      <rPr>
        <b/>
        <sz val="11"/>
        <rFont val="Calibri"/>
      </rPr>
      <t xml:space="preserve">TARGET: </t>
    </r>
    <r>
      <rPr>
        <sz val="11"/>
        <color rgb="FF000000"/>
        <rFont val="Calibri"/>
      </rPr>
      <t>70% OF STUDENTS WILL SCORE 45% OF MARKS</t>
    </r>
  </si>
  <si>
    <t>DIRECT ASSESSMENT METHOD - CO ATTAINMENT (ODD SEM. 2018-19)</t>
  </si>
  <si>
    <r>
      <t xml:space="preserve">Sem.: </t>
    </r>
    <r>
      <rPr>
        <b/>
        <sz val="11"/>
        <color rgb="FF000000"/>
        <rFont val="Arial"/>
      </rPr>
      <t>VII</t>
    </r>
  </si>
  <si>
    <r>
      <t xml:space="preserve">Subject: </t>
    </r>
    <r>
      <rPr>
        <b/>
        <sz val="11"/>
        <color rgb="FF000000"/>
        <rFont val="Arial"/>
      </rPr>
      <t>High Voltage Engg</t>
    </r>
  </si>
  <si>
    <r>
      <t xml:space="preserve">Subject Code: </t>
    </r>
    <r>
      <rPr>
        <b/>
        <sz val="11"/>
        <color rgb="FF000000"/>
        <rFont val="Arial"/>
      </rPr>
      <t>15EE73</t>
    </r>
  </si>
  <si>
    <r>
      <t xml:space="preserve">Names of the faculty member: </t>
    </r>
    <r>
      <rPr>
        <b/>
        <sz val="11"/>
        <color rgb="FF000000"/>
        <rFont val="Arial"/>
      </rPr>
      <t>Dr.K.N.Ravi and Mr.Nagaraj.H.P</t>
    </r>
  </si>
  <si>
    <r>
      <t xml:space="preserve">TARGET: </t>
    </r>
    <r>
      <rPr>
        <sz val="12"/>
        <color rgb="FF000000"/>
        <rFont val="Arial"/>
      </rPr>
      <t>60% ATTAINMENT</t>
    </r>
  </si>
  <si>
    <t>COs</t>
  </si>
  <si>
    <t>IA MARKS ATTAINMENT</t>
  </si>
  <si>
    <t>---</t>
  </si>
  <si>
    <t>ASSIGN MARKS ATTAINMENT</t>
  </si>
  <si>
    <t>FINAL EXAM ATTAINMENT</t>
  </si>
  <si>
    <t>AVERAGE</t>
  </si>
  <si>
    <t>NEXT ACADEMIC YEAR TARGET CAN BE: 62%</t>
  </si>
  <si>
    <t>COURSE EXIT SURVEY RESPONSES (ODD SEM. 2018-19)</t>
  </si>
  <si>
    <r>
      <t xml:space="preserve">Sem.: </t>
    </r>
    <r>
      <rPr>
        <b/>
        <sz val="12"/>
        <color rgb="FF000000"/>
        <rFont val="Arial"/>
      </rPr>
      <t>VII</t>
    </r>
  </si>
  <si>
    <r>
      <t xml:space="preserve">Subject: </t>
    </r>
    <r>
      <rPr>
        <b/>
        <sz val="12"/>
        <color rgb="FF000000"/>
        <rFont val="Arial"/>
      </rPr>
      <t>High voltage Engg</t>
    </r>
  </si>
  <si>
    <r>
      <t xml:space="preserve">Subject Code: </t>
    </r>
    <r>
      <rPr>
        <b/>
        <sz val="12"/>
        <color rgb="FF000000"/>
        <rFont val="Arial"/>
      </rPr>
      <t>15EE73</t>
    </r>
  </si>
  <si>
    <r>
      <t xml:space="preserve">Names of the Faculty member: </t>
    </r>
    <r>
      <rPr>
        <b/>
        <sz val="12"/>
        <color rgb="FF000000"/>
        <rFont val="Arial"/>
      </rPr>
      <t>Dr.K.N.Ravi and Nagaraj HP</t>
    </r>
  </si>
  <si>
    <r>
      <rPr>
        <b/>
        <sz val="12"/>
        <color rgb="FF000000"/>
        <rFont val="Arial"/>
      </rPr>
      <t>NOTE:</t>
    </r>
    <r>
      <rPr>
        <sz val="12"/>
        <color rgb="FF000000"/>
        <rFont val="Arial"/>
      </rPr>
      <t xml:space="preserve"> This survey is obtained through google Forms</t>
    </r>
  </si>
  <si>
    <t>Timestamp</t>
  </si>
  <si>
    <t>NAME OF THE STUDENT</t>
  </si>
  <si>
    <t>Are you able to formulate network matrices and models for solving load flow problems?</t>
  </si>
  <si>
    <t>Are you able to perform steady state power flow analysis of power systems using numerical iterative techniques?</t>
  </si>
  <si>
    <t>Are you able to show knowledge of optimal operation of generators on a bus bar and optimal generation scheduling?</t>
  </si>
  <si>
    <t>Are you able to discuss optimal scheduling for hydro-thermal system, power system security and reliability?</t>
  </si>
  <si>
    <t>Are you able to analyze short circuit faults in power system networks using bus impedance matrix?</t>
  </si>
  <si>
    <t>Are you able to perform numerical solution of swing equation for multi-machine stability?</t>
  </si>
  <si>
    <t>COURSE OUTCOMES -------------------&gt;</t>
  </si>
  <si>
    <t>Annapurna Singh</t>
  </si>
  <si>
    <t>1sg15ee005</t>
  </si>
  <si>
    <t>4 (Very Good)</t>
  </si>
  <si>
    <t>Antony Roshan</t>
  </si>
  <si>
    <t>1sg15ee006</t>
  </si>
  <si>
    <t>5 (Excellent)</t>
  </si>
  <si>
    <t>3 (Good)</t>
  </si>
  <si>
    <t>Anusha B</t>
  </si>
  <si>
    <t>Anusha. K</t>
  </si>
  <si>
    <t>1sg15ee009</t>
  </si>
  <si>
    <t>Apoorva K.G</t>
  </si>
  <si>
    <t>Arpita Sharma</t>
  </si>
  <si>
    <t>1sg15ee011</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</si>
  <si>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</si>
  <si>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</si>
  <si>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15EE73</t>
    </r>
  </si>
  <si>
    <r>
      <t xml:space="preserve">Names of the Faculty member: </t>
    </r>
    <r>
      <rPr>
        <b/>
        <sz val="12"/>
        <color rgb="FF000000"/>
        <rFont val="Arial"/>
      </rPr>
      <t>Dr.K.N. Ravi and Nagaraj HP</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</si>
  <si>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</si>
  <si>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</si>
  <si>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</si>
  <si>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</si>
  <si>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</si>
  <si>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Aruna</t>
  </si>
  <si>
    <t>Total Responses</t>
  </si>
  <si>
    <t>1sg15ee013</t>
  </si>
  <si>
    <t>Weighted Average</t>
  </si>
  <si>
    <t>CO Max. Count</t>
  </si>
  <si>
    <t>%age CO attainment</t>
  </si>
  <si>
    <t>Athiya mohammadi</t>
  </si>
  <si>
    <t>1sg15ee014</t>
  </si>
  <si>
    <t>Balaji Venkatesh kalkonda</t>
  </si>
  <si>
    <t>Formulate network matrices and models for solving load flow problems.</t>
  </si>
  <si>
    <t>Chaitra. S</t>
  </si>
  <si>
    <t>Chandan G</t>
  </si>
  <si>
    <t>Chandan Gowda P</t>
  </si>
  <si>
    <t>1sg15ee021</t>
  </si>
  <si>
    <t>Chandan Kumar</t>
  </si>
  <si>
    <t>1sg15ee022</t>
  </si>
  <si>
    <t>Perform steady state power flow analysis of power systems using numerical iterative techniques and suggest a method to control voltage profile.</t>
  </si>
  <si>
    <t>Chandana.B</t>
  </si>
  <si>
    <t>1sg15ee023</t>
  </si>
  <si>
    <t>Charitha M C</t>
  </si>
  <si>
    <t>Show knowledge of optimal operation of generators on a bus bar, optimal unit commitment, reliability considerations and optimal generation scheduling.</t>
  </si>
  <si>
    <t>Chaya K</t>
  </si>
  <si>
    <t>2 (Very Fair)</t>
  </si>
  <si>
    <t>D. Manish Naicker</t>
  </si>
  <si>
    <t>1sg15ee026</t>
  </si>
  <si>
    <t>Discuss optimal scheduling for hydro-thermal system, power system security and reliability.</t>
  </si>
  <si>
    <t>Darshan N</t>
  </si>
  <si>
    <t>1sg15ee027</t>
  </si>
  <si>
    <t>Dhanush P</t>
  </si>
  <si>
    <t>Analyze short circuit faults in power system networks using bus impedance matrix.</t>
  </si>
  <si>
    <t>G.Tejashree</t>
  </si>
  <si>
    <t>Perform numerical solution of swing equation for multi-machine stability.</t>
  </si>
  <si>
    <t>CO Assessment method</t>
  </si>
  <si>
    <t>Harshith Gowda</t>
  </si>
  <si>
    <t>1sg15ee035</t>
  </si>
  <si>
    <r>
      <rPr>
        <b/>
        <sz val="11"/>
        <color rgb="FF000000"/>
        <rFont val="Arial"/>
      </rPr>
      <t xml:space="preserve">Direct method                                                                           </t>
    </r>
    <r>
      <rPr>
        <sz val="11"/>
        <color rgb="FF000000"/>
        <rFont val="Arial"/>
      </rPr>
      <t>(IA Test, Assignment/quiz and exam)</t>
    </r>
  </si>
  <si>
    <t>Harshitha V</t>
  </si>
  <si>
    <t>Weightage (80%)</t>
  </si>
  <si>
    <t>Irene Jacob</t>
  </si>
  <si>
    <t>1sg15ee037</t>
  </si>
  <si>
    <t>Jeevitha</t>
  </si>
  <si>
    <t>1sg15ee038</t>
  </si>
  <si>
    <t>K Lavenya</t>
  </si>
  <si>
    <r>
      <rPr>
        <b/>
        <sz val="11"/>
        <color rgb="FF000000"/>
        <rFont val="Arial"/>
      </rPr>
      <t>Indirect method</t>
    </r>
    <r>
      <rPr>
        <sz val="11"/>
        <color rgb="FF000000"/>
        <rFont val="Arial"/>
      </rPr>
      <t xml:space="preserve"> (Course Exit Survey)</t>
    </r>
  </si>
  <si>
    <t>Karthik B</t>
  </si>
  <si>
    <t>Keerthana.R</t>
  </si>
  <si>
    <t>Lohith s</t>
  </si>
  <si>
    <t>1sg15ee042</t>
  </si>
  <si>
    <t>Weightage (20%)</t>
  </si>
  <si>
    <t>Manasa H</t>
  </si>
  <si>
    <t>Manish M</t>
  </si>
  <si>
    <t>1sg15ee047</t>
  </si>
  <si>
    <t>Manohara S</t>
  </si>
  <si>
    <t>1sg15ee049</t>
  </si>
  <si>
    <t>Final CO Attainment</t>
  </si>
  <si>
    <t>Manoj B N</t>
  </si>
  <si>
    <t>1sg15ee050</t>
  </si>
  <si>
    <t>Manoj N</t>
  </si>
  <si>
    <t>1sg15ee051</t>
  </si>
  <si>
    <t>Meghana hulikal s</t>
  </si>
  <si>
    <t>Mohamed Jaffer Saadiq</t>
  </si>
  <si>
    <t>1sg15ee054</t>
  </si>
  <si>
    <t>Mounika gb</t>
  </si>
  <si>
    <t>1sg15ee056</t>
  </si>
  <si>
    <t>Nagaraj</t>
  </si>
  <si>
    <t>1sg15ee057</t>
  </si>
  <si>
    <t>Navya S R</t>
  </si>
  <si>
    <t>1sg15ee058</t>
  </si>
  <si>
    <t>Nethra</t>
  </si>
  <si>
    <t>1sg15ee059</t>
  </si>
  <si>
    <t>0 (Not at all)</t>
  </si>
  <si>
    <t>Nithya J</t>
  </si>
  <si>
    <t>Pawan Kumar D</t>
  </si>
  <si>
    <t>Prajwal sr</t>
  </si>
  <si>
    <t>1sg15ee062</t>
  </si>
  <si>
    <t>Prarthana A</t>
  </si>
  <si>
    <t>Priya j Shankar</t>
  </si>
  <si>
    <t>1sg15ee067</t>
  </si>
  <si>
    <t>Abhishek.R</t>
  </si>
  <si>
    <t>1sg15ee068</t>
  </si>
  <si>
    <t>Rachana M</t>
  </si>
  <si>
    <t>Raghavendra M</t>
  </si>
  <si>
    <t>1sg15ee070</t>
  </si>
  <si>
    <t>Raghavendra s</t>
  </si>
  <si>
    <t>1sg15ee071</t>
  </si>
  <si>
    <t>Raveesh venkatesh shet</t>
  </si>
  <si>
    <t>1sg15ee075</t>
  </si>
  <si>
    <t>Ravi Prakash H</t>
  </si>
  <si>
    <t>Rohith R</t>
  </si>
  <si>
    <t>1sg15ee077</t>
  </si>
  <si>
    <t>1sg15ee0778</t>
  </si>
  <si>
    <t>Sachin Y</t>
  </si>
  <si>
    <t>1sg15ee079</t>
  </si>
  <si>
    <t>Sandesh</t>
  </si>
  <si>
    <t>Sathish R</t>
  </si>
  <si>
    <t>1sg15ee081</t>
  </si>
  <si>
    <t>Shanu</t>
  </si>
  <si>
    <t>1sg15ee082</t>
  </si>
  <si>
    <t>Sharath C</t>
  </si>
  <si>
    <t>Shrujana R Kumar</t>
  </si>
  <si>
    <t>Soundarya. M</t>
  </si>
  <si>
    <t>Srikant Kadgi</t>
  </si>
  <si>
    <t>Surabhi</t>
  </si>
  <si>
    <t>Swathi B C</t>
  </si>
  <si>
    <t>Umesh kumar B R</t>
  </si>
  <si>
    <t>Varun K Shetty</t>
  </si>
  <si>
    <t>Vikas kumar singh</t>
  </si>
  <si>
    <t>1sg15ee094</t>
  </si>
  <si>
    <t>Vinith Kumar T</t>
  </si>
  <si>
    <t>1sg15ee095</t>
  </si>
  <si>
    <t>Vinutha D</t>
  </si>
  <si>
    <t>1sg15ee096</t>
  </si>
  <si>
    <t>Vishalpujari</t>
  </si>
  <si>
    <t>1sg15ee097</t>
  </si>
  <si>
    <t>Chaithrav</t>
  </si>
  <si>
    <t>1sg15ee098</t>
  </si>
  <si>
    <t>Meghana M S</t>
  </si>
  <si>
    <t>1sg15ee422</t>
  </si>
  <si>
    <t>Nandeesh k s</t>
  </si>
  <si>
    <t>1sg15ee426</t>
  </si>
  <si>
    <t>Ajay bhava S</t>
  </si>
  <si>
    <t>1sg16ee403</t>
  </si>
  <si>
    <t>Akhilesh V</t>
  </si>
  <si>
    <t>1sg16ee404</t>
  </si>
  <si>
    <t>akhilesh</t>
  </si>
  <si>
    <t>1sg16ee405</t>
  </si>
  <si>
    <t>Chandan.k</t>
  </si>
  <si>
    <t>1sg16ee409</t>
  </si>
  <si>
    <t>Geetha S</t>
  </si>
  <si>
    <t>1sg16ee411</t>
  </si>
  <si>
    <t>Harish Kumar m</t>
  </si>
  <si>
    <t>1sg16ee414</t>
  </si>
  <si>
    <t>Jayanth</t>
  </si>
  <si>
    <t>1sg16ee415</t>
  </si>
  <si>
    <t>Kaushith Gowda M</t>
  </si>
  <si>
    <t>Kiran kumar k</t>
  </si>
  <si>
    <t>1sg16ee420</t>
  </si>
  <si>
    <t>Lakshmana h r</t>
  </si>
  <si>
    <t>1sg16ee423</t>
  </si>
  <si>
    <t>Nayanashree B</t>
  </si>
  <si>
    <t>1sg16ee432</t>
  </si>
  <si>
    <t>Nithin G</t>
  </si>
  <si>
    <t>RAkesh S</t>
  </si>
  <si>
    <t>1sg16ee439</t>
  </si>
  <si>
    <t>1sg16ee443</t>
  </si>
  <si>
    <t>Varun k m</t>
  </si>
  <si>
    <t>1sg16ee450</t>
  </si>
  <si>
    <t>No. of graded "0"</t>
  </si>
  <si>
    <t>No. of graded "1"</t>
  </si>
  <si>
    <t>No. of graded "2"</t>
  </si>
  <si>
    <t>No. of graded "3"</t>
  </si>
  <si>
    <t>No. of graded "4"</t>
  </si>
  <si>
    <t>No. of graded "5"</t>
  </si>
  <si>
    <t>CO-PO-PSO MAPPING (ODD SEM. 2018-19)</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</si>
  <si>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</si>
  <si>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</si>
  <si>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15EE73</t>
    </r>
  </si>
  <si>
    <r>
      <t xml:space="preserve">Names of the Faculty member: </t>
    </r>
    <r>
      <rPr>
        <b/>
        <sz val="12"/>
        <color rgb="FF000000"/>
        <rFont val="Arial"/>
      </rPr>
      <t>Dr.K.N. Ravi and Nagaraj HP</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</si>
  <si>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</si>
  <si>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</si>
  <si>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</si>
  <si>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</si>
  <si>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</si>
  <si>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</si>
  <si>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</si>
  <si>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</si>
  <si>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</si>
  <si>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</si>
  <si>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</si>
  <si>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</si>
  <si>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</si>
  <si>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PO3, PO5 &amp; PO12</t>
  </si>
  <si>
    <t>PSO1 &amp; PSO3</t>
  </si>
  <si>
    <t>YES</t>
  </si>
  <si>
    <t>PO1, PO2, PO3 &amp; PO12</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</si>
  <si>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</si>
  <si>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</si>
  <si>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15EE73</t>
    </r>
  </si>
  <si>
    <r>
      <t xml:space="preserve">Subject Code: </t>
    </r>
    <r>
      <rPr>
        <b/>
        <sz val="12"/>
        <color rgb="FF000000"/>
        <rFont val="Arial"/>
      </rPr>
      <t>15EE71</t>
    </r>
  </si>
  <si>
    <r>
      <t xml:space="preserve">Names of the Faculty member: </t>
    </r>
    <r>
      <rPr>
        <b/>
        <sz val="12"/>
        <color rgb="FF000000"/>
        <rFont val="Arial"/>
      </rPr>
      <t>Dr.K.N. Ravi and Nagaraj HP</t>
    </r>
  </si>
  <si>
    <t>(II) PO-PSO Attainment</t>
  </si>
  <si>
    <t>A. DIRECT ASSESSMENT METHOD</t>
  </si>
  <si>
    <t>Mapping of Course Outcomes (COs) and Program Outcomes (POs)</t>
  </si>
  <si>
    <r>
      <t>Note:</t>
    </r>
    <r>
      <rPr>
        <sz val="11"/>
        <color rgb="FF000000"/>
        <rFont val="Arial"/>
      </rPr>
      <t xml:space="preserve">  1 = Slight   2 = Moderate    3 = Good      4 = </t>
    </r>
    <r>
      <rPr>
        <sz val="10"/>
        <color rgb="FF000000"/>
        <rFont val="Arial"/>
      </rPr>
      <t>Excellent</t>
    </r>
  </si>
  <si>
    <t>Course Outcomes</t>
  </si>
  <si>
    <t>Program Outcomes</t>
  </si>
  <si>
    <t>PSO</t>
  </si>
  <si>
    <t>PO1</t>
  </si>
  <si>
    <t>PO2</t>
  </si>
  <si>
    <t>PO3</t>
  </si>
  <si>
    <t>PO4</t>
  </si>
  <si>
    <t>PO5</t>
  </si>
  <si>
    <t>PO6</t>
  </si>
  <si>
    <t>PO7</t>
  </si>
  <si>
    <t>PO8</t>
  </si>
  <si>
    <t>PO9</t>
  </si>
  <si>
    <t>PO10</t>
  </si>
  <si>
    <t>PO11</t>
  </si>
  <si>
    <t>PO12</t>
  </si>
  <si>
    <t>PSO1</t>
  </si>
  <si>
    <t>PSO2</t>
  </si>
  <si>
    <t>PSO3</t>
  </si>
  <si>
    <t>----</t>
  </si>
  <si>
    <r>
      <t>Note:</t>
    </r>
    <r>
      <rPr>
        <sz val="11"/>
        <color rgb="FF000000"/>
        <rFont val="Arial"/>
      </rPr>
      <t xml:space="preserve">  1 = Slight   2 = Moderate    3 = Good      4 = </t>
    </r>
    <r>
      <rPr>
        <sz val="10"/>
        <color rgb="FF000000"/>
        <rFont val="Arial"/>
      </rPr>
      <t>Excellent</t>
    </r>
  </si>
  <si>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</si>
  <si>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</si>
  <si>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15EE73</t>
    </r>
  </si>
  <si>
    <r>
      <t xml:space="preserve">Names of the Faculty member: </t>
    </r>
    <r>
      <rPr>
        <b/>
        <sz val="12"/>
        <color rgb="FF000000"/>
        <rFont val="Arial"/>
      </rPr>
      <t>Dr.K.N. Ravi and Nagaraj HP</t>
    </r>
  </si>
  <si>
    <t>Average</t>
  </si>
  <si>
    <t>(II) PO Attainment</t>
  </si>
  <si>
    <t>A. INDIRECT ASSESSMENT METHOD</t>
  </si>
  <si>
    <r>
      <t>Note:</t>
    </r>
    <r>
      <rPr>
        <sz val="11"/>
        <color rgb="FF000000"/>
        <rFont val="Arial"/>
      </rPr>
      <t xml:space="preserve">  1 = Slight   2 = Moderate    3 = STRONG</t>
    </r>
  </si>
  <si>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</si>
  <si>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</si>
  <si>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</si>
  <si>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t>AVG</t>
  </si>
  <si>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</si>
  <si>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</si>
  <si>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</si>
  <si>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Note:</t>
    </r>
    <r>
      <rPr>
        <sz val="11"/>
        <color rgb="FF000000"/>
        <rFont val="Arial"/>
      </rPr>
      <t xml:space="preserve">  1 = Slight   2 = Moderate    3 = STRONG</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</si>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</sst>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1"/>
      <color rgb="FF000000"/>
      <name val="Calibri"/>
    </font>
    <font>
      <sz val="12"/>
      <name val="EB Garamond"/>
    </font>
    <font>
      <sz val="12"/>
      <color rgb="FF000000"/>
      <name val="Arial"/>
    </font>
    <font>
      <sz val="11"/>
      <color rgb="FF000000"/>
      <name val="Arial"/>
    </font>
    <font>
      <b/>
      <u/>
      <sz val="12"/>
      <color rgb="FF000000"/>
      <name val="Arial"/>
    </font>
    <font>
      <sz val="12"/>
      <color theme="1"/>
      <name val="EB Garamond"/>
    </font>
    <font>
      <sz val="11"/>
      <name val="Calibri"/>
    </font>
    <font>
      <b/>
      <sz val="11"/>
      <color rgb="FF000000"/>
      <name val="Arial"/>
    </font>
    <font>
      <sz val="11"/>
      <color theme="1"/>
      <name val="Arial"/>
    </font>
    <font>
      <b/>
      <sz val="12"/>
      <color rgb="FF000000"/>
      <name val="Arial"/>
    </font>
    <font>
      <b/>
      <u/>
      <sz val="12"/>
      <color rgb="FF000000"/>
      <name val="Arial"/>
    </font>
    <font>
      <b/>
      <sz val="11"/>
      <color theme="1"/>
      <name val="Arial"/>
    </font>
    <font>
      <b/>
      <sz val="13"/>
      <color rgb="FF000000"/>
      <name val="Arial"/>
    </font>
    <font>
      <sz val="10"/>
      <color rgb="FF000000"/>
      <name val="Arial"/>
    </font>
    <font>
      <b/>
      <sz val="14"/>
      <color rgb="FF000000"/>
      <name val="Arial"/>
    </font>
    <font>
      <b/>
      <u/>
      <sz val="11"/>
      <color rgb="FF000000"/>
      <name val="Arial"/>
    </font>
    <font>
      <b/>
      <sz val="11"/>
      <color rgb="FF000000"/>
      <name val="Calibri"/>
    </font>
    <font>
      <b/>
      <sz val="11"/>
      <name val="Arial"/>
    </font>
    <font>
      <b/>
      <sz val="11"/>
      <name val="Calibri"/>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top/>
      <bottom/>
      <diagonal/>
    </border>
    <border>
      <left/>
      <right/>
      <top style="thin">
        <color rgb="FF000000"/>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22">
    <xf numFmtId="0" fontId="0" fillId="0" borderId="0" xfId="0" applyFont="1" applyAlignment="1"/>
    <xf numFmtId="0" fontId="1" fillId="0" borderId="0" xfId="0" applyFont="1"/>
    <xf numFmtId="0" fontId="2" fillId="0" borderId="0" xfId="0" applyFont="1" applyAlignment="1">
      <alignment horizontal="center" vertical="center"/>
    </xf>
    <xf numFmtId="0" fontId="1" fillId="0" borderId="1" xfId="0" applyFont="1" applyBorder="1" applyAlignment="1"/>
    <xf numFmtId="0" fontId="3" fillId="0" borderId="0" xfId="0" applyFont="1" applyAlignment="1">
      <alignment vertical="center"/>
    </xf>
    <xf numFmtId="0" fontId="1" fillId="0" borderId="1" xfId="0" applyFont="1" applyBorder="1" applyAlignment="1"/>
    <xf numFmtId="0" fontId="1" fillId="0" borderId="1" xfId="0" applyFont="1" applyBorder="1" applyAlignment="1"/>
    <xf numFmtId="0" fontId="1" fillId="0" borderId="1" xfId="0" applyFont="1" applyBorder="1" applyAlignment="1"/>
    <xf numFmtId="0" fontId="3" fillId="0" borderId="0" xfId="0" applyFont="1" applyAlignment="1">
      <alignment horizontal="right" vertical="center"/>
    </xf>
    <xf numFmtId="0" fontId="1" fillId="0" borderId="1" xfId="0" applyFont="1" applyBorder="1" applyAlignment="1">
      <alignment vertical="center"/>
    </xf>
    <xf numFmtId="0" fontId="1" fillId="0" borderId="0" xfId="0" applyFont="1" applyAlignment="1"/>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5" xfId="0" applyFont="1" applyBorder="1" applyAlignment="1">
      <alignment horizontal="center" vertical="center" wrapText="1"/>
    </xf>
    <xf numFmtId="0" fontId="7" fillId="0" borderId="1" xfId="0" applyFont="1" applyBorder="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2" xfId="0" quotePrefix="1" applyFont="1" applyBorder="1" applyAlignment="1">
      <alignment horizontal="center" vertical="center"/>
    </xf>
    <xf numFmtId="0" fontId="7" fillId="0" borderId="1" xfId="0" quotePrefix="1"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1" fontId="3" fillId="0" borderId="1" xfId="0" applyNumberFormat="1" applyFont="1" applyBorder="1" applyAlignment="1">
      <alignment horizontal="center" vertical="center"/>
    </xf>
    <xf numFmtId="0" fontId="3" fillId="0" borderId="6" xfId="0" applyFont="1" applyBorder="1" applyAlignment="1">
      <alignment horizontal="center" vertical="center" wrapText="1"/>
    </xf>
    <xf numFmtId="0" fontId="8"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6" xfId="0" applyFont="1" applyBorder="1" applyAlignment="1">
      <alignment horizontal="center" vertical="center"/>
    </xf>
    <xf numFmtId="0" fontId="3" fillId="0" borderId="8" xfId="0" applyFont="1" applyBorder="1" applyAlignment="1">
      <alignment horizontal="center" vertical="center" wrapText="1"/>
    </xf>
    <xf numFmtId="0" fontId="3" fillId="0" borderId="2" xfId="0" applyFont="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8" fillId="0" borderId="3" xfId="0" applyFont="1" applyBorder="1" applyAlignment="1">
      <alignment horizontal="center" vertical="center"/>
    </xf>
    <xf numFmtId="0" fontId="3" fillId="0" borderId="0" xfId="0" applyFont="1" applyAlignment="1">
      <alignment horizontal="center" vertical="center"/>
    </xf>
    <xf numFmtId="2" fontId="9" fillId="0" borderId="1" xfId="0" applyNumberFormat="1" applyFont="1" applyBorder="1" applyAlignment="1">
      <alignment horizontal="center" vertical="center"/>
    </xf>
    <xf numFmtId="0" fontId="3" fillId="0" borderId="3" xfId="0" applyFont="1" applyBorder="1" applyAlignment="1">
      <alignment horizontal="center" vertical="center"/>
    </xf>
    <xf numFmtId="0" fontId="8" fillId="0" borderId="6" xfId="0" applyFont="1" applyBorder="1" applyAlignment="1">
      <alignment horizontal="center" vertical="center"/>
    </xf>
    <xf numFmtId="0" fontId="8" fillId="0" borderId="9" xfId="0" applyFont="1" applyBorder="1" applyAlignment="1">
      <alignment horizontal="center" vertical="center"/>
    </xf>
    <xf numFmtId="0" fontId="3" fillId="0" borderId="11" xfId="0" applyFont="1" applyBorder="1" applyAlignment="1">
      <alignment horizontal="center" vertical="center" wrapText="1"/>
    </xf>
    <xf numFmtId="0" fontId="8" fillId="0" borderId="4"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vertical="center"/>
    </xf>
    <xf numFmtId="0" fontId="10" fillId="0" borderId="0" xfId="0" applyFont="1" applyAlignment="1">
      <alignment vertical="center"/>
    </xf>
    <xf numFmtId="0" fontId="9" fillId="0" borderId="0" xfId="0" applyFont="1" applyAlignment="1">
      <alignment vertical="center"/>
    </xf>
    <xf numFmtId="0" fontId="2" fillId="0" borderId="5" xfId="0" applyFont="1" applyBorder="1" applyAlignment="1">
      <alignment vertical="center"/>
    </xf>
    <xf numFmtId="1"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left" vertical="center" wrapText="1"/>
    </xf>
    <xf numFmtId="1" fontId="9" fillId="0" borderId="1" xfId="0" applyNumberFormat="1" applyFont="1" applyBorder="1" applyAlignment="1">
      <alignment horizontal="center" vertical="center"/>
    </xf>
    <xf numFmtId="0" fontId="2" fillId="2" borderId="12" xfId="0" applyFont="1" applyFill="1" applyBorder="1" applyAlignment="1">
      <alignment vertical="center"/>
    </xf>
    <xf numFmtId="0" fontId="11" fillId="0" borderId="8"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vertical="center" wrapText="1"/>
    </xf>
    <xf numFmtId="0" fontId="11" fillId="0" borderId="2" xfId="0" applyFont="1" applyBorder="1" applyAlignment="1">
      <alignment horizontal="center" vertical="center" wrapText="1"/>
    </xf>
    <xf numFmtId="22" fontId="3" fillId="0" borderId="1" xfId="0" applyNumberFormat="1" applyFont="1" applyBorder="1" applyAlignment="1">
      <alignment horizontal="right" vertical="center" wrapText="1"/>
    </xf>
    <xf numFmtId="0" fontId="3" fillId="0" borderId="1" xfId="0" applyFont="1" applyBorder="1" applyAlignment="1">
      <alignment vertical="center"/>
    </xf>
    <xf numFmtId="0" fontId="3" fillId="0" borderId="1" xfId="0" applyFont="1" applyBorder="1" applyAlignment="1">
      <alignment horizontal="left" vertical="center" wrapText="1"/>
    </xf>
    <xf numFmtId="2" fontId="3" fillId="0" borderId="1" xfId="0" applyNumberFormat="1" applyFont="1" applyBorder="1" applyAlignment="1">
      <alignment horizontal="center" vertical="center"/>
    </xf>
    <xf numFmtId="2" fontId="7" fillId="0" borderId="1" xfId="0" applyNumberFormat="1" applyFont="1" applyBorder="1" applyAlignment="1">
      <alignment horizontal="center" vertical="center"/>
    </xf>
    <xf numFmtId="2" fontId="2" fillId="0" borderId="1" xfId="0" applyNumberFormat="1" applyFont="1" applyBorder="1" applyAlignment="1">
      <alignment horizontal="center" vertical="center"/>
    </xf>
    <xf numFmtId="2" fontId="12" fillId="0" borderId="1" xfId="0" applyNumberFormat="1" applyFont="1" applyBorder="1" applyAlignment="1">
      <alignment horizontal="center" vertical="center"/>
    </xf>
    <xf numFmtId="0" fontId="13" fillId="0" borderId="0" xfId="0" applyFont="1" applyAlignment="1">
      <alignment vertical="center"/>
    </xf>
    <xf numFmtId="0" fontId="0" fillId="0" borderId="0" xfId="0" applyFont="1"/>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1" fontId="7" fillId="0" borderId="1" xfId="0" applyNumberFormat="1" applyFont="1" applyBorder="1" applyAlignment="1">
      <alignment horizontal="center" vertical="center"/>
    </xf>
    <xf numFmtId="1" fontId="14" fillId="0" borderId="1" xfId="0" applyNumberFormat="1" applyFont="1" applyBorder="1" applyAlignment="1">
      <alignment horizontal="center" vertical="center"/>
    </xf>
    <xf numFmtId="1" fontId="7" fillId="0" borderId="2" xfId="0" applyNumberFormat="1" applyFont="1" applyBorder="1" applyAlignment="1">
      <alignment horizontal="center" vertical="center"/>
    </xf>
    <xf numFmtId="1" fontId="14" fillId="0" borderId="2" xfId="0" applyNumberFormat="1" applyFont="1" applyBorder="1" applyAlignment="1">
      <alignment horizontal="center" vertical="center"/>
    </xf>
    <xf numFmtId="2" fontId="3" fillId="0" borderId="0" xfId="0" applyNumberFormat="1" applyFont="1" applyAlignment="1">
      <alignment vertical="center"/>
    </xf>
    <xf numFmtId="0" fontId="9" fillId="0" borderId="5" xfId="0" applyFont="1" applyBorder="1" applyAlignment="1">
      <alignment horizontal="center" vertical="center"/>
    </xf>
    <xf numFmtId="0" fontId="3" fillId="0" borderId="0" xfId="0" applyFont="1" applyAlignment="1">
      <alignment vertical="center"/>
    </xf>
    <xf numFmtId="1" fontId="3" fillId="0" borderId="1" xfId="0" applyNumberFormat="1" applyFont="1" applyBorder="1" applyAlignment="1">
      <alignment horizontal="center" vertical="center" wrapText="1"/>
    </xf>
    <xf numFmtId="0" fontId="14" fillId="0" borderId="0" xfId="0" applyFont="1" applyAlignment="1">
      <alignment vertical="center"/>
    </xf>
    <xf numFmtId="0" fontId="9" fillId="0" borderId="0" xfId="0" applyFont="1" applyAlignment="1">
      <alignment vertical="center" wrapText="1"/>
    </xf>
    <xf numFmtId="1" fontId="9"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5" fillId="0" borderId="0" xfId="0" applyFont="1" applyAlignment="1">
      <alignment vertical="center"/>
    </xf>
    <xf numFmtId="0" fontId="5" fillId="0" borderId="2" xfId="0" applyFont="1" applyBorder="1" applyAlignment="1">
      <alignment vertical="center"/>
    </xf>
    <xf numFmtId="0" fontId="6" fillId="0" borderId="3" xfId="0" applyFont="1" applyBorder="1"/>
    <xf numFmtId="0" fontId="6" fillId="0" borderId="4" xfId="0" applyFont="1" applyBorder="1"/>
    <xf numFmtId="0" fontId="7" fillId="0" borderId="5" xfId="0" applyFont="1" applyBorder="1" applyAlignment="1">
      <alignment horizontal="center" vertical="center"/>
    </xf>
    <xf numFmtId="0" fontId="6" fillId="0" borderId="6" xfId="0" applyFont="1" applyBorder="1"/>
    <xf numFmtId="0" fontId="6" fillId="0" borderId="7" xfId="0" applyFont="1" applyBorder="1"/>
    <xf numFmtId="0" fontId="2" fillId="0" borderId="0" xfId="0" applyFont="1" applyAlignment="1">
      <alignment horizontal="center" vertical="center"/>
    </xf>
    <xf numFmtId="0" fontId="0" fillId="0" borderId="0" xfId="0" applyFont="1" applyAlignment="1"/>
    <xf numFmtId="0" fontId="4" fillId="0" borderId="0" xfId="0" applyFont="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5" xfId="0" applyFont="1" applyBorder="1" applyAlignment="1">
      <alignment horizontal="right" vertical="center"/>
    </xf>
    <xf numFmtId="2" fontId="9" fillId="0" borderId="5" xfId="0" applyNumberFormat="1" applyFont="1" applyBorder="1" applyAlignment="1">
      <alignment horizontal="center" vertical="center"/>
    </xf>
    <xf numFmtId="0" fontId="2" fillId="0" borderId="8" xfId="0" applyFont="1" applyBorder="1" applyAlignment="1">
      <alignment horizontal="center" vertical="center" wrapText="1"/>
    </xf>
    <xf numFmtId="0" fontId="6" fillId="0" borderId="11" xfId="0" applyFont="1" applyBorder="1"/>
    <xf numFmtId="0" fontId="3" fillId="0" borderId="8" xfId="0" applyFont="1" applyBorder="1" applyAlignment="1">
      <alignment horizontal="center" vertical="center" wrapText="1"/>
    </xf>
    <xf numFmtId="0" fontId="6" fillId="0" borderId="10" xfId="0" applyFont="1" applyBorder="1"/>
    <xf numFmtId="0" fontId="6" fillId="0" borderId="9" xfId="0" applyFont="1" applyBorder="1"/>
    <xf numFmtId="0" fontId="3" fillId="0" borderId="5" xfId="0" applyFont="1" applyBorder="1" applyAlignment="1">
      <alignment horizontal="center" vertical="center"/>
    </xf>
    <xf numFmtId="0" fontId="7" fillId="0" borderId="5" xfId="0" applyFont="1" applyBorder="1" applyAlignment="1">
      <alignment horizontal="center" vertical="center" wrapText="1"/>
    </xf>
    <xf numFmtId="0" fontId="8" fillId="0" borderId="5" xfId="0" applyFont="1" applyBorder="1" applyAlignment="1">
      <alignment horizontal="right" vertical="center"/>
    </xf>
    <xf numFmtId="0" fontId="11" fillId="0" borderId="8" xfId="0" applyFont="1" applyBorder="1" applyAlignment="1">
      <alignment horizontal="center" vertical="center"/>
    </xf>
    <xf numFmtId="0" fontId="6" fillId="0" borderId="13" xfId="0" applyFont="1" applyBorder="1"/>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14" fillId="0" borderId="2" xfId="0" applyFont="1" applyBorder="1" applyAlignment="1">
      <alignment horizontal="center" vertical="center"/>
    </xf>
    <xf numFmtId="0" fontId="14" fillId="0" borderId="0" xfId="0" applyFont="1" applyAlignment="1">
      <alignment horizontal="center" vertical="center" wrapText="1"/>
    </xf>
    <xf numFmtId="0" fontId="9" fillId="0" borderId="0" xfId="0" applyFont="1" applyAlignment="1">
      <alignment horizontal="center" vertical="center" wrapText="1"/>
    </xf>
    <xf numFmtId="0" fontId="7" fillId="3" borderId="18" xfId="0" applyFont="1" applyFill="1" applyBorder="1" applyAlignment="1">
      <alignment horizontal="center" vertical="center" wrapText="1"/>
    </xf>
    <xf numFmtId="0" fontId="6" fillId="0" borderId="19" xfId="0" applyFont="1" applyBorder="1"/>
    <xf numFmtId="0" fontId="6" fillId="0" borderId="20" xfId="0" applyFont="1" applyBorder="1"/>
    <xf numFmtId="0" fontId="14" fillId="0" borderId="0" xfId="0" applyFont="1" applyAlignment="1">
      <alignment horizontal="center" vertical="center"/>
    </xf>
    <xf numFmtId="0" fontId="9" fillId="0" borderId="14" xfId="0" applyFont="1" applyBorder="1" applyAlignment="1">
      <alignment horizontal="center" vertical="center" wrapText="1"/>
    </xf>
    <xf numFmtId="0" fontId="6" fillId="0" borderId="14" xfId="0" applyFont="1" applyBorder="1"/>
    <xf numFmtId="0" fontId="9" fillId="3" borderId="15" xfId="0" applyFont="1" applyFill="1" applyBorder="1" applyAlignment="1">
      <alignment horizontal="center" vertical="center" wrapText="1"/>
    </xf>
    <xf numFmtId="0" fontId="6" fillId="0" borderId="16" xfId="0" applyFont="1" applyBorder="1"/>
    <xf numFmtId="0" fontId="6" fillId="0" borderId="17" xfId="0" applyFont="1" applyBorder="1"/>
    <xf numFmtId="0" fontId="7" fillId="0" borderId="8" xfId="0" applyFont="1" applyBorder="1" applyAlignment="1">
      <alignment horizontal="center" vertical="center" wrapText="1"/>
    </xf>
    <xf numFmtId="0" fontId="7" fillId="0" borderId="5" xfId="0" applyFont="1" applyBorder="1" applyAlignment="1">
      <alignment horizontal="left" vertical="center" wrapText="1"/>
    </xf>
    <xf numFmtId="0" fontId="3" fillId="0" borderId="5" xfId="0" applyFont="1" applyBorder="1" applyAlignment="1">
      <alignment horizontal="left" vertical="center" wrapText="1"/>
    </xf>
  </cellXfs>
  <cellStyles count="1">
    <cellStyle name="Normal" xfId="0" builtinId="0"/>
  </cellStyles>
  <dxfs count="1">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ATTAINMENT of COs - 15EE71 - (2018-19)</a:t>
            </a:r>
          </a:p>
        </c:rich>
      </c:tx>
      <c:overlay val="0"/>
    </c:title>
    <c:autoTitleDeleted val="0"/>
    <c:plotArea>
      <c:layout/>
      <c:barChart>
        <c:barDir val="col"/>
        <c:grouping val="clustered"/>
        <c:varyColors val="1"/>
        <c:ser>
          <c:idx val="0"/>
          <c:order val="0"/>
          <c:spPr>
            <a:solidFill>
              <a:srgbClr val="0000FF"/>
            </a:solidFill>
          </c:spPr>
          <c:invertIfNegative val="1"/>
          <c:cat>
            <c:strRef>
              <c:f>'15EE73-HVE-CONSOLIDATED CO'!$C$8:$H$8</c:f>
              <c:strCache>
                <c:ptCount val="6"/>
                <c:pt idx="0">
                  <c:v>CO1</c:v>
                </c:pt>
                <c:pt idx="1">
                  <c:v>CO2</c:v>
                </c:pt>
                <c:pt idx="2">
                  <c:v>CO3</c:v>
                </c:pt>
                <c:pt idx="3">
                  <c:v>CO4</c:v>
                </c:pt>
                <c:pt idx="4">
                  <c:v>CO5</c:v>
                </c:pt>
                <c:pt idx="5">
                  <c:v>CO6</c:v>
                </c:pt>
              </c:strCache>
            </c:strRef>
          </c:cat>
          <c:val>
            <c:numRef>
              <c:f>'15EE73-HVE-CONSOLIDATED CO'!$C$12:$H$12</c:f>
              <c:numCache>
                <c:formatCode>0</c:formatCode>
                <c:ptCount val="6"/>
                <c:pt idx="0">
                  <c:v>58.547149122807014</c:v>
                </c:pt>
                <c:pt idx="1">
                  <c:v>52.306547619047613</c:v>
                </c:pt>
                <c:pt idx="2">
                  <c:v>58.020833333333329</c:v>
                </c:pt>
                <c:pt idx="3">
                  <c:v>88.020833333333329</c:v>
                </c:pt>
                <c:pt idx="4">
                  <c:v>58.609068627450974</c:v>
                </c:pt>
                <c:pt idx="5">
                  <c:v>88.020833333333329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C39A-405D-8629-4E0AC79C8698}"/>
            </c:ext>
          </c:extLst>
        </c:ser>
        <c:dLbls>
          <c:showLegendKey val="0"/>
          <c:showVal val="0"/>
          <c:showCatName val="0"/>
          <c:showSerName val="0"/>
          <c:showPercent val="0"/>
          <c:showBubbleSize val="0"/>
        </c:dLbls>
        <c:gapWidth val="150"/>
        <c:axId val="1202399815"/>
        <c:axId val="468528758"/>
      </c:barChart>
      <c:catAx>
        <c:axId val="1202399815"/>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mn-lt"/>
              </a:defRPr>
            </a:pPr>
            <a:endParaRPr lang="en-US"/>
          </a:p>
        </c:txPr>
        <c:crossAx val="468528758"/>
        <c:crosses val="autoZero"/>
        <c:auto val="1"/>
        <c:lblAlgn val="ctr"/>
        <c:lblOffset val="100"/>
        <c:noMultiLvlLbl val="1"/>
      </c:catAx>
      <c:valAx>
        <c:axId val="46852875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sz="1200" b="1" i="0">
                <a:solidFill>
                  <a:srgbClr val="000000"/>
                </a:solidFill>
                <a:latin typeface="+mn-lt"/>
              </a:defRPr>
            </a:pPr>
            <a:endParaRPr lang="en-US"/>
          </a:p>
        </c:txPr>
        <c:crossAx val="1202399815"/>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CO ATTAINMENT - 15EE71 (PSA-2) (Odd Sem. 2018-2019)</a:t>
            </a:r>
          </a:p>
        </c:rich>
      </c:tx>
      <c:overlay val="0"/>
    </c:title>
    <c:autoTitleDeleted val="0"/>
    <c:plotArea>
      <c:layout>
        <c:manualLayout>
          <c:xMode val="edge"/>
          <c:yMode val="edge"/>
          <c:x val="0.13753242635063631"/>
          <c:y val="0.18518072112494316"/>
          <c:w val="0.75987289252598955"/>
          <c:h val="0.69561459845452311"/>
        </c:manualLayout>
      </c:layout>
      <c:barChart>
        <c:barDir val="col"/>
        <c:grouping val="clustered"/>
        <c:varyColors val="1"/>
        <c:ser>
          <c:idx val="0"/>
          <c:order val="0"/>
          <c:spPr>
            <a:solidFill>
              <a:srgbClr val="4F81BD"/>
            </a:solidFill>
          </c:spPr>
          <c:invertIfNegative val="1"/>
          <c:cat>
            <c:strRef>
              <c:f>'INDIRECT &amp; FINAL CO ATTAINMENT'!$D$15:$I$15</c:f>
              <c:strCache>
                <c:ptCount val="6"/>
                <c:pt idx="0">
                  <c:v>CO1</c:v>
                </c:pt>
                <c:pt idx="1">
                  <c:v>CO2</c:v>
                </c:pt>
                <c:pt idx="2">
                  <c:v>CO3</c:v>
                </c:pt>
                <c:pt idx="3">
                  <c:v>CO4</c:v>
                </c:pt>
                <c:pt idx="4">
                  <c:v>CO5</c:v>
                </c:pt>
                <c:pt idx="5">
                  <c:v>CO6</c:v>
                </c:pt>
              </c:strCache>
            </c:strRef>
          </c:cat>
          <c:val>
            <c:numRef>
              <c:f>'INDIRECT &amp; FINAL CO ATTAINMENT'!$D$16:$I$16</c:f>
              <c:numCache>
                <c:formatCode>0</c:formatCode>
                <c:ptCount val="6"/>
                <c:pt idx="0">
                  <c:v>58.547149122807014</c:v>
                </c:pt>
                <c:pt idx="1">
                  <c:v>52.306547619047613</c:v>
                </c:pt>
                <c:pt idx="2">
                  <c:v>58.020833333333329</c:v>
                </c:pt>
                <c:pt idx="3">
                  <c:v>88.020833333333329</c:v>
                </c:pt>
                <c:pt idx="4">
                  <c:v>58.609068627450974</c:v>
                </c:pt>
                <c:pt idx="5">
                  <c:v>88.020833333333329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1480-4395-8CD7-B17CDE6CE03F}"/>
            </c:ext>
          </c:extLst>
        </c:ser>
        <c:ser>
          <c:idx val="1"/>
          <c:order val="1"/>
          <c:spPr>
            <a:solidFill>
              <a:srgbClr val="DC3912"/>
            </a:solidFill>
          </c:spPr>
          <c:invertIfNegative val="1"/>
          <c:cat>
            <c:strRef>
              <c:f>'INDIRECT &amp; FINAL CO ATTAINMENT'!$D$15:$I$15</c:f>
              <c:strCache>
                <c:ptCount val="6"/>
                <c:pt idx="0">
                  <c:v>CO1</c:v>
                </c:pt>
                <c:pt idx="1">
                  <c:v>CO2</c:v>
                </c:pt>
                <c:pt idx="2">
                  <c:v>CO3</c:v>
                </c:pt>
                <c:pt idx="3">
                  <c:v>CO4</c:v>
                </c:pt>
                <c:pt idx="4">
                  <c:v>CO5</c:v>
                </c:pt>
                <c:pt idx="5">
                  <c:v>CO6</c:v>
                </c:pt>
              </c:strCache>
            </c:strRef>
          </c:cat>
          <c:val>
            <c:numRef>
              <c:f>'INDIRECT &amp; FINAL CO ATTAINMENT'!$D$20:$I$20</c:f>
              <c:numCache>
                <c:formatCode>0.00</c:formatCode>
                <c:ptCount val="6"/>
                <c:pt idx="0">
                  <c:v>65.027192982456143</c:v>
                </c:pt>
                <c:pt idx="1">
                  <c:v>59.487343358395989</c:v>
                </c:pt>
                <c:pt idx="2">
                  <c:v>64.058771929824559</c:v>
                </c:pt>
                <c:pt idx="3">
                  <c:v>87.216666666666669</c:v>
                </c:pt>
                <c:pt idx="4">
                  <c:v>64.95041279669762</c:v>
                </c:pt>
                <c:pt idx="5">
                  <c:v>87.342982456140362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1-1480-4395-8CD7-B17CDE6CE03F}"/>
            </c:ext>
          </c:extLst>
        </c:ser>
        <c:dLbls>
          <c:showLegendKey val="0"/>
          <c:showVal val="0"/>
          <c:showCatName val="0"/>
          <c:showSerName val="0"/>
          <c:showPercent val="0"/>
          <c:showBubbleSize val="0"/>
        </c:dLbls>
        <c:gapWidth val="150"/>
        <c:axId val="2068345690"/>
        <c:axId val="958667096"/>
      </c:barChart>
      <c:catAx>
        <c:axId val="2068345690"/>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958667096"/>
        <c:crosses val="autoZero"/>
        <c:auto val="1"/>
        <c:lblAlgn val="ctr"/>
        <c:lblOffset val="100"/>
        <c:noMultiLvlLbl val="1"/>
      </c:catAx>
      <c:valAx>
        <c:axId val="958667096"/>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2068345690"/>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24652028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276225</xdr:colOff>
      <xdr:row>14</xdr:row>
      <xdr:rowOff>47625</xdr:rowOff>
    </xdr:from>
    <xdr:ext cx="3857625" cy="3609975"/>
    <xdr:graphicFrame macro="">
      <xdr:nvGraphicFramePr>
        <xdr:cNvPr id="1726089425"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2:E18"/>
  <sheetViews>
    <sheetView workbookViewId="0"/>
  </sheetViews>
  <sheetFormatPr defaultColWidth="14.42578125" defaultRowHeight="15" customHeight="1"/>
  <cols>
    <col min="2" max="2" width="31.7109375" customWidth="1"/>
    <col min="4" max="4" width="70.7109375" customWidth="1"/>
  </cols>
  <sheetData>
    <row r="2" spans="2:5">
      <c r="B2" s="1"/>
      <c r="C2" s="1"/>
      <c r="D2" s="1"/>
      <c r="E2" s="1"/>
    </row>
    <row r="3" spans="2:5">
      <c r="B3" s="1"/>
      <c r="C3" s="1"/>
      <c r="D3" s="1"/>
      <c r="E3" s="1"/>
    </row>
    <row r="4" spans="2:5">
      <c r="B4" s="3" t="s">
        <v>1</v>
      </c>
      <c r="C4" s="5"/>
      <c r="D4" s="5"/>
      <c r="E4" s="5"/>
    </row>
    <row r="5" spans="2:5">
      <c r="B5" s="6" t="s">
        <v>2</v>
      </c>
      <c r="C5" s="5"/>
      <c r="D5" s="5"/>
      <c r="E5" s="5"/>
    </row>
    <row r="6" spans="2:5">
      <c r="B6" s="5" t="s">
        <v>4</v>
      </c>
      <c r="C6" s="3" t="s">
        <v>5</v>
      </c>
      <c r="D6" s="5"/>
      <c r="E6" s="5" t="s">
        <v>6</v>
      </c>
    </row>
    <row r="7" spans="2:5">
      <c r="B7" s="5" t="s">
        <v>7</v>
      </c>
      <c r="C7" s="5" t="s">
        <v>8</v>
      </c>
      <c r="D7" s="7" t="s">
        <v>9</v>
      </c>
      <c r="E7" s="82" t="s">
        <v>8</v>
      </c>
    </row>
    <row r="8" spans="2:5">
      <c r="B8" s="5"/>
      <c r="C8" s="5" t="s">
        <v>13</v>
      </c>
      <c r="D8" s="7" t="s">
        <v>14</v>
      </c>
      <c r="E8" s="83"/>
    </row>
    <row r="9" spans="2:5">
      <c r="B9" s="5"/>
      <c r="C9" s="5" t="s">
        <v>16</v>
      </c>
      <c r="D9" s="7" t="s">
        <v>17</v>
      </c>
      <c r="E9" s="84"/>
    </row>
    <row r="10" spans="2:5">
      <c r="B10" s="5"/>
      <c r="C10" s="5"/>
      <c r="D10" s="5"/>
      <c r="E10" s="9"/>
    </row>
    <row r="11" spans="2:5">
      <c r="B11" s="5"/>
      <c r="C11" s="5"/>
      <c r="D11" s="5"/>
      <c r="E11" s="9"/>
    </row>
    <row r="12" spans="2:5">
      <c r="B12" s="5" t="s">
        <v>4</v>
      </c>
      <c r="C12" s="3" t="s">
        <v>5</v>
      </c>
      <c r="D12" s="5"/>
      <c r="E12" s="9" t="s">
        <v>6</v>
      </c>
    </row>
    <row r="13" spans="2:5">
      <c r="B13" s="5" t="s">
        <v>23</v>
      </c>
      <c r="C13" s="5" t="s">
        <v>8</v>
      </c>
      <c r="D13" s="7" t="s">
        <v>24</v>
      </c>
      <c r="E13" s="82" t="s">
        <v>16</v>
      </c>
    </row>
    <row r="14" spans="2:5">
      <c r="B14" s="5"/>
      <c r="C14" s="5" t="s">
        <v>13</v>
      </c>
      <c r="D14" s="7" t="s">
        <v>26</v>
      </c>
      <c r="E14" s="83"/>
    </row>
    <row r="15" spans="2:5">
      <c r="B15" s="5"/>
      <c r="C15" s="5" t="s">
        <v>16</v>
      </c>
      <c r="D15" s="7" t="s">
        <v>27</v>
      </c>
      <c r="E15" s="84"/>
    </row>
    <row r="16" spans="2:5">
      <c r="B16" s="10"/>
      <c r="C16" s="10"/>
      <c r="D16" s="10"/>
      <c r="E16" s="10"/>
    </row>
    <row r="17" spans="2:5">
      <c r="B17" s="1"/>
      <c r="C17" s="1"/>
      <c r="D17" s="1"/>
      <c r="E17" s="1"/>
    </row>
    <row r="18" spans="2:5">
      <c r="B18" s="1"/>
      <c r="C18" s="1"/>
      <c r="D18" s="1"/>
      <c r="E18" s="1"/>
    </row>
  </sheetData>
  <mergeCells count="2">
    <mergeCell ref="E7:E9"/>
    <mergeCell ref="E13:E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28515625" customWidth="1"/>
    <col min="2" max="2" width="29.85546875" customWidth="1"/>
    <col min="3" max="3" width="15.28515625" customWidth="1"/>
    <col min="4" max="4" width="5" customWidth="1"/>
    <col min="5" max="6" width="10.85546875" customWidth="1"/>
    <col min="7" max="7" width="7" customWidth="1"/>
    <col min="8" max="8" width="6.85546875" customWidth="1"/>
    <col min="9" max="9" width="6.28515625" customWidth="1"/>
    <col min="10" max="10" width="4.7109375" customWidth="1"/>
    <col min="11" max="11" width="6.28515625" customWidth="1"/>
    <col min="12" max="12" width="4.7109375" customWidth="1"/>
    <col min="13" max="13" width="6.28515625" customWidth="1"/>
    <col min="14" max="14" width="4.7109375" customWidth="1"/>
    <col min="15" max="15" width="6.28515625" customWidth="1"/>
    <col min="16" max="16" width="4.7109375" customWidth="1"/>
    <col min="17" max="26" width="8.7109375" customWidth="1"/>
  </cols>
  <sheetData>
    <row r="1" spans="1:26" ht="19.5" customHeight="1">
      <c r="A1" s="88" t="s">
        <v>0</v>
      </c>
      <c r="B1" s="89"/>
      <c r="C1" s="89"/>
      <c r="D1" s="89"/>
      <c r="E1" s="89"/>
      <c r="F1" s="89"/>
      <c r="G1" s="89"/>
      <c r="H1" s="89"/>
      <c r="I1" s="89"/>
      <c r="J1" s="89"/>
      <c r="K1" s="89"/>
      <c r="L1" s="89"/>
      <c r="M1" s="89"/>
      <c r="N1" s="89"/>
      <c r="O1" s="89"/>
      <c r="P1" s="89"/>
      <c r="Q1" s="4"/>
      <c r="R1" s="4"/>
      <c r="S1" s="4"/>
      <c r="T1" s="4"/>
      <c r="U1" s="4"/>
      <c r="V1" s="4"/>
      <c r="W1" s="4"/>
      <c r="X1" s="4"/>
      <c r="Y1" s="4"/>
      <c r="Z1" s="4"/>
    </row>
    <row r="2" spans="1:26" ht="19.5" customHeight="1">
      <c r="A2" s="88" t="s">
        <v>3</v>
      </c>
      <c r="B2" s="89"/>
      <c r="C2" s="89"/>
      <c r="D2" s="89"/>
      <c r="E2" s="89"/>
      <c r="F2" s="89"/>
      <c r="G2" s="89"/>
      <c r="H2" s="89"/>
      <c r="I2" s="89"/>
      <c r="J2" s="89"/>
      <c r="K2" s="89"/>
      <c r="L2" s="89"/>
      <c r="M2" s="89"/>
      <c r="N2" s="89"/>
      <c r="O2" s="89"/>
      <c r="P2" s="89"/>
      <c r="Q2" s="4"/>
      <c r="R2" s="4"/>
      <c r="S2" s="4"/>
      <c r="T2" s="4"/>
      <c r="U2" s="4"/>
      <c r="V2" s="4"/>
      <c r="W2" s="4"/>
      <c r="X2" s="4"/>
      <c r="Y2" s="4"/>
      <c r="Z2" s="4"/>
    </row>
    <row r="3" spans="1:26" ht="19.5" customHeight="1">
      <c r="A3" s="90" t="s">
        <v>11</v>
      </c>
      <c r="B3" s="89"/>
      <c r="C3" s="89"/>
      <c r="D3" s="89"/>
      <c r="E3" s="89"/>
      <c r="F3" s="89"/>
      <c r="G3" s="89"/>
      <c r="H3" s="89"/>
      <c r="I3" s="89"/>
      <c r="J3" s="89"/>
      <c r="K3" s="89"/>
      <c r="L3" s="89"/>
      <c r="M3" s="89"/>
      <c r="N3" s="89"/>
      <c r="O3" s="89"/>
      <c r="P3" s="89"/>
      <c r="Q3" s="4"/>
      <c r="R3" s="4"/>
      <c r="S3" s="4"/>
      <c r="T3" s="4"/>
      <c r="U3" s="4"/>
      <c r="V3" s="4"/>
      <c r="W3" s="4"/>
      <c r="X3" s="4"/>
      <c r="Y3" s="4"/>
      <c r="Z3" s="4"/>
    </row>
    <row r="4" spans="1:26" ht="18" customHeight="1">
      <c r="A4" s="4" t="s">
        <v>12</v>
      </c>
      <c r="B4" s="4"/>
      <c r="C4" s="4"/>
      <c r="D4" s="4"/>
      <c r="E4" s="4" t="s">
        <v>15</v>
      </c>
      <c r="F4" s="4"/>
      <c r="G4" s="4"/>
      <c r="H4" s="4"/>
      <c r="I4" s="4"/>
      <c r="J4" s="4"/>
      <c r="K4" s="4"/>
      <c r="L4" s="4"/>
      <c r="M4" s="4"/>
      <c r="N4" s="4"/>
      <c r="O4" s="4"/>
      <c r="P4" s="8" t="s">
        <v>18</v>
      </c>
      <c r="Q4" s="4"/>
      <c r="R4" s="4"/>
      <c r="S4" s="4"/>
      <c r="T4" s="4"/>
      <c r="U4" s="4"/>
      <c r="V4" s="4"/>
      <c r="W4" s="4"/>
      <c r="X4" s="4"/>
      <c r="Y4" s="4"/>
      <c r="Z4" s="4"/>
    </row>
    <row r="5" spans="1:26" ht="24.75" customHeight="1">
      <c r="A5" s="4" t="s">
        <v>22</v>
      </c>
      <c r="B5" s="4"/>
      <c r="C5" s="4"/>
      <c r="D5" s="4"/>
      <c r="E5" s="4"/>
      <c r="F5" s="4"/>
      <c r="G5" s="4"/>
      <c r="H5" s="4"/>
      <c r="I5" s="4"/>
      <c r="J5" s="4"/>
      <c r="K5" s="4"/>
      <c r="L5" s="4"/>
      <c r="M5" s="4"/>
      <c r="N5" s="4"/>
      <c r="O5" s="4"/>
      <c r="P5" s="4"/>
      <c r="Q5" s="4"/>
      <c r="R5" s="4"/>
      <c r="S5" s="4"/>
      <c r="T5" s="4"/>
      <c r="U5" s="4"/>
      <c r="V5" s="4"/>
      <c r="W5" s="4"/>
      <c r="X5" s="4"/>
      <c r="Y5" s="4"/>
      <c r="Z5" s="4"/>
    </row>
    <row r="6" spans="1:26" ht="18" customHeight="1">
      <c r="A6" s="91" t="s">
        <v>28</v>
      </c>
      <c r="B6" s="92" t="s">
        <v>29</v>
      </c>
      <c r="C6" s="92" t="s">
        <v>30</v>
      </c>
      <c r="D6" s="91" t="s">
        <v>31</v>
      </c>
      <c r="E6" s="14" t="s">
        <v>33</v>
      </c>
      <c r="F6" s="14" t="s">
        <v>34</v>
      </c>
      <c r="G6" s="85" t="s">
        <v>35</v>
      </c>
      <c r="H6" s="86"/>
      <c r="I6" s="85" t="s">
        <v>36</v>
      </c>
      <c r="J6" s="87"/>
      <c r="K6" s="87"/>
      <c r="L6" s="87"/>
      <c r="M6" s="87"/>
      <c r="N6" s="87"/>
      <c r="O6" s="87"/>
      <c r="P6" s="86"/>
      <c r="Q6" s="4"/>
      <c r="R6" s="4"/>
      <c r="S6" s="4"/>
      <c r="T6" s="4"/>
      <c r="U6" s="4"/>
      <c r="V6" s="4"/>
      <c r="W6" s="4"/>
      <c r="X6" s="4"/>
      <c r="Y6" s="4"/>
      <c r="Z6" s="4"/>
    </row>
    <row r="7" spans="1:26" ht="33" customHeight="1">
      <c r="A7" s="83"/>
      <c r="B7" s="83"/>
      <c r="C7" s="83"/>
      <c r="D7" s="83"/>
      <c r="E7" s="15" t="s">
        <v>37</v>
      </c>
      <c r="F7" s="15" t="s">
        <v>37</v>
      </c>
      <c r="G7" s="15" t="s">
        <v>39</v>
      </c>
      <c r="H7" s="15" t="s">
        <v>40</v>
      </c>
      <c r="I7" s="85" t="s">
        <v>33</v>
      </c>
      <c r="J7" s="86"/>
      <c r="K7" s="85" t="s">
        <v>34</v>
      </c>
      <c r="L7" s="86"/>
      <c r="M7" s="85" t="s">
        <v>35</v>
      </c>
      <c r="N7" s="87"/>
      <c r="O7" s="87"/>
      <c r="P7" s="86"/>
      <c r="Q7" s="4"/>
      <c r="R7" s="4"/>
      <c r="S7" s="4"/>
      <c r="T7" s="4"/>
      <c r="U7" s="4"/>
      <c r="V7" s="4"/>
      <c r="W7" s="4"/>
      <c r="X7" s="4"/>
      <c r="Y7" s="4"/>
      <c r="Z7" s="4"/>
    </row>
    <row r="8" spans="1:26" ht="14.25" customHeight="1">
      <c r="A8" s="84"/>
      <c r="B8" s="84"/>
      <c r="C8" s="84"/>
      <c r="D8" s="84"/>
      <c r="E8" s="16" t="s">
        <v>42</v>
      </c>
      <c r="F8" s="16" t="s">
        <v>43</v>
      </c>
      <c r="G8" s="16" t="s">
        <v>44</v>
      </c>
      <c r="H8" s="16" t="s">
        <v>45</v>
      </c>
      <c r="I8" s="85" t="s">
        <v>42</v>
      </c>
      <c r="J8" s="86"/>
      <c r="K8" s="85" t="s">
        <v>43</v>
      </c>
      <c r="L8" s="86"/>
      <c r="M8" s="85" t="s">
        <v>45</v>
      </c>
      <c r="N8" s="86"/>
      <c r="O8" s="85" t="s">
        <v>44</v>
      </c>
      <c r="P8" s="86"/>
      <c r="Q8" s="4"/>
      <c r="R8" s="4"/>
      <c r="S8" s="4"/>
      <c r="T8" s="4"/>
      <c r="U8" s="4"/>
      <c r="V8" s="4"/>
      <c r="W8" s="4"/>
      <c r="X8" s="4"/>
      <c r="Y8" s="4"/>
      <c r="Z8" s="4"/>
    </row>
    <row r="9" spans="1:26" ht="14.25" customHeight="1">
      <c r="A9" s="93" t="s">
        <v>47</v>
      </c>
      <c r="B9" s="87"/>
      <c r="C9" s="86"/>
      <c r="D9" s="17" t="s">
        <v>52</v>
      </c>
      <c r="E9" s="12">
        <v>30</v>
      </c>
      <c r="F9" s="12">
        <v>30</v>
      </c>
      <c r="G9" s="16">
        <v>15</v>
      </c>
      <c r="H9" s="16">
        <v>15</v>
      </c>
      <c r="I9" s="16" t="s">
        <v>53</v>
      </c>
      <c r="J9" s="16" t="s">
        <v>54</v>
      </c>
      <c r="K9" s="16" t="s">
        <v>53</v>
      </c>
      <c r="L9" s="16" t="s">
        <v>54</v>
      </c>
      <c r="M9" s="16" t="s">
        <v>53</v>
      </c>
      <c r="N9" s="16" t="s">
        <v>54</v>
      </c>
      <c r="O9" s="16" t="s">
        <v>53</v>
      </c>
      <c r="P9" s="16" t="s">
        <v>54</v>
      </c>
      <c r="Q9" s="4"/>
      <c r="R9" s="4"/>
      <c r="S9" s="4"/>
      <c r="T9" s="4"/>
      <c r="U9" s="4"/>
      <c r="V9" s="4"/>
      <c r="W9" s="4"/>
      <c r="X9" s="4"/>
      <c r="Y9" s="4"/>
      <c r="Z9" s="4"/>
    </row>
    <row r="10" spans="1:26" ht="22.5" customHeight="1">
      <c r="A10" s="19">
        <v>1</v>
      </c>
      <c r="B10" s="20" t="s">
        <v>56</v>
      </c>
      <c r="C10" s="21" t="s">
        <v>57</v>
      </c>
      <c r="D10" s="23" t="s">
        <v>58</v>
      </c>
      <c r="E10" s="24">
        <v>8</v>
      </c>
      <c r="F10" s="21">
        <v>12</v>
      </c>
      <c r="G10" s="21">
        <v>6</v>
      </c>
      <c r="H10" s="21">
        <v>7</v>
      </c>
      <c r="I10" s="25">
        <f t="shared" ref="I10:I107" si="0">IF(E10="AB",0,IF(E10="-",0,(E10/30)*100))</f>
        <v>26.666666666666668</v>
      </c>
      <c r="J10" s="25" t="str">
        <f t="shared" ref="J10:J107" si="1">IF(I10&lt;60,"N","Y")</f>
        <v>N</v>
      </c>
      <c r="K10" s="25">
        <f t="shared" ref="K10:K107" si="2">IF(F10="AB",0,IF(F10="-",0,(F10/30)*100))</f>
        <v>40</v>
      </c>
      <c r="L10" s="25" t="str">
        <f t="shared" ref="L10:L107" si="3">IF(K10&lt;60,"N","Y")</f>
        <v>N</v>
      </c>
      <c r="M10" s="25">
        <f t="shared" ref="M10:M107" si="4">IF(H10="AB",0,IF(H10="-",0,(H10/15)*100))</f>
        <v>46.666666666666664</v>
      </c>
      <c r="N10" s="25" t="str">
        <f t="shared" ref="N10:N107" si="5">IF(M10&lt;60,"N","Y")</f>
        <v>N</v>
      </c>
      <c r="O10" s="25">
        <f t="shared" ref="O10:O107" si="6">IF(G10="AB",0,IF(G10="-",0,(G10/15)*100))</f>
        <v>40</v>
      </c>
      <c r="P10" s="25" t="str">
        <f t="shared" ref="P10:P107" si="7">IF(O10&lt;60,"N","Y")</f>
        <v>N</v>
      </c>
      <c r="Q10" s="4"/>
      <c r="R10" s="4"/>
      <c r="S10" s="4"/>
      <c r="T10" s="4"/>
      <c r="U10" s="4"/>
      <c r="V10" s="4"/>
      <c r="W10" s="4"/>
      <c r="X10" s="4"/>
      <c r="Y10" s="4"/>
      <c r="Z10" s="4"/>
    </row>
    <row r="11" spans="1:26" ht="30.75" customHeight="1">
      <c r="A11" s="19">
        <v>2</v>
      </c>
      <c r="B11" s="20" t="s">
        <v>59</v>
      </c>
      <c r="C11" s="21" t="s">
        <v>60</v>
      </c>
      <c r="D11" s="23" t="s">
        <v>58</v>
      </c>
      <c r="E11" s="24">
        <v>8</v>
      </c>
      <c r="F11" s="21">
        <v>12</v>
      </c>
      <c r="G11" s="21">
        <v>5.5</v>
      </c>
      <c r="H11" s="21">
        <v>7.5</v>
      </c>
      <c r="I11" s="25">
        <f t="shared" si="0"/>
        <v>26.666666666666668</v>
      </c>
      <c r="J11" s="25" t="str">
        <f t="shared" si="1"/>
        <v>N</v>
      </c>
      <c r="K11" s="25">
        <f t="shared" si="2"/>
        <v>40</v>
      </c>
      <c r="L11" s="25" t="str">
        <f t="shared" si="3"/>
        <v>N</v>
      </c>
      <c r="M11" s="25">
        <f t="shared" si="4"/>
        <v>50</v>
      </c>
      <c r="N11" s="25" t="str">
        <f t="shared" si="5"/>
        <v>N</v>
      </c>
      <c r="O11" s="25">
        <f t="shared" si="6"/>
        <v>36.666666666666664</v>
      </c>
      <c r="P11" s="25" t="str">
        <f t="shared" si="7"/>
        <v>N</v>
      </c>
      <c r="Q11" s="4"/>
      <c r="R11" s="4"/>
      <c r="S11" s="4"/>
      <c r="T11" s="4"/>
      <c r="U11" s="4"/>
      <c r="V11" s="4"/>
      <c r="W11" s="4"/>
      <c r="X11" s="4"/>
      <c r="Y11" s="4"/>
      <c r="Z11" s="4"/>
    </row>
    <row r="12" spans="1:26" ht="22.5" customHeight="1">
      <c r="A12" s="19">
        <v>3</v>
      </c>
      <c r="B12" s="20" t="s">
        <v>61</v>
      </c>
      <c r="C12" s="21" t="s">
        <v>62</v>
      </c>
      <c r="D12" s="23" t="s">
        <v>58</v>
      </c>
      <c r="E12" s="24">
        <v>23</v>
      </c>
      <c r="F12" s="21">
        <v>17</v>
      </c>
      <c r="G12" s="21">
        <v>13.5</v>
      </c>
      <c r="H12" s="21">
        <v>11.5</v>
      </c>
      <c r="I12" s="25">
        <f t="shared" si="0"/>
        <v>76.666666666666671</v>
      </c>
      <c r="J12" s="25" t="str">
        <f t="shared" si="1"/>
        <v>Y</v>
      </c>
      <c r="K12" s="25">
        <f t="shared" si="2"/>
        <v>56.666666666666664</v>
      </c>
      <c r="L12" s="25" t="str">
        <f t="shared" si="3"/>
        <v>N</v>
      </c>
      <c r="M12" s="25">
        <f t="shared" si="4"/>
        <v>76.666666666666671</v>
      </c>
      <c r="N12" s="25" t="str">
        <f t="shared" si="5"/>
        <v>Y</v>
      </c>
      <c r="O12" s="25">
        <f t="shared" si="6"/>
        <v>90</v>
      </c>
      <c r="P12" s="25" t="str">
        <f t="shared" si="7"/>
        <v>Y</v>
      </c>
      <c r="Q12" s="4"/>
      <c r="R12" s="4"/>
      <c r="S12" s="4"/>
      <c r="T12" s="4"/>
      <c r="U12" s="4"/>
      <c r="V12" s="4"/>
      <c r="W12" s="4"/>
      <c r="X12" s="4"/>
      <c r="Y12" s="4"/>
      <c r="Z12" s="4"/>
    </row>
    <row r="13" spans="1:26" ht="22.5" customHeight="1">
      <c r="A13" s="19">
        <v>4</v>
      </c>
      <c r="B13" s="20" t="s">
        <v>63</v>
      </c>
      <c r="C13" s="21" t="s">
        <v>64</v>
      </c>
      <c r="D13" s="23" t="s">
        <v>58</v>
      </c>
      <c r="E13" s="24">
        <v>2</v>
      </c>
      <c r="F13" s="21">
        <v>8</v>
      </c>
      <c r="G13" s="21">
        <v>9.5</v>
      </c>
      <c r="H13" s="21">
        <v>13.5</v>
      </c>
      <c r="I13" s="25">
        <f t="shared" si="0"/>
        <v>6.666666666666667</v>
      </c>
      <c r="J13" s="25" t="str">
        <f t="shared" si="1"/>
        <v>N</v>
      </c>
      <c r="K13" s="25">
        <f t="shared" si="2"/>
        <v>26.666666666666668</v>
      </c>
      <c r="L13" s="25" t="str">
        <f t="shared" si="3"/>
        <v>N</v>
      </c>
      <c r="M13" s="25">
        <f t="shared" si="4"/>
        <v>90</v>
      </c>
      <c r="N13" s="25" t="str">
        <f t="shared" si="5"/>
        <v>Y</v>
      </c>
      <c r="O13" s="25">
        <f t="shared" si="6"/>
        <v>63.333333333333329</v>
      </c>
      <c r="P13" s="25" t="str">
        <f t="shared" si="7"/>
        <v>Y</v>
      </c>
      <c r="Q13" s="4"/>
      <c r="R13" s="4"/>
      <c r="S13" s="4"/>
      <c r="T13" s="4"/>
      <c r="U13" s="4"/>
      <c r="V13" s="4"/>
      <c r="W13" s="4"/>
      <c r="X13" s="4"/>
      <c r="Y13" s="4"/>
      <c r="Z13" s="4"/>
    </row>
    <row r="14" spans="1:26" ht="22.5" customHeight="1">
      <c r="A14" s="19">
        <v>5</v>
      </c>
      <c r="B14" s="20" t="s">
        <v>65</v>
      </c>
      <c r="C14" s="21" t="s">
        <v>66</v>
      </c>
      <c r="D14" s="23" t="s">
        <v>58</v>
      </c>
      <c r="E14" s="24">
        <v>16</v>
      </c>
      <c r="F14" s="21">
        <v>11</v>
      </c>
      <c r="G14" s="21">
        <v>6</v>
      </c>
      <c r="H14" s="21">
        <v>10</v>
      </c>
      <c r="I14" s="25">
        <f t="shared" si="0"/>
        <v>53.333333333333336</v>
      </c>
      <c r="J14" s="25" t="str">
        <f t="shared" si="1"/>
        <v>N</v>
      </c>
      <c r="K14" s="25">
        <f t="shared" si="2"/>
        <v>36.666666666666664</v>
      </c>
      <c r="L14" s="25" t="str">
        <f t="shared" si="3"/>
        <v>N</v>
      </c>
      <c r="M14" s="25">
        <f t="shared" si="4"/>
        <v>66.666666666666657</v>
      </c>
      <c r="N14" s="25" t="str">
        <f t="shared" si="5"/>
        <v>Y</v>
      </c>
      <c r="O14" s="25">
        <f t="shared" si="6"/>
        <v>40</v>
      </c>
      <c r="P14" s="25" t="str">
        <f t="shared" si="7"/>
        <v>N</v>
      </c>
      <c r="Q14" s="4"/>
      <c r="R14" s="4"/>
      <c r="S14" s="4"/>
      <c r="T14" s="4"/>
      <c r="U14" s="4"/>
      <c r="V14" s="4"/>
      <c r="W14" s="4"/>
      <c r="X14" s="4"/>
      <c r="Y14" s="4"/>
      <c r="Z14" s="4"/>
    </row>
    <row r="15" spans="1:26" ht="22.5" customHeight="1">
      <c r="A15" s="19">
        <v>6</v>
      </c>
      <c r="B15" s="20" t="s">
        <v>67</v>
      </c>
      <c r="C15" s="21" t="s">
        <v>68</v>
      </c>
      <c r="D15" s="23" t="s">
        <v>58</v>
      </c>
      <c r="E15" s="24">
        <v>22</v>
      </c>
      <c r="F15" s="21">
        <v>20</v>
      </c>
      <c r="G15" s="21" t="s">
        <v>73</v>
      </c>
      <c r="H15" s="21" t="s">
        <v>73</v>
      </c>
      <c r="I15" s="25">
        <f t="shared" si="0"/>
        <v>73.333333333333329</v>
      </c>
      <c r="J15" s="25" t="str">
        <f t="shared" si="1"/>
        <v>Y</v>
      </c>
      <c r="K15" s="25">
        <f t="shared" si="2"/>
        <v>66.666666666666657</v>
      </c>
      <c r="L15" s="25" t="str">
        <f t="shared" si="3"/>
        <v>Y</v>
      </c>
      <c r="M15" s="25">
        <f t="shared" si="4"/>
        <v>0</v>
      </c>
      <c r="N15" s="25" t="str">
        <f t="shared" si="5"/>
        <v>N</v>
      </c>
      <c r="O15" s="25">
        <f t="shared" si="6"/>
        <v>0</v>
      </c>
      <c r="P15" s="25" t="str">
        <f t="shared" si="7"/>
        <v>N</v>
      </c>
      <c r="Q15" s="4"/>
      <c r="R15" s="4"/>
      <c r="S15" s="4"/>
      <c r="T15" s="4"/>
      <c r="U15" s="4"/>
      <c r="V15" s="4"/>
      <c r="W15" s="4"/>
      <c r="X15" s="4"/>
      <c r="Y15" s="4"/>
      <c r="Z15" s="4"/>
    </row>
    <row r="16" spans="1:26" ht="22.5" customHeight="1">
      <c r="A16" s="19">
        <v>7</v>
      </c>
      <c r="B16" s="20" t="s">
        <v>69</v>
      </c>
      <c r="C16" s="21" t="s">
        <v>70</v>
      </c>
      <c r="D16" s="23" t="s">
        <v>58</v>
      </c>
      <c r="E16" s="24">
        <v>16</v>
      </c>
      <c r="F16" s="21">
        <v>16</v>
      </c>
      <c r="G16" s="21" t="s">
        <v>76</v>
      </c>
      <c r="H16" s="21">
        <v>8</v>
      </c>
      <c r="I16" s="25">
        <f t="shared" si="0"/>
        <v>53.333333333333336</v>
      </c>
      <c r="J16" s="25" t="str">
        <f t="shared" si="1"/>
        <v>N</v>
      </c>
      <c r="K16" s="25">
        <f t="shared" si="2"/>
        <v>53.333333333333336</v>
      </c>
      <c r="L16" s="25" t="str">
        <f t="shared" si="3"/>
        <v>N</v>
      </c>
      <c r="M16" s="25">
        <f t="shared" si="4"/>
        <v>53.333333333333336</v>
      </c>
      <c r="N16" s="25" t="str">
        <f t="shared" si="5"/>
        <v>N</v>
      </c>
      <c r="O16" s="25">
        <f t="shared" si="6"/>
        <v>0</v>
      </c>
      <c r="P16" s="25" t="str">
        <f t="shared" si="7"/>
        <v>N</v>
      </c>
      <c r="Q16" s="4"/>
      <c r="R16" s="4"/>
      <c r="S16" s="4"/>
      <c r="T16" s="4"/>
      <c r="U16" s="4"/>
      <c r="V16" s="4"/>
      <c r="W16" s="4"/>
      <c r="X16" s="4"/>
      <c r="Y16" s="4"/>
      <c r="Z16" s="4"/>
    </row>
    <row r="17" spans="1:26" ht="22.5" customHeight="1">
      <c r="A17" s="19">
        <v>8</v>
      </c>
      <c r="B17" s="20" t="s">
        <v>71</v>
      </c>
      <c r="C17" s="21" t="s">
        <v>72</v>
      </c>
      <c r="D17" s="23" t="s">
        <v>58</v>
      </c>
      <c r="E17" s="24">
        <v>24</v>
      </c>
      <c r="F17" s="21">
        <v>10</v>
      </c>
      <c r="G17" s="21">
        <v>10</v>
      </c>
      <c r="H17" s="21">
        <v>4</v>
      </c>
      <c r="I17" s="25">
        <f t="shared" si="0"/>
        <v>80</v>
      </c>
      <c r="J17" s="25" t="str">
        <f t="shared" si="1"/>
        <v>Y</v>
      </c>
      <c r="K17" s="25">
        <f t="shared" si="2"/>
        <v>33.333333333333329</v>
      </c>
      <c r="L17" s="25" t="str">
        <f t="shared" si="3"/>
        <v>N</v>
      </c>
      <c r="M17" s="25">
        <f t="shared" si="4"/>
        <v>26.666666666666668</v>
      </c>
      <c r="N17" s="25" t="str">
        <f t="shared" si="5"/>
        <v>N</v>
      </c>
      <c r="O17" s="25">
        <f t="shared" si="6"/>
        <v>66.666666666666657</v>
      </c>
      <c r="P17" s="25" t="str">
        <f t="shared" si="7"/>
        <v>Y</v>
      </c>
      <c r="Q17" s="4"/>
      <c r="R17" s="4"/>
      <c r="S17" s="4"/>
      <c r="T17" s="4"/>
      <c r="U17" s="4"/>
      <c r="V17" s="4"/>
      <c r="W17" s="4"/>
      <c r="X17" s="4"/>
      <c r="Y17" s="4"/>
      <c r="Z17" s="4"/>
    </row>
    <row r="18" spans="1:26" ht="22.5" customHeight="1">
      <c r="A18" s="19">
        <v>9</v>
      </c>
      <c r="B18" s="20" t="s">
        <v>74</v>
      </c>
      <c r="C18" s="21" t="s">
        <v>75</v>
      </c>
      <c r="D18" s="23" t="s">
        <v>58</v>
      </c>
      <c r="E18" s="24">
        <v>15</v>
      </c>
      <c r="F18" s="21">
        <v>13</v>
      </c>
      <c r="G18" s="21" t="s">
        <v>73</v>
      </c>
      <c r="H18" s="21" t="s">
        <v>73</v>
      </c>
      <c r="I18" s="25">
        <f t="shared" si="0"/>
        <v>50</v>
      </c>
      <c r="J18" s="25" t="str">
        <f t="shared" si="1"/>
        <v>N</v>
      </c>
      <c r="K18" s="25">
        <f t="shared" si="2"/>
        <v>43.333333333333336</v>
      </c>
      <c r="L18" s="25" t="str">
        <f t="shared" si="3"/>
        <v>N</v>
      </c>
      <c r="M18" s="25">
        <f t="shared" si="4"/>
        <v>0</v>
      </c>
      <c r="N18" s="25" t="str">
        <f t="shared" si="5"/>
        <v>N</v>
      </c>
      <c r="O18" s="25">
        <f t="shared" si="6"/>
        <v>0</v>
      </c>
      <c r="P18" s="25" t="str">
        <f t="shared" si="7"/>
        <v>N</v>
      </c>
      <c r="Q18" s="4"/>
      <c r="R18" s="4"/>
      <c r="S18" s="4"/>
      <c r="T18" s="4"/>
      <c r="U18" s="4"/>
      <c r="V18" s="4"/>
      <c r="W18" s="4"/>
      <c r="X18" s="4"/>
      <c r="Y18" s="4"/>
      <c r="Z18" s="4"/>
    </row>
    <row r="19" spans="1:26" ht="22.5" customHeight="1">
      <c r="A19" s="19">
        <v>10</v>
      </c>
      <c r="B19" s="20" t="s">
        <v>77</v>
      </c>
      <c r="C19" s="21" t="s">
        <v>78</v>
      </c>
      <c r="D19" s="23" t="s">
        <v>58</v>
      </c>
      <c r="E19" s="24">
        <v>22</v>
      </c>
      <c r="F19" s="21">
        <v>9</v>
      </c>
      <c r="G19" s="21" t="s">
        <v>73</v>
      </c>
      <c r="H19" s="21" t="s">
        <v>73</v>
      </c>
      <c r="I19" s="25">
        <f t="shared" si="0"/>
        <v>73.333333333333329</v>
      </c>
      <c r="J19" s="25" t="str">
        <f t="shared" si="1"/>
        <v>Y</v>
      </c>
      <c r="K19" s="25">
        <f t="shared" si="2"/>
        <v>30</v>
      </c>
      <c r="L19" s="25" t="str">
        <f t="shared" si="3"/>
        <v>N</v>
      </c>
      <c r="M19" s="25">
        <f t="shared" si="4"/>
        <v>0</v>
      </c>
      <c r="N19" s="25" t="str">
        <f t="shared" si="5"/>
        <v>N</v>
      </c>
      <c r="O19" s="25">
        <f t="shared" si="6"/>
        <v>0</v>
      </c>
      <c r="P19" s="25" t="str">
        <f t="shared" si="7"/>
        <v>N</v>
      </c>
      <c r="Q19" s="4"/>
      <c r="R19" s="4"/>
      <c r="S19" s="4"/>
      <c r="T19" s="4"/>
      <c r="U19" s="4"/>
      <c r="V19" s="4"/>
      <c r="W19" s="4"/>
      <c r="X19" s="4"/>
      <c r="Y19" s="4"/>
      <c r="Z19" s="4"/>
    </row>
    <row r="20" spans="1:26" ht="30" customHeight="1">
      <c r="A20" s="19">
        <v>11</v>
      </c>
      <c r="B20" s="20" t="s">
        <v>79</v>
      </c>
      <c r="C20" s="21" t="s">
        <v>80</v>
      </c>
      <c r="D20" s="23" t="s">
        <v>58</v>
      </c>
      <c r="E20" s="24">
        <v>2</v>
      </c>
      <c r="F20" s="21">
        <v>4</v>
      </c>
      <c r="G20" s="21">
        <v>10</v>
      </c>
      <c r="H20" s="21">
        <v>2</v>
      </c>
      <c r="I20" s="25">
        <f t="shared" si="0"/>
        <v>6.666666666666667</v>
      </c>
      <c r="J20" s="25" t="str">
        <f t="shared" si="1"/>
        <v>N</v>
      </c>
      <c r="K20" s="25">
        <f t="shared" si="2"/>
        <v>13.333333333333334</v>
      </c>
      <c r="L20" s="25" t="str">
        <f t="shared" si="3"/>
        <v>N</v>
      </c>
      <c r="M20" s="25">
        <f t="shared" si="4"/>
        <v>13.333333333333334</v>
      </c>
      <c r="N20" s="25" t="str">
        <f t="shared" si="5"/>
        <v>N</v>
      </c>
      <c r="O20" s="25">
        <f t="shared" si="6"/>
        <v>66.666666666666657</v>
      </c>
      <c r="P20" s="25" t="str">
        <f t="shared" si="7"/>
        <v>Y</v>
      </c>
      <c r="Q20" s="4"/>
      <c r="R20" s="4"/>
      <c r="S20" s="4"/>
      <c r="T20" s="4"/>
      <c r="U20" s="4"/>
      <c r="V20" s="4"/>
      <c r="W20" s="4"/>
      <c r="X20" s="4"/>
      <c r="Y20" s="4"/>
      <c r="Z20" s="4"/>
    </row>
    <row r="21" spans="1:26" ht="22.5" customHeight="1">
      <c r="A21" s="19">
        <v>12</v>
      </c>
      <c r="B21" s="20" t="s">
        <v>81</v>
      </c>
      <c r="C21" s="21" t="s">
        <v>82</v>
      </c>
      <c r="D21" s="23" t="s">
        <v>58</v>
      </c>
      <c r="E21" s="24">
        <v>12</v>
      </c>
      <c r="F21" s="21">
        <v>14</v>
      </c>
      <c r="G21" s="21">
        <v>8</v>
      </c>
      <c r="H21" s="21">
        <v>14</v>
      </c>
      <c r="I21" s="25">
        <f t="shared" si="0"/>
        <v>40</v>
      </c>
      <c r="J21" s="25" t="str">
        <f t="shared" si="1"/>
        <v>N</v>
      </c>
      <c r="K21" s="25">
        <f t="shared" si="2"/>
        <v>46.666666666666664</v>
      </c>
      <c r="L21" s="25" t="str">
        <f t="shared" si="3"/>
        <v>N</v>
      </c>
      <c r="M21" s="25">
        <f t="shared" si="4"/>
        <v>93.333333333333329</v>
      </c>
      <c r="N21" s="25" t="str">
        <f t="shared" si="5"/>
        <v>Y</v>
      </c>
      <c r="O21" s="25">
        <f t="shared" si="6"/>
        <v>53.333333333333336</v>
      </c>
      <c r="P21" s="25" t="str">
        <f t="shared" si="7"/>
        <v>N</v>
      </c>
      <c r="Q21" s="4"/>
      <c r="R21" s="4"/>
      <c r="S21" s="4"/>
      <c r="T21" s="4"/>
      <c r="U21" s="4"/>
      <c r="V21" s="4"/>
      <c r="W21" s="4"/>
      <c r="X21" s="4"/>
      <c r="Y21" s="4"/>
      <c r="Z21" s="4"/>
    </row>
    <row r="22" spans="1:26" ht="22.5" customHeight="1">
      <c r="A22" s="19">
        <v>13</v>
      </c>
      <c r="B22" s="20" t="s">
        <v>83</v>
      </c>
      <c r="C22" s="21" t="s">
        <v>84</v>
      </c>
      <c r="D22" s="23" t="s">
        <v>58</v>
      </c>
      <c r="E22" s="24">
        <v>20</v>
      </c>
      <c r="F22" s="21">
        <v>17</v>
      </c>
      <c r="G22" s="21">
        <v>12</v>
      </c>
      <c r="H22" s="21">
        <v>14</v>
      </c>
      <c r="I22" s="25">
        <f t="shared" si="0"/>
        <v>66.666666666666657</v>
      </c>
      <c r="J22" s="25" t="str">
        <f t="shared" si="1"/>
        <v>Y</v>
      </c>
      <c r="K22" s="25">
        <f t="shared" si="2"/>
        <v>56.666666666666664</v>
      </c>
      <c r="L22" s="25" t="str">
        <f t="shared" si="3"/>
        <v>N</v>
      </c>
      <c r="M22" s="25">
        <f t="shared" si="4"/>
        <v>93.333333333333329</v>
      </c>
      <c r="N22" s="25" t="str">
        <f t="shared" si="5"/>
        <v>Y</v>
      </c>
      <c r="O22" s="25">
        <f t="shared" si="6"/>
        <v>80</v>
      </c>
      <c r="P22" s="25" t="str">
        <f t="shared" si="7"/>
        <v>Y</v>
      </c>
      <c r="Q22" s="4"/>
      <c r="R22" s="4"/>
      <c r="S22" s="4"/>
      <c r="T22" s="4"/>
      <c r="U22" s="4"/>
      <c r="V22" s="4"/>
      <c r="W22" s="4"/>
      <c r="X22" s="4"/>
      <c r="Y22" s="4"/>
      <c r="Z22" s="4"/>
    </row>
    <row r="23" spans="1:26" ht="22.5" customHeight="1">
      <c r="A23" s="19">
        <v>14</v>
      </c>
      <c r="B23" s="20" t="s">
        <v>85</v>
      </c>
      <c r="C23" s="21" t="s">
        <v>86</v>
      </c>
      <c r="D23" s="23" t="s">
        <v>58</v>
      </c>
      <c r="E23" s="24">
        <v>4</v>
      </c>
      <c r="F23" s="21">
        <v>4</v>
      </c>
      <c r="G23" s="21">
        <v>2</v>
      </c>
      <c r="H23" s="21">
        <v>2</v>
      </c>
      <c r="I23" s="25">
        <f t="shared" si="0"/>
        <v>13.333333333333334</v>
      </c>
      <c r="J23" s="25" t="str">
        <f t="shared" si="1"/>
        <v>N</v>
      </c>
      <c r="K23" s="25">
        <f t="shared" si="2"/>
        <v>13.333333333333334</v>
      </c>
      <c r="L23" s="25" t="str">
        <f t="shared" si="3"/>
        <v>N</v>
      </c>
      <c r="M23" s="25">
        <f t="shared" si="4"/>
        <v>13.333333333333334</v>
      </c>
      <c r="N23" s="25" t="str">
        <f t="shared" si="5"/>
        <v>N</v>
      </c>
      <c r="O23" s="25">
        <f t="shared" si="6"/>
        <v>13.333333333333334</v>
      </c>
      <c r="P23" s="25" t="str">
        <f t="shared" si="7"/>
        <v>N</v>
      </c>
      <c r="Q23" s="4"/>
      <c r="R23" s="4"/>
      <c r="S23" s="4"/>
      <c r="T23" s="4"/>
      <c r="U23" s="4"/>
      <c r="V23" s="4"/>
      <c r="W23" s="4"/>
      <c r="X23" s="4"/>
      <c r="Y23" s="4"/>
      <c r="Z23" s="4"/>
    </row>
    <row r="24" spans="1:26" ht="22.5" customHeight="1">
      <c r="A24" s="19">
        <v>15</v>
      </c>
      <c r="B24" s="20" t="s">
        <v>87</v>
      </c>
      <c r="C24" s="21" t="s">
        <v>88</v>
      </c>
      <c r="D24" s="23" t="s">
        <v>58</v>
      </c>
      <c r="E24" s="24">
        <v>17</v>
      </c>
      <c r="F24" s="21">
        <v>14</v>
      </c>
      <c r="G24" s="21">
        <v>10</v>
      </c>
      <c r="H24" s="21">
        <v>11</v>
      </c>
      <c r="I24" s="25">
        <f t="shared" si="0"/>
        <v>56.666666666666664</v>
      </c>
      <c r="J24" s="25" t="str">
        <f t="shared" si="1"/>
        <v>N</v>
      </c>
      <c r="K24" s="25">
        <f t="shared" si="2"/>
        <v>46.666666666666664</v>
      </c>
      <c r="L24" s="25" t="str">
        <f t="shared" si="3"/>
        <v>N</v>
      </c>
      <c r="M24" s="25">
        <f t="shared" si="4"/>
        <v>73.333333333333329</v>
      </c>
      <c r="N24" s="25" t="str">
        <f t="shared" si="5"/>
        <v>Y</v>
      </c>
      <c r="O24" s="25">
        <f t="shared" si="6"/>
        <v>66.666666666666657</v>
      </c>
      <c r="P24" s="25" t="str">
        <f t="shared" si="7"/>
        <v>Y</v>
      </c>
      <c r="Q24" s="4"/>
      <c r="R24" s="4"/>
      <c r="S24" s="4"/>
      <c r="T24" s="4"/>
      <c r="U24" s="4"/>
      <c r="V24" s="4"/>
      <c r="W24" s="4"/>
      <c r="X24" s="4"/>
      <c r="Y24" s="4"/>
      <c r="Z24" s="4"/>
    </row>
    <row r="25" spans="1:26" ht="22.5" customHeight="1">
      <c r="A25" s="19">
        <v>16</v>
      </c>
      <c r="B25" s="20" t="s">
        <v>89</v>
      </c>
      <c r="C25" s="21" t="s">
        <v>90</v>
      </c>
      <c r="D25" s="23" t="s">
        <v>58</v>
      </c>
      <c r="E25" s="24">
        <v>16</v>
      </c>
      <c r="F25" s="21">
        <v>12</v>
      </c>
      <c r="G25" s="21">
        <v>11</v>
      </c>
      <c r="H25" s="21">
        <v>9</v>
      </c>
      <c r="I25" s="25">
        <f t="shared" si="0"/>
        <v>53.333333333333336</v>
      </c>
      <c r="J25" s="25" t="str">
        <f t="shared" si="1"/>
        <v>N</v>
      </c>
      <c r="K25" s="25">
        <f t="shared" si="2"/>
        <v>40</v>
      </c>
      <c r="L25" s="25" t="str">
        <f t="shared" si="3"/>
        <v>N</v>
      </c>
      <c r="M25" s="25">
        <f t="shared" si="4"/>
        <v>60</v>
      </c>
      <c r="N25" s="25" t="str">
        <f t="shared" si="5"/>
        <v>Y</v>
      </c>
      <c r="O25" s="25">
        <f t="shared" si="6"/>
        <v>73.333333333333329</v>
      </c>
      <c r="P25" s="25" t="str">
        <f t="shared" si="7"/>
        <v>Y</v>
      </c>
      <c r="Q25" s="4"/>
      <c r="R25" s="4"/>
      <c r="S25" s="4"/>
      <c r="T25" s="4"/>
      <c r="U25" s="4"/>
      <c r="V25" s="4"/>
      <c r="W25" s="4"/>
      <c r="X25" s="4"/>
      <c r="Y25" s="4"/>
      <c r="Z25" s="4"/>
    </row>
    <row r="26" spans="1:26" ht="22.5" customHeight="1">
      <c r="A26" s="19">
        <v>17</v>
      </c>
      <c r="B26" s="20" t="s">
        <v>91</v>
      </c>
      <c r="C26" s="21" t="s">
        <v>92</v>
      </c>
      <c r="D26" s="23" t="s">
        <v>58</v>
      </c>
      <c r="E26" s="24">
        <v>16</v>
      </c>
      <c r="F26" s="21">
        <v>9</v>
      </c>
      <c r="G26" s="21">
        <v>3</v>
      </c>
      <c r="H26" s="21">
        <v>9</v>
      </c>
      <c r="I26" s="25">
        <f t="shared" si="0"/>
        <v>53.333333333333336</v>
      </c>
      <c r="J26" s="25" t="str">
        <f t="shared" si="1"/>
        <v>N</v>
      </c>
      <c r="K26" s="25">
        <f t="shared" si="2"/>
        <v>30</v>
      </c>
      <c r="L26" s="25" t="str">
        <f t="shared" si="3"/>
        <v>N</v>
      </c>
      <c r="M26" s="25">
        <f t="shared" si="4"/>
        <v>60</v>
      </c>
      <c r="N26" s="25" t="str">
        <f t="shared" si="5"/>
        <v>Y</v>
      </c>
      <c r="O26" s="25">
        <f t="shared" si="6"/>
        <v>20</v>
      </c>
      <c r="P26" s="25" t="str">
        <f t="shared" si="7"/>
        <v>N</v>
      </c>
      <c r="Q26" s="4"/>
      <c r="R26" s="4"/>
      <c r="S26" s="4"/>
      <c r="T26" s="4"/>
      <c r="U26" s="4"/>
      <c r="V26" s="4"/>
      <c r="W26" s="4"/>
      <c r="X26" s="4"/>
      <c r="Y26" s="4"/>
      <c r="Z26" s="4"/>
    </row>
    <row r="27" spans="1:26" ht="22.5" customHeight="1">
      <c r="A27" s="19">
        <v>18</v>
      </c>
      <c r="B27" s="20" t="s">
        <v>93</v>
      </c>
      <c r="C27" s="21" t="s">
        <v>94</v>
      </c>
      <c r="D27" s="23" t="s">
        <v>58</v>
      </c>
      <c r="E27" s="24">
        <v>29</v>
      </c>
      <c r="F27" s="21">
        <v>25</v>
      </c>
      <c r="G27" s="21">
        <v>14</v>
      </c>
      <c r="H27" s="21">
        <v>15</v>
      </c>
      <c r="I27" s="25">
        <f t="shared" si="0"/>
        <v>96.666666666666671</v>
      </c>
      <c r="J27" s="25" t="str">
        <f t="shared" si="1"/>
        <v>Y</v>
      </c>
      <c r="K27" s="25">
        <f t="shared" si="2"/>
        <v>83.333333333333343</v>
      </c>
      <c r="L27" s="25" t="str">
        <f t="shared" si="3"/>
        <v>Y</v>
      </c>
      <c r="M27" s="25">
        <f t="shared" si="4"/>
        <v>100</v>
      </c>
      <c r="N27" s="25" t="str">
        <f t="shared" si="5"/>
        <v>Y</v>
      </c>
      <c r="O27" s="25">
        <f t="shared" si="6"/>
        <v>93.333333333333329</v>
      </c>
      <c r="P27" s="25" t="str">
        <f t="shared" si="7"/>
        <v>Y</v>
      </c>
      <c r="Q27" s="4"/>
      <c r="R27" s="4"/>
      <c r="S27" s="4"/>
      <c r="T27" s="4"/>
      <c r="U27" s="4"/>
      <c r="V27" s="4"/>
      <c r="W27" s="4"/>
      <c r="X27" s="4"/>
      <c r="Y27" s="4"/>
      <c r="Z27" s="4"/>
    </row>
    <row r="28" spans="1:26" ht="22.5" customHeight="1">
      <c r="A28" s="19">
        <v>19</v>
      </c>
      <c r="B28" s="20" t="s">
        <v>95</v>
      </c>
      <c r="C28" s="21" t="s">
        <v>96</v>
      </c>
      <c r="D28" s="23" t="s">
        <v>58</v>
      </c>
      <c r="E28" s="24">
        <v>15</v>
      </c>
      <c r="F28" s="21">
        <v>19</v>
      </c>
      <c r="G28" s="21" t="s">
        <v>73</v>
      </c>
      <c r="H28" s="21" t="s">
        <v>73</v>
      </c>
      <c r="I28" s="25">
        <f t="shared" si="0"/>
        <v>50</v>
      </c>
      <c r="J28" s="25" t="str">
        <f t="shared" si="1"/>
        <v>N</v>
      </c>
      <c r="K28" s="25">
        <f t="shared" si="2"/>
        <v>63.333333333333329</v>
      </c>
      <c r="L28" s="25" t="str">
        <f t="shared" si="3"/>
        <v>Y</v>
      </c>
      <c r="M28" s="25">
        <f t="shared" si="4"/>
        <v>0</v>
      </c>
      <c r="N28" s="25" t="str">
        <f t="shared" si="5"/>
        <v>N</v>
      </c>
      <c r="O28" s="25">
        <f t="shared" si="6"/>
        <v>0</v>
      </c>
      <c r="P28" s="25" t="str">
        <f t="shared" si="7"/>
        <v>N</v>
      </c>
      <c r="Q28" s="4"/>
      <c r="R28" s="4"/>
      <c r="S28" s="4"/>
      <c r="T28" s="4"/>
      <c r="U28" s="4"/>
      <c r="V28" s="4"/>
      <c r="W28" s="4"/>
      <c r="X28" s="4"/>
      <c r="Y28" s="4"/>
      <c r="Z28" s="4"/>
    </row>
    <row r="29" spans="1:26" ht="22.5" customHeight="1">
      <c r="A29" s="19">
        <v>20</v>
      </c>
      <c r="B29" s="20" t="s">
        <v>97</v>
      </c>
      <c r="C29" s="21" t="s">
        <v>98</v>
      </c>
      <c r="D29" s="23" t="s">
        <v>58</v>
      </c>
      <c r="E29" s="24">
        <v>16</v>
      </c>
      <c r="F29" s="21">
        <v>15</v>
      </c>
      <c r="G29" s="21">
        <v>12</v>
      </c>
      <c r="H29" s="21">
        <v>10</v>
      </c>
      <c r="I29" s="25">
        <f t="shared" si="0"/>
        <v>53.333333333333336</v>
      </c>
      <c r="J29" s="25" t="str">
        <f t="shared" si="1"/>
        <v>N</v>
      </c>
      <c r="K29" s="25">
        <f t="shared" si="2"/>
        <v>50</v>
      </c>
      <c r="L29" s="25" t="str">
        <f t="shared" si="3"/>
        <v>N</v>
      </c>
      <c r="M29" s="25">
        <f t="shared" si="4"/>
        <v>66.666666666666657</v>
      </c>
      <c r="N29" s="25" t="str">
        <f t="shared" si="5"/>
        <v>Y</v>
      </c>
      <c r="O29" s="25">
        <f t="shared" si="6"/>
        <v>80</v>
      </c>
      <c r="P29" s="25" t="str">
        <f t="shared" si="7"/>
        <v>Y</v>
      </c>
      <c r="Q29" s="4"/>
      <c r="R29" s="4"/>
      <c r="S29" s="4"/>
      <c r="T29" s="4"/>
      <c r="U29" s="4"/>
      <c r="V29" s="4"/>
      <c r="W29" s="4"/>
      <c r="X29" s="4"/>
      <c r="Y29" s="4"/>
      <c r="Z29" s="4"/>
    </row>
    <row r="30" spans="1:26" ht="22.5" customHeight="1">
      <c r="A30" s="19">
        <v>21</v>
      </c>
      <c r="B30" s="20" t="s">
        <v>99</v>
      </c>
      <c r="C30" s="21" t="s">
        <v>100</v>
      </c>
      <c r="D30" s="23" t="s">
        <v>58</v>
      </c>
      <c r="E30" s="13" t="s">
        <v>73</v>
      </c>
      <c r="F30" s="21">
        <v>9</v>
      </c>
      <c r="G30" s="21">
        <v>3</v>
      </c>
      <c r="H30" s="21">
        <v>7</v>
      </c>
      <c r="I30" s="25">
        <f t="shared" si="0"/>
        <v>0</v>
      </c>
      <c r="J30" s="25" t="str">
        <f t="shared" si="1"/>
        <v>N</v>
      </c>
      <c r="K30" s="25">
        <f t="shared" si="2"/>
        <v>30</v>
      </c>
      <c r="L30" s="25" t="str">
        <f t="shared" si="3"/>
        <v>N</v>
      </c>
      <c r="M30" s="25">
        <f t="shared" si="4"/>
        <v>46.666666666666664</v>
      </c>
      <c r="N30" s="25" t="str">
        <f t="shared" si="5"/>
        <v>N</v>
      </c>
      <c r="O30" s="25">
        <f t="shared" si="6"/>
        <v>20</v>
      </c>
      <c r="P30" s="25" t="str">
        <f t="shared" si="7"/>
        <v>N</v>
      </c>
      <c r="Q30" s="4"/>
      <c r="R30" s="4"/>
      <c r="S30" s="4"/>
      <c r="T30" s="4"/>
      <c r="U30" s="4"/>
      <c r="V30" s="4"/>
      <c r="W30" s="4"/>
      <c r="X30" s="4"/>
      <c r="Y30" s="4"/>
      <c r="Z30" s="4"/>
    </row>
    <row r="31" spans="1:26" ht="22.5" customHeight="1">
      <c r="A31" s="19">
        <v>22</v>
      </c>
      <c r="B31" s="20" t="s">
        <v>101</v>
      </c>
      <c r="C31" s="21" t="s">
        <v>102</v>
      </c>
      <c r="D31" s="23" t="s">
        <v>58</v>
      </c>
      <c r="E31" s="24">
        <v>18</v>
      </c>
      <c r="F31" s="21">
        <v>16</v>
      </c>
      <c r="G31" s="21">
        <v>7</v>
      </c>
      <c r="H31" s="21">
        <v>12</v>
      </c>
      <c r="I31" s="25">
        <f t="shared" si="0"/>
        <v>60</v>
      </c>
      <c r="J31" s="25" t="str">
        <f t="shared" si="1"/>
        <v>Y</v>
      </c>
      <c r="K31" s="25">
        <f t="shared" si="2"/>
        <v>53.333333333333336</v>
      </c>
      <c r="L31" s="25" t="str">
        <f t="shared" si="3"/>
        <v>N</v>
      </c>
      <c r="M31" s="25">
        <f t="shared" si="4"/>
        <v>80</v>
      </c>
      <c r="N31" s="25" t="str">
        <f t="shared" si="5"/>
        <v>Y</v>
      </c>
      <c r="O31" s="25">
        <f t="shared" si="6"/>
        <v>46.666666666666664</v>
      </c>
      <c r="P31" s="25" t="str">
        <f t="shared" si="7"/>
        <v>N</v>
      </c>
      <c r="Q31" s="4"/>
      <c r="R31" s="4"/>
      <c r="S31" s="4"/>
      <c r="T31" s="4"/>
      <c r="U31" s="4"/>
      <c r="V31" s="4"/>
      <c r="W31" s="4"/>
      <c r="X31" s="4"/>
      <c r="Y31" s="4"/>
      <c r="Z31" s="4"/>
    </row>
    <row r="32" spans="1:26" ht="22.5" customHeight="1">
      <c r="A32" s="19">
        <v>23</v>
      </c>
      <c r="B32" s="20" t="s">
        <v>103</v>
      </c>
      <c r="C32" s="21" t="s">
        <v>104</v>
      </c>
      <c r="D32" s="23" t="s">
        <v>58</v>
      </c>
      <c r="E32" s="24">
        <v>17</v>
      </c>
      <c r="F32" s="21">
        <v>14</v>
      </c>
      <c r="G32" s="21">
        <v>11</v>
      </c>
      <c r="H32" s="21">
        <v>9</v>
      </c>
      <c r="I32" s="25">
        <f t="shared" si="0"/>
        <v>56.666666666666664</v>
      </c>
      <c r="J32" s="25" t="str">
        <f t="shared" si="1"/>
        <v>N</v>
      </c>
      <c r="K32" s="25">
        <f t="shared" si="2"/>
        <v>46.666666666666664</v>
      </c>
      <c r="L32" s="25" t="str">
        <f t="shared" si="3"/>
        <v>N</v>
      </c>
      <c r="M32" s="25">
        <f t="shared" si="4"/>
        <v>60</v>
      </c>
      <c r="N32" s="25" t="str">
        <f t="shared" si="5"/>
        <v>Y</v>
      </c>
      <c r="O32" s="25">
        <f t="shared" si="6"/>
        <v>73.333333333333329</v>
      </c>
      <c r="P32" s="25" t="str">
        <f t="shared" si="7"/>
        <v>Y</v>
      </c>
      <c r="Q32" s="4"/>
      <c r="R32" s="4"/>
      <c r="S32" s="4"/>
      <c r="T32" s="4"/>
      <c r="U32" s="4"/>
      <c r="V32" s="4"/>
      <c r="W32" s="4"/>
      <c r="X32" s="4"/>
      <c r="Y32" s="4"/>
      <c r="Z32" s="4"/>
    </row>
    <row r="33" spans="1:26" ht="22.5" customHeight="1">
      <c r="A33" s="19">
        <v>24</v>
      </c>
      <c r="B33" s="20" t="s">
        <v>105</v>
      </c>
      <c r="C33" s="21" t="s">
        <v>106</v>
      </c>
      <c r="D33" s="23" t="s">
        <v>58</v>
      </c>
      <c r="E33" s="24">
        <v>21</v>
      </c>
      <c r="F33" s="21">
        <v>16</v>
      </c>
      <c r="G33" s="21">
        <v>9</v>
      </c>
      <c r="H33" s="21">
        <v>15</v>
      </c>
      <c r="I33" s="25">
        <f t="shared" si="0"/>
        <v>70</v>
      </c>
      <c r="J33" s="25" t="str">
        <f t="shared" si="1"/>
        <v>Y</v>
      </c>
      <c r="K33" s="25">
        <f t="shared" si="2"/>
        <v>53.333333333333336</v>
      </c>
      <c r="L33" s="25" t="str">
        <f t="shared" si="3"/>
        <v>N</v>
      </c>
      <c r="M33" s="25">
        <f t="shared" si="4"/>
        <v>100</v>
      </c>
      <c r="N33" s="25" t="str">
        <f t="shared" si="5"/>
        <v>Y</v>
      </c>
      <c r="O33" s="25">
        <f t="shared" si="6"/>
        <v>60</v>
      </c>
      <c r="P33" s="25" t="str">
        <f t="shared" si="7"/>
        <v>Y</v>
      </c>
      <c r="Q33" s="4"/>
      <c r="R33" s="4"/>
      <c r="S33" s="4"/>
      <c r="T33" s="4"/>
      <c r="U33" s="4"/>
      <c r="V33" s="4"/>
      <c r="W33" s="4"/>
      <c r="X33" s="4"/>
      <c r="Y33" s="4"/>
      <c r="Z33" s="4"/>
    </row>
    <row r="34" spans="1:26" ht="22.5" customHeight="1">
      <c r="A34" s="19">
        <v>25</v>
      </c>
      <c r="B34" s="20" t="s">
        <v>107</v>
      </c>
      <c r="C34" s="21" t="s">
        <v>108</v>
      </c>
      <c r="D34" s="23" t="s">
        <v>58</v>
      </c>
      <c r="E34" s="24">
        <v>15</v>
      </c>
      <c r="F34" s="21">
        <v>18</v>
      </c>
      <c r="G34" s="21">
        <v>9</v>
      </c>
      <c r="H34" s="21">
        <v>8</v>
      </c>
      <c r="I34" s="25">
        <f t="shared" si="0"/>
        <v>50</v>
      </c>
      <c r="J34" s="25" t="str">
        <f t="shared" si="1"/>
        <v>N</v>
      </c>
      <c r="K34" s="25">
        <f t="shared" si="2"/>
        <v>60</v>
      </c>
      <c r="L34" s="25" t="str">
        <f t="shared" si="3"/>
        <v>Y</v>
      </c>
      <c r="M34" s="25">
        <f t="shared" si="4"/>
        <v>53.333333333333336</v>
      </c>
      <c r="N34" s="25" t="str">
        <f t="shared" si="5"/>
        <v>N</v>
      </c>
      <c r="O34" s="25">
        <f t="shared" si="6"/>
        <v>60</v>
      </c>
      <c r="P34" s="25" t="str">
        <f t="shared" si="7"/>
        <v>Y</v>
      </c>
      <c r="Q34" s="4"/>
      <c r="R34" s="4"/>
      <c r="S34" s="4"/>
      <c r="T34" s="4"/>
      <c r="U34" s="4"/>
      <c r="V34" s="4"/>
      <c r="W34" s="4"/>
      <c r="X34" s="4"/>
      <c r="Y34" s="4"/>
      <c r="Z34" s="4"/>
    </row>
    <row r="35" spans="1:26" ht="22.5" customHeight="1">
      <c r="A35" s="19">
        <v>26</v>
      </c>
      <c r="B35" s="20" t="s">
        <v>109</v>
      </c>
      <c r="C35" s="21" t="s">
        <v>110</v>
      </c>
      <c r="D35" s="23" t="s">
        <v>58</v>
      </c>
      <c r="E35" s="24">
        <v>14</v>
      </c>
      <c r="F35" s="15" t="s">
        <v>73</v>
      </c>
      <c r="G35" s="21">
        <v>9</v>
      </c>
      <c r="H35" s="21">
        <v>5</v>
      </c>
      <c r="I35" s="25">
        <f t="shared" si="0"/>
        <v>46.666666666666664</v>
      </c>
      <c r="J35" s="25" t="str">
        <f t="shared" si="1"/>
        <v>N</v>
      </c>
      <c r="K35" s="25">
        <f t="shared" si="2"/>
        <v>0</v>
      </c>
      <c r="L35" s="25" t="str">
        <f t="shared" si="3"/>
        <v>N</v>
      </c>
      <c r="M35" s="25">
        <f t="shared" si="4"/>
        <v>33.333333333333329</v>
      </c>
      <c r="N35" s="25" t="str">
        <f t="shared" si="5"/>
        <v>N</v>
      </c>
      <c r="O35" s="25">
        <f t="shared" si="6"/>
        <v>60</v>
      </c>
      <c r="P35" s="25" t="str">
        <f t="shared" si="7"/>
        <v>Y</v>
      </c>
      <c r="Q35" s="4"/>
      <c r="R35" s="4"/>
      <c r="S35" s="4"/>
      <c r="T35" s="4"/>
      <c r="U35" s="4"/>
      <c r="V35" s="4"/>
      <c r="W35" s="4"/>
      <c r="X35" s="4"/>
      <c r="Y35" s="4"/>
      <c r="Z35" s="4"/>
    </row>
    <row r="36" spans="1:26" ht="22.5" customHeight="1">
      <c r="A36" s="19">
        <v>27</v>
      </c>
      <c r="B36" s="20" t="s">
        <v>111</v>
      </c>
      <c r="C36" s="21" t="s">
        <v>112</v>
      </c>
      <c r="D36" s="23" t="s">
        <v>58</v>
      </c>
      <c r="E36" s="24">
        <v>22</v>
      </c>
      <c r="F36" s="21">
        <v>17</v>
      </c>
      <c r="G36" s="21">
        <v>12</v>
      </c>
      <c r="H36" s="21">
        <v>15</v>
      </c>
      <c r="I36" s="25">
        <f t="shared" si="0"/>
        <v>73.333333333333329</v>
      </c>
      <c r="J36" s="25" t="str">
        <f t="shared" si="1"/>
        <v>Y</v>
      </c>
      <c r="K36" s="25">
        <f t="shared" si="2"/>
        <v>56.666666666666664</v>
      </c>
      <c r="L36" s="25" t="str">
        <f t="shared" si="3"/>
        <v>N</v>
      </c>
      <c r="M36" s="25">
        <f t="shared" si="4"/>
        <v>100</v>
      </c>
      <c r="N36" s="25" t="str">
        <f t="shared" si="5"/>
        <v>Y</v>
      </c>
      <c r="O36" s="25">
        <f t="shared" si="6"/>
        <v>80</v>
      </c>
      <c r="P36" s="25" t="str">
        <f t="shared" si="7"/>
        <v>Y</v>
      </c>
      <c r="Q36" s="4"/>
      <c r="R36" s="4"/>
      <c r="S36" s="4"/>
      <c r="T36" s="4"/>
      <c r="U36" s="4"/>
      <c r="V36" s="4"/>
      <c r="W36" s="4"/>
      <c r="X36" s="4"/>
      <c r="Y36" s="4"/>
      <c r="Z36" s="4"/>
    </row>
    <row r="37" spans="1:26" ht="22.5" customHeight="1">
      <c r="A37" s="19">
        <v>28</v>
      </c>
      <c r="B37" s="20" t="s">
        <v>113</v>
      </c>
      <c r="C37" s="21" t="s">
        <v>114</v>
      </c>
      <c r="D37" s="23" t="s">
        <v>58</v>
      </c>
      <c r="E37" s="24">
        <v>23</v>
      </c>
      <c r="F37" s="15" t="s">
        <v>73</v>
      </c>
      <c r="G37" s="21">
        <v>12</v>
      </c>
      <c r="H37" s="21">
        <v>10</v>
      </c>
      <c r="I37" s="25">
        <f t="shared" si="0"/>
        <v>76.666666666666671</v>
      </c>
      <c r="J37" s="25" t="str">
        <f t="shared" si="1"/>
        <v>Y</v>
      </c>
      <c r="K37" s="25">
        <f t="shared" si="2"/>
        <v>0</v>
      </c>
      <c r="L37" s="25" t="str">
        <f t="shared" si="3"/>
        <v>N</v>
      </c>
      <c r="M37" s="25">
        <f t="shared" si="4"/>
        <v>66.666666666666657</v>
      </c>
      <c r="N37" s="25" t="str">
        <f t="shared" si="5"/>
        <v>Y</v>
      </c>
      <c r="O37" s="25">
        <f t="shared" si="6"/>
        <v>80</v>
      </c>
      <c r="P37" s="25" t="str">
        <f t="shared" si="7"/>
        <v>Y</v>
      </c>
      <c r="Q37" s="4"/>
      <c r="R37" s="4"/>
      <c r="S37" s="4"/>
      <c r="T37" s="4"/>
      <c r="U37" s="4"/>
      <c r="V37" s="4"/>
      <c r="W37" s="4"/>
      <c r="X37" s="4"/>
      <c r="Y37" s="4"/>
      <c r="Z37" s="4"/>
    </row>
    <row r="38" spans="1:26" ht="22.5" customHeight="1">
      <c r="A38" s="19">
        <v>29</v>
      </c>
      <c r="B38" s="20" t="s">
        <v>115</v>
      </c>
      <c r="C38" s="21" t="s">
        <v>116</v>
      </c>
      <c r="D38" s="23" t="s">
        <v>58</v>
      </c>
      <c r="E38" s="24">
        <v>23</v>
      </c>
      <c r="F38" s="21">
        <v>16</v>
      </c>
      <c r="G38" s="21" t="s">
        <v>73</v>
      </c>
      <c r="H38" s="21" t="s">
        <v>73</v>
      </c>
      <c r="I38" s="25">
        <f t="shared" si="0"/>
        <v>76.666666666666671</v>
      </c>
      <c r="J38" s="25" t="str">
        <f t="shared" si="1"/>
        <v>Y</v>
      </c>
      <c r="K38" s="25">
        <f t="shared" si="2"/>
        <v>53.333333333333336</v>
      </c>
      <c r="L38" s="25" t="str">
        <f t="shared" si="3"/>
        <v>N</v>
      </c>
      <c r="M38" s="25">
        <f t="shared" si="4"/>
        <v>0</v>
      </c>
      <c r="N38" s="25" t="str">
        <f t="shared" si="5"/>
        <v>N</v>
      </c>
      <c r="O38" s="25">
        <f t="shared" si="6"/>
        <v>0</v>
      </c>
      <c r="P38" s="25" t="str">
        <f t="shared" si="7"/>
        <v>N</v>
      </c>
      <c r="Q38" s="4"/>
      <c r="R38" s="4"/>
      <c r="S38" s="4"/>
      <c r="T38" s="4"/>
      <c r="U38" s="4"/>
      <c r="V38" s="4"/>
      <c r="W38" s="4"/>
      <c r="X38" s="4"/>
      <c r="Y38" s="4"/>
      <c r="Z38" s="4"/>
    </row>
    <row r="39" spans="1:26" ht="22.5" customHeight="1">
      <c r="A39" s="19">
        <v>30</v>
      </c>
      <c r="B39" s="20" t="s">
        <v>117</v>
      </c>
      <c r="C39" s="21" t="s">
        <v>118</v>
      </c>
      <c r="D39" s="23" t="s">
        <v>58</v>
      </c>
      <c r="E39" s="24">
        <v>20</v>
      </c>
      <c r="F39" s="21">
        <v>17</v>
      </c>
      <c r="G39" s="21">
        <v>9</v>
      </c>
      <c r="H39" s="21">
        <v>13</v>
      </c>
      <c r="I39" s="25">
        <f t="shared" si="0"/>
        <v>66.666666666666657</v>
      </c>
      <c r="J39" s="25" t="str">
        <f t="shared" si="1"/>
        <v>Y</v>
      </c>
      <c r="K39" s="25">
        <f t="shared" si="2"/>
        <v>56.666666666666664</v>
      </c>
      <c r="L39" s="25" t="str">
        <f t="shared" si="3"/>
        <v>N</v>
      </c>
      <c r="M39" s="25">
        <f t="shared" si="4"/>
        <v>86.666666666666671</v>
      </c>
      <c r="N39" s="25" t="str">
        <f t="shared" si="5"/>
        <v>Y</v>
      </c>
      <c r="O39" s="25">
        <f t="shared" si="6"/>
        <v>60</v>
      </c>
      <c r="P39" s="25" t="str">
        <f t="shared" si="7"/>
        <v>Y</v>
      </c>
      <c r="Q39" s="4"/>
      <c r="R39" s="4"/>
      <c r="S39" s="4"/>
      <c r="T39" s="4"/>
      <c r="U39" s="4"/>
      <c r="V39" s="4"/>
      <c r="W39" s="4"/>
      <c r="X39" s="4"/>
      <c r="Y39" s="4"/>
      <c r="Z39" s="4"/>
    </row>
    <row r="40" spans="1:26" ht="22.5" customHeight="1">
      <c r="A40" s="19">
        <v>31</v>
      </c>
      <c r="B40" s="20" t="s">
        <v>119</v>
      </c>
      <c r="C40" s="21" t="s">
        <v>120</v>
      </c>
      <c r="D40" s="23" t="s">
        <v>58</v>
      </c>
      <c r="E40" s="24">
        <v>18</v>
      </c>
      <c r="F40" s="21">
        <v>13</v>
      </c>
      <c r="G40" s="21">
        <v>12</v>
      </c>
      <c r="H40" s="21">
        <v>7</v>
      </c>
      <c r="I40" s="25">
        <f t="shared" si="0"/>
        <v>60</v>
      </c>
      <c r="J40" s="25" t="str">
        <f t="shared" si="1"/>
        <v>Y</v>
      </c>
      <c r="K40" s="25">
        <f t="shared" si="2"/>
        <v>43.333333333333336</v>
      </c>
      <c r="L40" s="25" t="str">
        <f t="shared" si="3"/>
        <v>N</v>
      </c>
      <c r="M40" s="25">
        <f t="shared" si="4"/>
        <v>46.666666666666664</v>
      </c>
      <c r="N40" s="25" t="str">
        <f t="shared" si="5"/>
        <v>N</v>
      </c>
      <c r="O40" s="25">
        <f t="shared" si="6"/>
        <v>80</v>
      </c>
      <c r="P40" s="25" t="str">
        <f t="shared" si="7"/>
        <v>Y</v>
      </c>
      <c r="Q40" s="4"/>
      <c r="R40" s="4"/>
      <c r="S40" s="4"/>
      <c r="T40" s="4"/>
      <c r="U40" s="4"/>
      <c r="V40" s="4"/>
      <c r="W40" s="4"/>
      <c r="X40" s="4"/>
      <c r="Y40" s="4"/>
      <c r="Z40" s="4"/>
    </row>
    <row r="41" spans="1:26" ht="22.5" customHeight="1">
      <c r="A41" s="19">
        <v>32</v>
      </c>
      <c r="B41" s="20" t="s">
        <v>121</v>
      </c>
      <c r="C41" s="21" t="s">
        <v>122</v>
      </c>
      <c r="D41" s="23" t="s">
        <v>58</v>
      </c>
      <c r="E41" s="24">
        <v>19</v>
      </c>
      <c r="F41" s="21">
        <v>21</v>
      </c>
      <c r="G41" s="21" t="s">
        <v>73</v>
      </c>
      <c r="H41" s="21" t="s">
        <v>73</v>
      </c>
      <c r="I41" s="25">
        <f t="shared" si="0"/>
        <v>63.333333333333329</v>
      </c>
      <c r="J41" s="25" t="str">
        <f t="shared" si="1"/>
        <v>Y</v>
      </c>
      <c r="K41" s="25">
        <f t="shared" si="2"/>
        <v>70</v>
      </c>
      <c r="L41" s="25" t="str">
        <f t="shared" si="3"/>
        <v>Y</v>
      </c>
      <c r="M41" s="25">
        <f t="shared" si="4"/>
        <v>0</v>
      </c>
      <c r="N41" s="25" t="str">
        <f t="shared" si="5"/>
        <v>N</v>
      </c>
      <c r="O41" s="25">
        <f t="shared" si="6"/>
        <v>0</v>
      </c>
      <c r="P41" s="25" t="str">
        <f t="shared" si="7"/>
        <v>N</v>
      </c>
      <c r="Q41" s="4"/>
      <c r="R41" s="4"/>
      <c r="S41" s="4"/>
      <c r="T41" s="4"/>
      <c r="U41" s="4"/>
      <c r="V41" s="4"/>
      <c r="W41" s="4"/>
      <c r="X41" s="4"/>
      <c r="Y41" s="4"/>
      <c r="Z41" s="4"/>
    </row>
    <row r="42" spans="1:26" ht="22.5" customHeight="1">
      <c r="A42" s="19">
        <v>33</v>
      </c>
      <c r="B42" s="20" t="s">
        <v>123</v>
      </c>
      <c r="C42" s="21" t="s">
        <v>124</v>
      </c>
      <c r="D42" s="23" t="s">
        <v>58</v>
      </c>
      <c r="E42" s="24">
        <v>8</v>
      </c>
      <c r="F42" s="21">
        <v>8</v>
      </c>
      <c r="G42" s="21">
        <v>11</v>
      </c>
      <c r="H42" s="21">
        <v>11</v>
      </c>
      <c r="I42" s="25">
        <f t="shared" si="0"/>
        <v>26.666666666666668</v>
      </c>
      <c r="J42" s="25" t="str">
        <f t="shared" si="1"/>
        <v>N</v>
      </c>
      <c r="K42" s="25">
        <f t="shared" si="2"/>
        <v>26.666666666666668</v>
      </c>
      <c r="L42" s="25" t="str">
        <f t="shared" si="3"/>
        <v>N</v>
      </c>
      <c r="M42" s="25">
        <f t="shared" si="4"/>
        <v>73.333333333333329</v>
      </c>
      <c r="N42" s="25" t="str">
        <f t="shared" si="5"/>
        <v>Y</v>
      </c>
      <c r="O42" s="25">
        <f t="shared" si="6"/>
        <v>73.333333333333329</v>
      </c>
      <c r="P42" s="25" t="str">
        <f t="shared" si="7"/>
        <v>Y</v>
      </c>
      <c r="Q42" s="4"/>
      <c r="R42" s="4"/>
      <c r="S42" s="4"/>
      <c r="T42" s="4"/>
      <c r="U42" s="4"/>
      <c r="V42" s="4"/>
      <c r="W42" s="4"/>
      <c r="X42" s="4"/>
      <c r="Y42" s="4"/>
      <c r="Z42" s="4"/>
    </row>
    <row r="43" spans="1:26" ht="22.5" customHeight="1">
      <c r="A43" s="19">
        <v>34</v>
      </c>
      <c r="B43" s="20" t="s">
        <v>125</v>
      </c>
      <c r="C43" s="21" t="s">
        <v>126</v>
      </c>
      <c r="D43" s="23" t="s">
        <v>58</v>
      </c>
      <c r="E43" s="24">
        <v>20</v>
      </c>
      <c r="F43" s="21">
        <v>20</v>
      </c>
      <c r="G43" s="21">
        <v>11</v>
      </c>
      <c r="H43" s="21">
        <v>11</v>
      </c>
      <c r="I43" s="25">
        <f t="shared" si="0"/>
        <v>66.666666666666657</v>
      </c>
      <c r="J43" s="25" t="str">
        <f t="shared" si="1"/>
        <v>Y</v>
      </c>
      <c r="K43" s="25">
        <f t="shared" si="2"/>
        <v>66.666666666666657</v>
      </c>
      <c r="L43" s="25" t="str">
        <f t="shared" si="3"/>
        <v>Y</v>
      </c>
      <c r="M43" s="25">
        <f t="shared" si="4"/>
        <v>73.333333333333329</v>
      </c>
      <c r="N43" s="25" t="str">
        <f t="shared" si="5"/>
        <v>Y</v>
      </c>
      <c r="O43" s="25">
        <f t="shared" si="6"/>
        <v>73.333333333333329</v>
      </c>
      <c r="P43" s="25" t="str">
        <f t="shared" si="7"/>
        <v>Y</v>
      </c>
      <c r="Q43" s="4"/>
      <c r="R43" s="4"/>
      <c r="S43" s="4"/>
      <c r="T43" s="4"/>
      <c r="U43" s="4"/>
      <c r="V43" s="4"/>
      <c r="W43" s="4"/>
      <c r="X43" s="4"/>
      <c r="Y43" s="4"/>
      <c r="Z43" s="4"/>
    </row>
    <row r="44" spans="1:26" ht="33.75" customHeight="1">
      <c r="A44" s="19">
        <v>35</v>
      </c>
      <c r="B44" s="20" t="s">
        <v>127</v>
      </c>
      <c r="C44" s="21" t="s">
        <v>128</v>
      </c>
      <c r="D44" s="23" t="s">
        <v>58</v>
      </c>
      <c r="E44" s="24">
        <v>19</v>
      </c>
      <c r="F44" s="21">
        <v>19</v>
      </c>
      <c r="G44" s="21">
        <v>6</v>
      </c>
      <c r="H44" s="21">
        <v>7</v>
      </c>
      <c r="I44" s="25">
        <f t="shared" si="0"/>
        <v>63.333333333333329</v>
      </c>
      <c r="J44" s="25" t="str">
        <f t="shared" si="1"/>
        <v>Y</v>
      </c>
      <c r="K44" s="25">
        <f t="shared" si="2"/>
        <v>63.333333333333329</v>
      </c>
      <c r="L44" s="25" t="str">
        <f t="shared" si="3"/>
        <v>Y</v>
      </c>
      <c r="M44" s="25">
        <f t="shared" si="4"/>
        <v>46.666666666666664</v>
      </c>
      <c r="N44" s="25" t="str">
        <f t="shared" si="5"/>
        <v>N</v>
      </c>
      <c r="O44" s="25">
        <f t="shared" si="6"/>
        <v>40</v>
      </c>
      <c r="P44" s="25" t="str">
        <f t="shared" si="7"/>
        <v>N</v>
      </c>
      <c r="Q44" s="4"/>
      <c r="R44" s="4"/>
      <c r="S44" s="4"/>
      <c r="T44" s="4"/>
      <c r="U44" s="4"/>
      <c r="V44" s="4"/>
      <c r="W44" s="4"/>
      <c r="X44" s="4"/>
      <c r="Y44" s="4"/>
      <c r="Z44" s="4"/>
    </row>
    <row r="45" spans="1:26" ht="22.5" customHeight="1">
      <c r="A45" s="19">
        <v>36</v>
      </c>
      <c r="B45" s="20" t="s">
        <v>129</v>
      </c>
      <c r="C45" s="21" t="s">
        <v>130</v>
      </c>
      <c r="D45" s="23" t="s">
        <v>58</v>
      </c>
      <c r="E45" s="24">
        <v>23</v>
      </c>
      <c r="F45" s="21">
        <v>18</v>
      </c>
      <c r="G45" s="21">
        <v>12</v>
      </c>
      <c r="H45" s="21">
        <v>12</v>
      </c>
      <c r="I45" s="25">
        <f t="shared" si="0"/>
        <v>76.666666666666671</v>
      </c>
      <c r="J45" s="25" t="str">
        <f t="shared" si="1"/>
        <v>Y</v>
      </c>
      <c r="K45" s="25">
        <f t="shared" si="2"/>
        <v>60</v>
      </c>
      <c r="L45" s="25" t="str">
        <f t="shared" si="3"/>
        <v>Y</v>
      </c>
      <c r="M45" s="25">
        <f t="shared" si="4"/>
        <v>80</v>
      </c>
      <c r="N45" s="25" t="str">
        <f t="shared" si="5"/>
        <v>Y</v>
      </c>
      <c r="O45" s="25">
        <f t="shared" si="6"/>
        <v>80</v>
      </c>
      <c r="P45" s="25" t="str">
        <f t="shared" si="7"/>
        <v>Y</v>
      </c>
      <c r="Q45" s="4"/>
      <c r="R45" s="4"/>
      <c r="S45" s="4"/>
      <c r="T45" s="4"/>
      <c r="U45" s="4"/>
      <c r="V45" s="4"/>
      <c r="W45" s="4"/>
      <c r="X45" s="4"/>
      <c r="Y45" s="4"/>
      <c r="Z45" s="4"/>
    </row>
    <row r="46" spans="1:26" ht="22.5" customHeight="1">
      <c r="A46" s="19">
        <v>37</v>
      </c>
      <c r="B46" s="20" t="s">
        <v>131</v>
      </c>
      <c r="C46" s="21" t="s">
        <v>132</v>
      </c>
      <c r="D46" s="23" t="s">
        <v>58</v>
      </c>
      <c r="E46" s="24">
        <v>13</v>
      </c>
      <c r="F46" s="21">
        <v>14</v>
      </c>
      <c r="G46" s="21">
        <v>11</v>
      </c>
      <c r="H46" s="21">
        <v>8</v>
      </c>
      <c r="I46" s="25">
        <f t="shared" si="0"/>
        <v>43.333333333333336</v>
      </c>
      <c r="J46" s="25" t="str">
        <f t="shared" si="1"/>
        <v>N</v>
      </c>
      <c r="K46" s="25">
        <f t="shared" si="2"/>
        <v>46.666666666666664</v>
      </c>
      <c r="L46" s="25" t="str">
        <f t="shared" si="3"/>
        <v>N</v>
      </c>
      <c r="M46" s="25">
        <f t="shared" si="4"/>
        <v>53.333333333333336</v>
      </c>
      <c r="N46" s="25" t="str">
        <f t="shared" si="5"/>
        <v>N</v>
      </c>
      <c r="O46" s="25">
        <f t="shared" si="6"/>
        <v>73.333333333333329</v>
      </c>
      <c r="P46" s="25" t="str">
        <f t="shared" si="7"/>
        <v>Y</v>
      </c>
      <c r="Q46" s="4"/>
      <c r="R46" s="4"/>
      <c r="S46" s="4"/>
      <c r="T46" s="4"/>
      <c r="U46" s="4"/>
      <c r="V46" s="4"/>
      <c r="W46" s="4"/>
      <c r="X46" s="4"/>
      <c r="Y46" s="4"/>
      <c r="Z46" s="4"/>
    </row>
    <row r="47" spans="1:26" ht="22.5" customHeight="1">
      <c r="A47" s="19">
        <v>38</v>
      </c>
      <c r="B47" s="20" t="s">
        <v>133</v>
      </c>
      <c r="C47" s="21" t="s">
        <v>134</v>
      </c>
      <c r="D47" s="23" t="s">
        <v>58</v>
      </c>
      <c r="E47" s="30">
        <v>15</v>
      </c>
      <c r="F47" s="21">
        <v>12</v>
      </c>
      <c r="G47" s="21">
        <v>8</v>
      </c>
      <c r="H47" s="21">
        <v>4</v>
      </c>
      <c r="I47" s="25">
        <f t="shared" si="0"/>
        <v>50</v>
      </c>
      <c r="J47" s="25" t="str">
        <f t="shared" si="1"/>
        <v>N</v>
      </c>
      <c r="K47" s="25">
        <f t="shared" si="2"/>
        <v>40</v>
      </c>
      <c r="L47" s="25" t="str">
        <f t="shared" si="3"/>
        <v>N</v>
      </c>
      <c r="M47" s="25">
        <f t="shared" si="4"/>
        <v>26.666666666666668</v>
      </c>
      <c r="N47" s="25" t="str">
        <f t="shared" si="5"/>
        <v>N</v>
      </c>
      <c r="O47" s="25">
        <f t="shared" si="6"/>
        <v>53.333333333333336</v>
      </c>
      <c r="P47" s="25" t="str">
        <f t="shared" si="7"/>
        <v>N</v>
      </c>
      <c r="Q47" s="4"/>
      <c r="R47" s="4"/>
      <c r="S47" s="4"/>
      <c r="T47" s="4"/>
      <c r="U47" s="4"/>
      <c r="V47" s="4"/>
      <c r="W47" s="4"/>
      <c r="X47" s="4"/>
      <c r="Y47" s="4"/>
      <c r="Z47" s="4"/>
    </row>
    <row r="48" spans="1:26" ht="22.5" customHeight="1">
      <c r="A48" s="19">
        <v>39</v>
      </c>
      <c r="B48" s="20" t="s">
        <v>135</v>
      </c>
      <c r="C48" s="21" t="s">
        <v>136</v>
      </c>
      <c r="D48" s="23" t="s">
        <v>137</v>
      </c>
      <c r="E48" s="24">
        <v>21</v>
      </c>
      <c r="F48" s="32">
        <v>8</v>
      </c>
      <c r="G48" s="22">
        <v>13</v>
      </c>
      <c r="H48" s="29">
        <v>8</v>
      </c>
      <c r="I48" s="25">
        <f t="shared" si="0"/>
        <v>70</v>
      </c>
      <c r="J48" s="25" t="str">
        <f t="shared" si="1"/>
        <v>Y</v>
      </c>
      <c r="K48" s="25">
        <f t="shared" si="2"/>
        <v>26.666666666666668</v>
      </c>
      <c r="L48" s="25" t="str">
        <f t="shared" si="3"/>
        <v>N</v>
      </c>
      <c r="M48" s="25">
        <f t="shared" si="4"/>
        <v>53.333333333333336</v>
      </c>
      <c r="N48" s="25" t="str">
        <f t="shared" si="5"/>
        <v>N</v>
      </c>
      <c r="O48" s="25">
        <f t="shared" si="6"/>
        <v>86.666666666666671</v>
      </c>
      <c r="P48" s="25" t="str">
        <f t="shared" si="7"/>
        <v>Y</v>
      </c>
      <c r="Q48" s="4"/>
      <c r="R48" s="4"/>
      <c r="S48" s="4"/>
      <c r="T48" s="4"/>
      <c r="U48" s="4"/>
      <c r="V48" s="4"/>
      <c r="W48" s="4"/>
      <c r="X48" s="4"/>
      <c r="Y48" s="4"/>
      <c r="Z48" s="4"/>
    </row>
    <row r="49" spans="1:26" ht="22.5" customHeight="1">
      <c r="A49" s="19">
        <v>40</v>
      </c>
      <c r="B49" s="20" t="s">
        <v>138</v>
      </c>
      <c r="C49" s="21" t="s">
        <v>139</v>
      </c>
      <c r="D49" s="23" t="s">
        <v>137</v>
      </c>
      <c r="E49" s="24">
        <v>21</v>
      </c>
      <c r="F49" s="15" t="s">
        <v>73</v>
      </c>
      <c r="G49" s="33">
        <v>15</v>
      </c>
      <c r="H49" s="34">
        <v>2</v>
      </c>
      <c r="I49" s="25">
        <f t="shared" si="0"/>
        <v>70</v>
      </c>
      <c r="J49" s="25" t="str">
        <f t="shared" si="1"/>
        <v>Y</v>
      </c>
      <c r="K49" s="25">
        <f t="shared" si="2"/>
        <v>0</v>
      </c>
      <c r="L49" s="25" t="str">
        <f t="shared" si="3"/>
        <v>N</v>
      </c>
      <c r="M49" s="25">
        <f t="shared" si="4"/>
        <v>13.333333333333334</v>
      </c>
      <c r="N49" s="25" t="str">
        <f t="shared" si="5"/>
        <v>N</v>
      </c>
      <c r="O49" s="25">
        <f t="shared" si="6"/>
        <v>100</v>
      </c>
      <c r="P49" s="25" t="str">
        <f t="shared" si="7"/>
        <v>Y</v>
      </c>
      <c r="Q49" s="4"/>
      <c r="R49" s="4"/>
      <c r="S49" s="4"/>
      <c r="T49" s="4"/>
      <c r="U49" s="4"/>
      <c r="V49" s="4"/>
      <c r="W49" s="4"/>
      <c r="X49" s="4"/>
      <c r="Y49" s="4"/>
      <c r="Z49" s="4"/>
    </row>
    <row r="50" spans="1:26" ht="22.5" customHeight="1">
      <c r="A50" s="19">
        <v>41</v>
      </c>
      <c r="B50" s="20" t="s">
        <v>140</v>
      </c>
      <c r="C50" s="21" t="s">
        <v>141</v>
      </c>
      <c r="D50" s="23" t="s">
        <v>137</v>
      </c>
      <c r="E50" s="24">
        <v>13</v>
      </c>
      <c r="F50" s="21">
        <v>21</v>
      </c>
      <c r="G50" s="33">
        <v>7</v>
      </c>
      <c r="H50" s="34">
        <v>5</v>
      </c>
      <c r="I50" s="25">
        <f t="shared" si="0"/>
        <v>43.333333333333336</v>
      </c>
      <c r="J50" s="25" t="str">
        <f t="shared" si="1"/>
        <v>N</v>
      </c>
      <c r="K50" s="25">
        <f t="shared" si="2"/>
        <v>70</v>
      </c>
      <c r="L50" s="25" t="str">
        <f t="shared" si="3"/>
        <v>Y</v>
      </c>
      <c r="M50" s="25">
        <f t="shared" si="4"/>
        <v>33.333333333333329</v>
      </c>
      <c r="N50" s="25" t="str">
        <f t="shared" si="5"/>
        <v>N</v>
      </c>
      <c r="O50" s="25">
        <f t="shared" si="6"/>
        <v>46.666666666666664</v>
      </c>
      <c r="P50" s="25" t="str">
        <f t="shared" si="7"/>
        <v>N</v>
      </c>
      <c r="Q50" s="4"/>
      <c r="R50" s="4"/>
      <c r="S50" s="4"/>
      <c r="T50" s="4"/>
      <c r="U50" s="4"/>
      <c r="V50" s="4"/>
      <c r="W50" s="4"/>
      <c r="X50" s="4"/>
      <c r="Y50" s="4"/>
      <c r="Z50" s="4"/>
    </row>
    <row r="51" spans="1:26" ht="22.5" customHeight="1">
      <c r="A51" s="19">
        <v>42</v>
      </c>
      <c r="B51" s="20" t="s">
        <v>142</v>
      </c>
      <c r="C51" s="21" t="s">
        <v>143</v>
      </c>
      <c r="D51" s="23" t="s">
        <v>137</v>
      </c>
      <c r="E51" s="24">
        <v>1</v>
      </c>
      <c r="F51" s="21">
        <v>14</v>
      </c>
      <c r="G51" s="33">
        <v>7</v>
      </c>
      <c r="H51" s="34">
        <v>5</v>
      </c>
      <c r="I51" s="25">
        <f t="shared" si="0"/>
        <v>3.3333333333333335</v>
      </c>
      <c r="J51" s="25" t="str">
        <f t="shared" si="1"/>
        <v>N</v>
      </c>
      <c r="K51" s="25">
        <f t="shared" si="2"/>
        <v>46.666666666666664</v>
      </c>
      <c r="L51" s="25" t="str">
        <f t="shared" si="3"/>
        <v>N</v>
      </c>
      <c r="M51" s="25">
        <f t="shared" si="4"/>
        <v>33.333333333333329</v>
      </c>
      <c r="N51" s="25" t="str">
        <f t="shared" si="5"/>
        <v>N</v>
      </c>
      <c r="O51" s="25">
        <f t="shared" si="6"/>
        <v>46.666666666666664</v>
      </c>
      <c r="P51" s="25" t="str">
        <f t="shared" si="7"/>
        <v>N</v>
      </c>
      <c r="Q51" s="4"/>
      <c r="R51" s="4"/>
      <c r="S51" s="4"/>
      <c r="T51" s="4"/>
      <c r="U51" s="4"/>
      <c r="V51" s="4"/>
      <c r="W51" s="4"/>
      <c r="X51" s="4"/>
      <c r="Y51" s="4"/>
      <c r="Z51" s="4"/>
    </row>
    <row r="52" spans="1:26" ht="22.5" customHeight="1">
      <c r="A52" s="19">
        <v>43</v>
      </c>
      <c r="B52" s="20" t="s">
        <v>144</v>
      </c>
      <c r="C52" s="21" t="s">
        <v>145</v>
      </c>
      <c r="D52" s="23" t="s">
        <v>137</v>
      </c>
      <c r="E52" s="24">
        <v>8</v>
      </c>
      <c r="F52" s="21">
        <v>21</v>
      </c>
      <c r="G52" s="33">
        <v>7</v>
      </c>
      <c r="H52" s="34">
        <v>9</v>
      </c>
      <c r="I52" s="25">
        <f t="shared" si="0"/>
        <v>26.666666666666668</v>
      </c>
      <c r="J52" s="25" t="str">
        <f t="shared" si="1"/>
        <v>N</v>
      </c>
      <c r="K52" s="25">
        <f t="shared" si="2"/>
        <v>70</v>
      </c>
      <c r="L52" s="25" t="str">
        <f t="shared" si="3"/>
        <v>Y</v>
      </c>
      <c r="M52" s="25">
        <f t="shared" si="4"/>
        <v>60</v>
      </c>
      <c r="N52" s="25" t="str">
        <f t="shared" si="5"/>
        <v>Y</v>
      </c>
      <c r="O52" s="25">
        <f t="shared" si="6"/>
        <v>46.666666666666664</v>
      </c>
      <c r="P52" s="25" t="str">
        <f t="shared" si="7"/>
        <v>N</v>
      </c>
      <c r="Q52" s="4"/>
      <c r="R52" s="4"/>
      <c r="S52" s="4"/>
      <c r="T52" s="4"/>
      <c r="U52" s="4"/>
      <c r="V52" s="4"/>
      <c r="W52" s="4"/>
      <c r="X52" s="4"/>
      <c r="Y52" s="4"/>
      <c r="Z52" s="4"/>
    </row>
    <row r="53" spans="1:26" ht="22.5" customHeight="1">
      <c r="A53" s="19">
        <v>44</v>
      </c>
      <c r="B53" s="20" t="s">
        <v>146</v>
      </c>
      <c r="C53" s="21" t="s">
        <v>147</v>
      </c>
      <c r="D53" s="23" t="s">
        <v>137</v>
      </c>
      <c r="E53" s="24">
        <v>14</v>
      </c>
      <c r="F53" s="21">
        <v>19</v>
      </c>
      <c r="G53" s="33" t="s">
        <v>73</v>
      </c>
      <c r="H53" s="34" t="s">
        <v>73</v>
      </c>
      <c r="I53" s="25">
        <f t="shared" si="0"/>
        <v>46.666666666666664</v>
      </c>
      <c r="J53" s="25" t="str">
        <f t="shared" si="1"/>
        <v>N</v>
      </c>
      <c r="K53" s="25">
        <f t="shared" si="2"/>
        <v>63.333333333333329</v>
      </c>
      <c r="L53" s="25" t="str">
        <f t="shared" si="3"/>
        <v>Y</v>
      </c>
      <c r="M53" s="25">
        <f t="shared" si="4"/>
        <v>0</v>
      </c>
      <c r="N53" s="25" t="str">
        <f t="shared" si="5"/>
        <v>N</v>
      </c>
      <c r="O53" s="25">
        <f t="shared" si="6"/>
        <v>0</v>
      </c>
      <c r="P53" s="25" t="str">
        <f t="shared" si="7"/>
        <v>N</v>
      </c>
      <c r="Q53" s="4"/>
      <c r="R53" s="4"/>
      <c r="S53" s="4"/>
      <c r="T53" s="4"/>
      <c r="U53" s="4"/>
      <c r="V53" s="4"/>
      <c r="W53" s="4"/>
      <c r="X53" s="4"/>
      <c r="Y53" s="4"/>
      <c r="Z53" s="4"/>
    </row>
    <row r="54" spans="1:26" ht="22.5" customHeight="1">
      <c r="A54" s="19">
        <v>45</v>
      </c>
      <c r="B54" s="20" t="s">
        <v>148</v>
      </c>
      <c r="C54" s="21" t="s">
        <v>149</v>
      </c>
      <c r="D54" s="23" t="s">
        <v>137</v>
      </c>
      <c r="E54" s="24">
        <v>14</v>
      </c>
      <c r="F54" s="21">
        <v>7</v>
      </c>
      <c r="G54" s="33">
        <v>6</v>
      </c>
      <c r="H54" s="34">
        <v>6</v>
      </c>
      <c r="I54" s="25">
        <f t="shared" si="0"/>
        <v>46.666666666666664</v>
      </c>
      <c r="J54" s="25" t="str">
        <f t="shared" si="1"/>
        <v>N</v>
      </c>
      <c r="K54" s="25">
        <f t="shared" si="2"/>
        <v>23.333333333333332</v>
      </c>
      <c r="L54" s="25" t="str">
        <f t="shared" si="3"/>
        <v>N</v>
      </c>
      <c r="M54" s="25">
        <f t="shared" si="4"/>
        <v>40</v>
      </c>
      <c r="N54" s="25" t="str">
        <f t="shared" si="5"/>
        <v>N</v>
      </c>
      <c r="O54" s="25">
        <f t="shared" si="6"/>
        <v>40</v>
      </c>
      <c r="P54" s="25" t="str">
        <f t="shared" si="7"/>
        <v>N</v>
      </c>
      <c r="Q54" s="4"/>
      <c r="R54" s="4"/>
      <c r="S54" s="4"/>
      <c r="T54" s="4"/>
      <c r="U54" s="4"/>
      <c r="V54" s="4"/>
      <c r="W54" s="4"/>
      <c r="X54" s="4"/>
      <c r="Y54" s="4"/>
      <c r="Z54" s="4"/>
    </row>
    <row r="55" spans="1:26" ht="22.5" customHeight="1">
      <c r="A55" s="19">
        <v>46</v>
      </c>
      <c r="B55" s="20" t="s">
        <v>150</v>
      </c>
      <c r="C55" s="21" t="s">
        <v>151</v>
      </c>
      <c r="D55" s="23" t="s">
        <v>137</v>
      </c>
      <c r="E55" s="24">
        <v>6</v>
      </c>
      <c r="F55" s="21">
        <v>23</v>
      </c>
      <c r="G55" s="33">
        <v>10</v>
      </c>
      <c r="H55" s="34">
        <v>3</v>
      </c>
      <c r="I55" s="25">
        <f t="shared" si="0"/>
        <v>20</v>
      </c>
      <c r="J55" s="25" t="str">
        <f t="shared" si="1"/>
        <v>N</v>
      </c>
      <c r="K55" s="25">
        <f t="shared" si="2"/>
        <v>76.666666666666671</v>
      </c>
      <c r="L55" s="25" t="str">
        <f t="shared" si="3"/>
        <v>Y</v>
      </c>
      <c r="M55" s="25">
        <f t="shared" si="4"/>
        <v>20</v>
      </c>
      <c r="N55" s="25" t="str">
        <f t="shared" si="5"/>
        <v>N</v>
      </c>
      <c r="O55" s="25">
        <f t="shared" si="6"/>
        <v>66.666666666666657</v>
      </c>
      <c r="P55" s="25" t="str">
        <f t="shared" si="7"/>
        <v>Y</v>
      </c>
      <c r="Q55" s="4"/>
      <c r="R55" s="4"/>
      <c r="S55" s="4"/>
      <c r="T55" s="4"/>
      <c r="U55" s="4"/>
      <c r="V55" s="4"/>
      <c r="W55" s="4"/>
      <c r="X55" s="4"/>
      <c r="Y55" s="4"/>
      <c r="Z55" s="4"/>
    </row>
    <row r="56" spans="1:26" ht="22.5" customHeight="1">
      <c r="A56" s="19">
        <v>47</v>
      </c>
      <c r="B56" s="20" t="s">
        <v>152</v>
      </c>
      <c r="C56" s="21" t="s">
        <v>153</v>
      </c>
      <c r="D56" s="23" t="s">
        <v>137</v>
      </c>
      <c r="E56" s="24">
        <v>14</v>
      </c>
      <c r="F56" s="21">
        <v>22</v>
      </c>
      <c r="G56" s="33">
        <v>4</v>
      </c>
      <c r="H56" s="34">
        <v>0</v>
      </c>
      <c r="I56" s="25">
        <f t="shared" si="0"/>
        <v>46.666666666666664</v>
      </c>
      <c r="J56" s="25" t="str">
        <f t="shared" si="1"/>
        <v>N</v>
      </c>
      <c r="K56" s="25">
        <f t="shared" si="2"/>
        <v>73.333333333333329</v>
      </c>
      <c r="L56" s="25" t="str">
        <f t="shared" si="3"/>
        <v>Y</v>
      </c>
      <c r="M56" s="25">
        <f t="shared" si="4"/>
        <v>0</v>
      </c>
      <c r="N56" s="25" t="str">
        <f t="shared" si="5"/>
        <v>N</v>
      </c>
      <c r="O56" s="25">
        <f t="shared" si="6"/>
        <v>26.666666666666668</v>
      </c>
      <c r="P56" s="25" t="str">
        <f t="shared" si="7"/>
        <v>N</v>
      </c>
      <c r="Q56" s="4"/>
      <c r="R56" s="4"/>
      <c r="S56" s="4"/>
      <c r="T56" s="4"/>
      <c r="U56" s="4"/>
      <c r="V56" s="4"/>
      <c r="W56" s="4"/>
      <c r="X56" s="4"/>
      <c r="Y56" s="4"/>
      <c r="Z56" s="4"/>
    </row>
    <row r="57" spans="1:26" ht="22.5" customHeight="1">
      <c r="A57" s="19">
        <v>48</v>
      </c>
      <c r="B57" s="20" t="s">
        <v>154</v>
      </c>
      <c r="C57" s="21" t="s">
        <v>155</v>
      </c>
      <c r="D57" s="23" t="s">
        <v>137</v>
      </c>
      <c r="E57" s="24">
        <v>11</v>
      </c>
      <c r="F57" s="21">
        <v>10</v>
      </c>
      <c r="G57" s="33">
        <v>7</v>
      </c>
      <c r="H57" s="34">
        <v>7</v>
      </c>
      <c r="I57" s="25">
        <f t="shared" si="0"/>
        <v>36.666666666666664</v>
      </c>
      <c r="J57" s="25" t="str">
        <f t="shared" si="1"/>
        <v>N</v>
      </c>
      <c r="K57" s="25">
        <f t="shared" si="2"/>
        <v>33.333333333333329</v>
      </c>
      <c r="L57" s="25" t="str">
        <f t="shared" si="3"/>
        <v>N</v>
      </c>
      <c r="M57" s="25">
        <f t="shared" si="4"/>
        <v>46.666666666666664</v>
      </c>
      <c r="N57" s="25" t="str">
        <f t="shared" si="5"/>
        <v>N</v>
      </c>
      <c r="O57" s="25">
        <f t="shared" si="6"/>
        <v>46.666666666666664</v>
      </c>
      <c r="P57" s="25" t="str">
        <f t="shared" si="7"/>
        <v>N</v>
      </c>
      <c r="Q57" s="4"/>
      <c r="R57" s="4"/>
      <c r="S57" s="4"/>
      <c r="T57" s="4"/>
      <c r="U57" s="4"/>
      <c r="V57" s="4"/>
      <c r="W57" s="4"/>
      <c r="X57" s="4"/>
      <c r="Y57" s="4"/>
      <c r="Z57" s="4"/>
    </row>
    <row r="58" spans="1:26" ht="22.5" customHeight="1">
      <c r="A58" s="19">
        <v>49</v>
      </c>
      <c r="B58" s="20" t="s">
        <v>156</v>
      </c>
      <c r="C58" s="21" t="s">
        <v>157</v>
      </c>
      <c r="D58" s="23" t="s">
        <v>137</v>
      </c>
      <c r="E58" s="24">
        <v>19</v>
      </c>
      <c r="F58" s="21">
        <v>12</v>
      </c>
      <c r="G58" s="33">
        <v>7</v>
      </c>
      <c r="H58" s="34">
        <v>6</v>
      </c>
      <c r="I58" s="25">
        <f t="shared" si="0"/>
        <v>63.333333333333329</v>
      </c>
      <c r="J58" s="25" t="str">
        <f t="shared" si="1"/>
        <v>Y</v>
      </c>
      <c r="K58" s="25">
        <f t="shared" si="2"/>
        <v>40</v>
      </c>
      <c r="L58" s="25" t="str">
        <f t="shared" si="3"/>
        <v>N</v>
      </c>
      <c r="M58" s="25">
        <f t="shared" si="4"/>
        <v>40</v>
      </c>
      <c r="N58" s="25" t="str">
        <f t="shared" si="5"/>
        <v>N</v>
      </c>
      <c r="O58" s="25">
        <f t="shared" si="6"/>
        <v>46.666666666666664</v>
      </c>
      <c r="P58" s="25" t="str">
        <f t="shared" si="7"/>
        <v>N</v>
      </c>
      <c r="Q58" s="4"/>
      <c r="R58" s="4"/>
      <c r="S58" s="4"/>
      <c r="T58" s="4"/>
      <c r="U58" s="4"/>
      <c r="V58" s="4"/>
      <c r="W58" s="4"/>
      <c r="X58" s="4"/>
      <c r="Y58" s="4"/>
      <c r="Z58" s="4"/>
    </row>
    <row r="59" spans="1:26" ht="22.5" customHeight="1">
      <c r="A59" s="19">
        <v>50</v>
      </c>
      <c r="B59" s="20" t="s">
        <v>158</v>
      </c>
      <c r="C59" s="21" t="s">
        <v>159</v>
      </c>
      <c r="D59" s="23" t="s">
        <v>137</v>
      </c>
      <c r="E59" s="24">
        <v>20</v>
      </c>
      <c r="F59" s="15" t="s">
        <v>73</v>
      </c>
      <c r="G59" s="33">
        <v>10</v>
      </c>
      <c r="H59" s="34">
        <v>5</v>
      </c>
      <c r="I59" s="25">
        <f t="shared" si="0"/>
        <v>66.666666666666657</v>
      </c>
      <c r="J59" s="25" t="str">
        <f t="shared" si="1"/>
        <v>Y</v>
      </c>
      <c r="K59" s="25">
        <f t="shared" si="2"/>
        <v>0</v>
      </c>
      <c r="L59" s="25" t="str">
        <f t="shared" si="3"/>
        <v>N</v>
      </c>
      <c r="M59" s="25">
        <f t="shared" si="4"/>
        <v>33.333333333333329</v>
      </c>
      <c r="N59" s="25" t="str">
        <f t="shared" si="5"/>
        <v>N</v>
      </c>
      <c r="O59" s="25">
        <f t="shared" si="6"/>
        <v>66.666666666666657</v>
      </c>
      <c r="P59" s="25" t="str">
        <f t="shared" si="7"/>
        <v>Y</v>
      </c>
      <c r="Q59" s="4"/>
      <c r="R59" s="4"/>
      <c r="S59" s="4"/>
      <c r="T59" s="4"/>
      <c r="U59" s="4"/>
      <c r="V59" s="4"/>
      <c r="W59" s="4"/>
      <c r="X59" s="4"/>
      <c r="Y59" s="4"/>
      <c r="Z59" s="4"/>
    </row>
    <row r="60" spans="1:26" ht="22.5" customHeight="1">
      <c r="A60" s="19">
        <v>51</v>
      </c>
      <c r="B60" s="31" t="s">
        <v>160</v>
      </c>
      <c r="C60" s="28" t="s">
        <v>161</v>
      </c>
      <c r="D60" s="23" t="s">
        <v>137</v>
      </c>
      <c r="E60" s="24">
        <v>24</v>
      </c>
      <c r="F60" s="21">
        <v>16</v>
      </c>
      <c r="G60" s="33">
        <v>10</v>
      </c>
      <c r="H60" s="34">
        <v>2</v>
      </c>
      <c r="I60" s="25">
        <f t="shared" si="0"/>
        <v>80</v>
      </c>
      <c r="J60" s="25" t="str">
        <f t="shared" si="1"/>
        <v>Y</v>
      </c>
      <c r="K60" s="25">
        <f t="shared" si="2"/>
        <v>53.333333333333336</v>
      </c>
      <c r="L60" s="25" t="str">
        <f t="shared" si="3"/>
        <v>N</v>
      </c>
      <c r="M60" s="25">
        <f t="shared" si="4"/>
        <v>13.333333333333334</v>
      </c>
      <c r="N60" s="25" t="str">
        <f t="shared" si="5"/>
        <v>N</v>
      </c>
      <c r="O60" s="25">
        <f t="shared" si="6"/>
        <v>66.666666666666657</v>
      </c>
      <c r="P60" s="25" t="str">
        <f t="shared" si="7"/>
        <v>Y</v>
      </c>
      <c r="Q60" s="4"/>
      <c r="R60" s="4"/>
      <c r="S60" s="4"/>
      <c r="T60" s="4"/>
      <c r="U60" s="4"/>
      <c r="V60" s="4"/>
      <c r="W60" s="4"/>
      <c r="X60" s="4"/>
      <c r="Y60" s="4"/>
      <c r="Z60" s="4"/>
    </row>
    <row r="61" spans="1:26" ht="22.5" customHeight="1">
      <c r="A61" s="19">
        <v>52</v>
      </c>
      <c r="B61" s="20" t="s">
        <v>162</v>
      </c>
      <c r="C61" s="21" t="s">
        <v>163</v>
      </c>
      <c r="D61" s="23" t="s">
        <v>137</v>
      </c>
      <c r="E61" s="24">
        <v>18</v>
      </c>
      <c r="F61" s="21">
        <v>11</v>
      </c>
      <c r="G61" s="33">
        <v>10</v>
      </c>
      <c r="H61" s="34">
        <v>11</v>
      </c>
      <c r="I61" s="25">
        <f t="shared" si="0"/>
        <v>60</v>
      </c>
      <c r="J61" s="25" t="str">
        <f t="shared" si="1"/>
        <v>Y</v>
      </c>
      <c r="K61" s="25">
        <f t="shared" si="2"/>
        <v>36.666666666666664</v>
      </c>
      <c r="L61" s="25" t="str">
        <f t="shared" si="3"/>
        <v>N</v>
      </c>
      <c r="M61" s="25">
        <f t="shared" si="4"/>
        <v>73.333333333333329</v>
      </c>
      <c r="N61" s="25" t="str">
        <f t="shared" si="5"/>
        <v>Y</v>
      </c>
      <c r="O61" s="25">
        <f t="shared" si="6"/>
        <v>66.666666666666657</v>
      </c>
      <c r="P61" s="25" t="str">
        <f t="shared" si="7"/>
        <v>Y</v>
      </c>
      <c r="Q61" s="4"/>
      <c r="R61" s="4"/>
      <c r="S61" s="4"/>
      <c r="T61" s="4"/>
      <c r="U61" s="4"/>
      <c r="V61" s="4"/>
      <c r="W61" s="4"/>
      <c r="X61" s="4"/>
      <c r="Y61" s="4"/>
      <c r="Z61" s="4"/>
    </row>
    <row r="62" spans="1:26" ht="22.5" customHeight="1">
      <c r="A62" s="19">
        <v>53</v>
      </c>
      <c r="B62" s="20" t="s">
        <v>164</v>
      </c>
      <c r="C62" s="21" t="s">
        <v>165</v>
      </c>
      <c r="D62" s="23" t="s">
        <v>137</v>
      </c>
      <c r="E62" s="24">
        <v>21</v>
      </c>
      <c r="F62" s="21">
        <v>12</v>
      </c>
      <c r="G62" s="33">
        <v>10</v>
      </c>
      <c r="H62" s="34">
        <v>4</v>
      </c>
      <c r="I62" s="25">
        <f t="shared" si="0"/>
        <v>70</v>
      </c>
      <c r="J62" s="25" t="str">
        <f t="shared" si="1"/>
        <v>Y</v>
      </c>
      <c r="K62" s="25">
        <f t="shared" si="2"/>
        <v>40</v>
      </c>
      <c r="L62" s="25" t="str">
        <f t="shared" si="3"/>
        <v>N</v>
      </c>
      <c r="M62" s="25">
        <f t="shared" si="4"/>
        <v>26.666666666666668</v>
      </c>
      <c r="N62" s="25" t="str">
        <f t="shared" si="5"/>
        <v>N</v>
      </c>
      <c r="O62" s="25">
        <f t="shared" si="6"/>
        <v>66.666666666666657</v>
      </c>
      <c r="P62" s="25" t="str">
        <f t="shared" si="7"/>
        <v>Y</v>
      </c>
      <c r="Q62" s="4"/>
      <c r="R62" s="4"/>
      <c r="S62" s="4"/>
      <c r="T62" s="4"/>
      <c r="U62" s="4"/>
      <c r="V62" s="4"/>
      <c r="W62" s="4"/>
      <c r="X62" s="4"/>
      <c r="Y62" s="4"/>
      <c r="Z62" s="4"/>
    </row>
    <row r="63" spans="1:26" ht="22.5" customHeight="1">
      <c r="A63" s="19">
        <v>54</v>
      </c>
      <c r="B63" s="20" t="s">
        <v>166</v>
      </c>
      <c r="C63" s="21" t="s">
        <v>167</v>
      </c>
      <c r="D63" s="23" t="s">
        <v>137</v>
      </c>
      <c r="E63" s="24">
        <v>14</v>
      </c>
      <c r="F63" s="21">
        <v>11</v>
      </c>
      <c r="G63" s="33">
        <v>2</v>
      </c>
      <c r="H63" s="34">
        <v>9</v>
      </c>
      <c r="I63" s="25">
        <f t="shared" si="0"/>
        <v>46.666666666666664</v>
      </c>
      <c r="J63" s="25" t="str">
        <f t="shared" si="1"/>
        <v>N</v>
      </c>
      <c r="K63" s="25">
        <f t="shared" si="2"/>
        <v>36.666666666666664</v>
      </c>
      <c r="L63" s="25" t="str">
        <f t="shared" si="3"/>
        <v>N</v>
      </c>
      <c r="M63" s="25">
        <f t="shared" si="4"/>
        <v>60</v>
      </c>
      <c r="N63" s="25" t="str">
        <f t="shared" si="5"/>
        <v>Y</v>
      </c>
      <c r="O63" s="25">
        <f t="shared" si="6"/>
        <v>13.333333333333334</v>
      </c>
      <c r="P63" s="25" t="str">
        <f t="shared" si="7"/>
        <v>N</v>
      </c>
      <c r="Q63" s="4"/>
      <c r="R63" s="4"/>
      <c r="S63" s="4"/>
      <c r="T63" s="4"/>
      <c r="U63" s="4"/>
      <c r="V63" s="4"/>
      <c r="W63" s="4"/>
      <c r="X63" s="4"/>
      <c r="Y63" s="4"/>
      <c r="Z63" s="4"/>
    </row>
    <row r="64" spans="1:26" ht="22.5" customHeight="1">
      <c r="A64" s="19">
        <v>55</v>
      </c>
      <c r="B64" s="20" t="s">
        <v>168</v>
      </c>
      <c r="C64" s="21" t="s">
        <v>169</v>
      </c>
      <c r="D64" s="23" t="s">
        <v>137</v>
      </c>
      <c r="E64" s="24">
        <v>22</v>
      </c>
      <c r="F64" s="15" t="s">
        <v>73</v>
      </c>
      <c r="G64" s="33">
        <v>11</v>
      </c>
      <c r="H64" s="34">
        <v>12</v>
      </c>
      <c r="I64" s="25">
        <f t="shared" si="0"/>
        <v>73.333333333333329</v>
      </c>
      <c r="J64" s="25" t="str">
        <f t="shared" si="1"/>
        <v>Y</v>
      </c>
      <c r="K64" s="25">
        <f t="shared" si="2"/>
        <v>0</v>
      </c>
      <c r="L64" s="25" t="str">
        <f t="shared" si="3"/>
        <v>N</v>
      </c>
      <c r="M64" s="25">
        <f t="shared" si="4"/>
        <v>80</v>
      </c>
      <c r="N64" s="25" t="str">
        <f t="shared" si="5"/>
        <v>Y</v>
      </c>
      <c r="O64" s="25">
        <f t="shared" si="6"/>
        <v>73.333333333333329</v>
      </c>
      <c r="P64" s="25" t="str">
        <f t="shared" si="7"/>
        <v>Y</v>
      </c>
      <c r="Q64" s="4"/>
      <c r="R64" s="4"/>
      <c r="S64" s="4"/>
      <c r="T64" s="4"/>
      <c r="U64" s="4"/>
      <c r="V64" s="4"/>
      <c r="W64" s="4"/>
      <c r="X64" s="4"/>
      <c r="Y64" s="4"/>
      <c r="Z64" s="4"/>
    </row>
    <row r="65" spans="1:26" ht="22.5" customHeight="1">
      <c r="A65" s="19">
        <v>56</v>
      </c>
      <c r="B65" s="20" t="s">
        <v>170</v>
      </c>
      <c r="C65" s="21" t="s">
        <v>171</v>
      </c>
      <c r="D65" s="23" t="s">
        <v>137</v>
      </c>
      <c r="E65" s="24">
        <v>25</v>
      </c>
      <c r="F65" s="21">
        <v>17</v>
      </c>
      <c r="G65" s="33" t="s">
        <v>73</v>
      </c>
      <c r="H65" s="34" t="s">
        <v>73</v>
      </c>
      <c r="I65" s="25">
        <f t="shared" si="0"/>
        <v>83.333333333333343</v>
      </c>
      <c r="J65" s="25" t="str">
        <f t="shared" si="1"/>
        <v>Y</v>
      </c>
      <c r="K65" s="25">
        <f t="shared" si="2"/>
        <v>56.666666666666664</v>
      </c>
      <c r="L65" s="25" t="str">
        <f t="shared" si="3"/>
        <v>N</v>
      </c>
      <c r="M65" s="25">
        <f t="shared" si="4"/>
        <v>0</v>
      </c>
      <c r="N65" s="25" t="str">
        <f t="shared" si="5"/>
        <v>N</v>
      </c>
      <c r="O65" s="25">
        <f t="shared" si="6"/>
        <v>0</v>
      </c>
      <c r="P65" s="25" t="str">
        <f t="shared" si="7"/>
        <v>N</v>
      </c>
      <c r="Q65" s="4"/>
      <c r="R65" s="4"/>
      <c r="S65" s="4"/>
      <c r="T65" s="4"/>
      <c r="U65" s="4"/>
      <c r="V65" s="4"/>
      <c r="W65" s="4"/>
      <c r="X65" s="4"/>
      <c r="Y65" s="4"/>
      <c r="Z65" s="4"/>
    </row>
    <row r="66" spans="1:26" ht="22.5" customHeight="1">
      <c r="A66" s="19">
        <v>57</v>
      </c>
      <c r="B66" s="20" t="s">
        <v>172</v>
      </c>
      <c r="C66" s="21" t="s">
        <v>173</v>
      </c>
      <c r="D66" s="23" t="s">
        <v>137</v>
      </c>
      <c r="E66" s="24">
        <v>9</v>
      </c>
      <c r="F66" s="21">
        <v>13</v>
      </c>
      <c r="G66" s="33">
        <v>7</v>
      </c>
      <c r="H66" s="34">
        <v>8</v>
      </c>
      <c r="I66" s="25">
        <f t="shared" si="0"/>
        <v>30</v>
      </c>
      <c r="J66" s="25" t="str">
        <f t="shared" si="1"/>
        <v>N</v>
      </c>
      <c r="K66" s="25">
        <f t="shared" si="2"/>
        <v>43.333333333333336</v>
      </c>
      <c r="L66" s="25" t="str">
        <f t="shared" si="3"/>
        <v>N</v>
      </c>
      <c r="M66" s="25">
        <f t="shared" si="4"/>
        <v>53.333333333333336</v>
      </c>
      <c r="N66" s="25" t="str">
        <f t="shared" si="5"/>
        <v>N</v>
      </c>
      <c r="O66" s="25">
        <f t="shared" si="6"/>
        <v>46.666666666666664</v>
      </c>
      <c r="P66" s="25" t="str">
        <f t="shared" si="7"/>
        <v>N</v>
      </c>
      <c r="Q66" s="4"/>
      <c r="R66" s="4"/>
      <c r="S66" s="4"/>
      <c r="T66" s="4"/>
      <c r="U66" s="4"/>
      <c r="V66" s="4"/>
      <c r="W66" s="4"/>
      <c r="X66" s="4"/>
      <c r="Y66" s="4"/>
      <c r="Z66" s="4"/>
    </row>
    <row r="67" spans="1:26" ht="22.5" customHeight="1">
      <c r="A67" s="19">
        <v>58</v>
      </c>
      <c r="B67" s="20" t="s">
        <v>174</v>
      </c>
      <c r="C67" s="21" t="s">
        <v>175</v>
      </c>
      <c r="D67" s="23" t="s">
        <v>137</v>
      </c>
      <c r="E67" s="24">
        <v>7</v>
      </c>
      <c r="F67" s="21">
        <v>25</v>
      </c>
      <c r="G67" s="33">
        <v>7</v>
      </c>
      <c r="H67" s="34">
        <v>6</v>
      </c>
      <c r="I67" s="25">
        <f t="shared" si="0"/>
        <v>23.333333333333332</v>
      </c>
      <c r="J67" s="25" t="str">
        <f t="shared" si="1"/>
        <v>N</v>
      </c>
      <c r="K67" s="25">
        <f t="shared" si="2"/>
        <v>83.333333333333343</v>
      </c>
      <c r="L67" s="25" t="str">
        <f t="shared" si="3"/>
        <v>Y</v>
      </c>
      <c r="M67" s="25">
        <f t="shared" si="4"/>
        <v>40</v>
      </c>
      <c r="N67" s="25" t="str">
        <f t="shared" si="5"/>
        <v>N</v>
      </c>
      <c r="O67" s="25">
        <f t="shared" si="6"/>
        <v>46.666666666666664</v>
      </c>
      <c r="P67" s="25" t="str">
        <f t="shared" si="7"/>
        <v>N</v>
      </c>
      <c r="Q67" s="4"/>
      <c r="R67" s="4"/>
      <c r="S67" s="4"/>
      <c r="T67" s="4"/>
      <c r="U67" s="4"/>
      <c r="V67" s="4"/>
      <c r="W67" s="4"/>
      <c r="X67" s="4"/>
      <c r="Y67" s="4"/>
      <c r="Z67" s="4"/>
    </row>
    <row r="68" spans="1:26" ht="22.5" customHeight="1">
      <c r="A68" s="19">
        <v>59</v>
      </c>
      <c r="B68" s="20" t="s">
        <v>176</v>
      </c>
      <c r="C68" s="21" t="s">
        <v>177</v>
      </c>
      <c r="D68" s="23" t="s">
        <v>137</v>
      </c>
      <c r="E68" s="24">
        <v>0</v>
      </c>
      <c r="F68" s="21">
        <v>12</v>
      </c>
      <c r="G68" s="33">
        <v>7</v>
      </c>
      <c r="H68" s="34">
        <v>9</v>
      </c>
      <c r="I68" s="25">
        <f t="shared" si="0"/>
        <v>0</v>
      </c>
      <c r="J68" s="25" t="str">
        <f t="shared" si="1"/>
        <v>N</v>
      </c>
      <c r="K68" s="25">
        <f t="shared" si="2"/>
        <v>40</v>
      </c>
      <c r="L68" s="25" t="str">
        <f t="shared" si="3"/>
        <v>N</v>
      </c>
      <c r="M68" s="25">
        <f t="shared" si="4"/>
        <v>60</v>
      </c>
      <c r="N68" s="25" t="str">
        <f t="shared" si="5"/>
        <v>Y</v>
      </c>
      <c r="O68" s="25">
        <f t="shared" si="6"/>
        <v>46.666666666666664</v>
      </c>
      <c r="P68" s="25" t="str">
        <f t="shared" si="7"/>
        <v>N</v>
      </c>
      <c r="Q68" s="4"/>
      <c r="R68" s="4"/>
      <c r="S68" s="4"/>
      <c r="T68" s="4"/>
      <c r="U68" s="4"/>
      <c r="V68" s="4"/>
      <c r="W68" s="4"/>
      <c r="X68" s="4"/>
      <c r="Y68" s="4"/>
      <c r="Z68" s="4"/>
    </row>
    <row r="69" spans="1:26" ht="22.5" customHeight="1">
      <c r="A69" s="19">
        <v>60</v>
      </c>
      <c r="B69" s="20" t="s">
        <v>178</v>
      </c>
      <c r="C69" s="21" t="s">
        <v>179</v>
      </c>
      <c r="D69" s="23" t="s">
        <v>137</v>
      </c>
      <c r="E69" s="24">
        <v>13</v>
      </c>
      <c r="F69" s="21">
        <v>19</v>
      </c>
      <c r="G69" s="33">
        <v>10</v>
      </c>
      <c r="H69" s="34">
        <v>1</v>
      </c>
      <c r="I69" s="25">
        <f t="shared" si="0"/>
        <v>43.333333333333336</v>
      </c>
      <c r="J69" s="25" t="str">
        <f t="shared" si="1"/>
        <v>N</v>
      </c>
      <c r="K69" s="25">
        <f t="shared" si="2"/>
        <v>63.333333333333329</v>
      </c>
      <c r="L69" s="25" t="str">
        <f t="shared" si="3"/>
        <v>Y</v>
      </c>
      <c r="M69" s="25">
        <f t="shared" si="4"/>
        <v>6.666666666666667</v>
      </c>
      <c r="N69" s="25" t="str">
        <f t="shared" si="5"/>
        <v>N</v>
      </c>
      <c r="O69" s="25">
        <f t="shared" si="6"/>
        <v>66.666666666666657</v>
      </c>
      <c r="P69" s="25" t="str">
        <f t="shared" si="7"/>
        <v>Y</v>
      </c>
      <c r="Q69" s="4"/>
      <c r="R69" s="4"/>
      <c r="S69" s="4"/>
      <c r="T69" s="4"/>
      <c r="U69" s="4"/>
      <c r="V69" s="4"/>
      <c r="W69" s="4"/>
      <c r="X69" s="4"/>
      <c r="Y69" s="4"/>
      <c r="Z69" s="4"/>
    </row>
    <row r="70" spans="1:26" ht="22.5" customHeight="1">
      <c r="A70" s="19">
        <v>61</v>
      </c>
      <c r="B70" s="20" t="s">
        <v>180</v>
      </c>
      <c r="C70" s="21" t="s">
        <v>181</v>
      </c>
      <c r="D70" s="23" t="s">
        <v>137</v>
      </c>
      <c r="E70" s="24">
        <v>22</v>
      </c>
      <c r="F70" s="21">
        <v>25</v>
      </c>
      <c r="G70" s="33" t="s">
        <v>73</v>
      </c>
      <c r="H70" s="34" t="s">
        <v>73</v>
      </c>
      <c r="I70" s="25">
        <f t="shared" si="0"/>
        <v>73.333333333333329</v>
      </c>
      <c r="J70" s="25" t="str">
        <f t="shared" si="1"/>
        <v>Y</v>
      </c>
      <c r="K70" s="25">
        <f t="shared" si="2"/>
        <v>83.333333333333343</v>
      </c>
      <c r="L70" s="25" t="str">
        <f t="shared" si="3"/>
        <v>Y</v>
      </c>
      <c r="M70" s="25">
        <f t="shared" si="4"/>
        <v>0</v>
      </c>
      <c r="N70" s="25" t="str">
        <f t="shared" si="5"/>
        <v>N</v>
      </c>
      <c r="O70" s="25">
        <f t="shared" si="6"/>
        <v>0</v>
      </c>
      <c r="P70" s="25" t="str">
        <f t="shared" si="7"/>
        <v>N</v>
      </c>
      <c r="Q70" s="4"/>
      <c r="R70" s="4"/>
      <c r="S70" s="4"/>
      <c r="T70" s="4"/>
      <c r="U70" s="4"/>
      <c r="V70" s="4"/>
      <c r="W70" s="4"/>
      <c r="X70" s="4"/>
      <c r="Y70" s="4"/>
      <c r="Z70" s="4"/>
    </row>
    <row r="71" spans="1:26" ht="22.5" customHeight="1">
      <c r="A71" s="19">
        <v>62</v>
      </c>
      <c r="B71" s="20" t="s">
        <v>182</v>
      </c>
      <c r="C71" s="21" t="s">
        <v>183</v>
      </c>
      <c r="D71" s="23" t="s">
        <v>137</v>
      </c>
      <c r="E71" s="24">
        <v>18</v>
      </c>
      <c r="F71" s="21">
        <v>6</v>
      </c>
      <c r="G71" s="33">
        <v>7</v>
      </c>
      <c r="H71" s="34">
        <v>8</v>
      </c>
      <c r="I71" s="25">
        <f t="shared" si="0"/>
        <v>60</v>
      </c>
      <c r="J71" s="25" t="str">
        <f t="shared" si="1"/>
        <v>Y</v>
      </c>
      <c r="K71" s="25">
        <f t="shared" si="2"/>
        <v>20</v>
      </c>
      <c r="L71" s="25" t="str">
        <f t="shared" si="3"/>
        <v>N</v>
      </c>
      <c r="M71" s="25">
        <f t="shared" si="4"/>
        <v>53.333333333333336</v>
      </c>
      <c r="N71" s="25" t="str">
        <f t="shared" si="5"/>
        <v>N</v>
      </c>
      <c r="O71" s="25">
        <f t="shared" si="6"/>
        <v>46.666666666666664</v>
      </c>
      <c r="P71" s="25" t="str">
        <f t="shared" si="7"/>
        <v>N</v>
      </c>
      <c r="Q71" s="4"/>
      <c r="R71" s="4"/>
      <c r="S71" s="4"/>
      <c r="T71" s="4"/>
      <c r="U71" s="4"/>
      <c r="V71" s="4"/>
      <c r="W71" s="4"/>
      <c r="X71" s="4"/>
      <c r="Y71" s="4"/>
      <c r="Z71" s="4"/>
    </row>
    <row r="72" spans="1:26" ht="22.5" customHeight="1">
      <c r="A72" s="19">
        <v>63</v>
      </c>
      <c r="B72" s="20" t="s">
        <v>184</v>
      </c>
      <c r="C72" s="21" t="s">
        <v>185</v>
      </c>
      <c r="D72" s="23" t="s">
        <v>137</v>
      </c>
      <c r="E72" s="24">
        <v>20</v>
      </c>
      <c r="F72" s="21">
        <v>21</v>
      </c>
      <c r="G72" s="33">
        <v>7</v>
      </c>
      <c r="H72" s="34">
        <v>13</v>
      </c>
      <c r="I72" s="25">
        <f t="shared" si="0"/>
        <v>66.666666666666657</v>
      </c>
      <c r="J72" s="25" t="str">
        <f t="shared" si="1"/>
        <v>Y</v>
      </c>
      <c r="K72" s="25">
        <f t="shared" si="2"/>
        <v>70</v>
      </c>
      <c r="L72" s="25" t="str">
        <f t="shared" si="3"/>
        <v>Y</v>
      </c>
      <c r="M72" s="25">
        <f t="shared" si="4"/>
        <v>86.666666666666671</v>
      </c>
      <c r="N72" s="25" t="str">
        <f t="shared" si="5"/>
        <v>Y</v>
      </c>
      <c r="O72" s="25">
        <f t="shared" si="6"/>
        <v>46.666666666666664</v>
      </c>
      <c r="P72" s="25" t="str">
        <f t="shared" si="7"/>
        <v>N</v>
      </c>
      <c r="Q72" s="4"/>
      <c r="R72" s="4"/>
      <c r="S72" s="4"/>
      <c r="T72" s="4"/>
      <c r="U72" s="4"/>
      <c r="V72" s="4"/>
      <c r="W72" s="4"/>
      <c r="X72" s="4"/>
      <c r="Y72" s="4"/>
      <c r="Z72" s="4"/>
    </row>
    <row r="73" spans="1:26" ht="22.5" customHeight="1">
      <c r="A73" s="19">
        <v>64</v>
      </c>
      <c r="B73" s="20" t="s">
        <v>186</v>
      </c>
      <c r="C73" s="21" t="s">
        <v>187</v>
      </c>
      <c r="D73" s="23" t="s">
        <v>137</v>
      </c>
      <c r="E73" s="24">
        <v>1</v>
      </c>
      <c r="F73" s="21">
        <v>12</v>
      </c>
      <c r="G73" s="33">
        <v>7</v>
      </c>
      <c r="H73" s="34">
        <v>6</v>
      </c>
      <c r="I73" s="25">
        <f t="shared" si="0"/>
        <v>3.3333333333333335</v>
      </c>
      <c r="J73" s="25" t="str">
        <f t="shared" si="1"/>
        <v>N</v>
      </c>
      <c r="K73" s="25">
        <f t="shared" si="2"/>
        <v>40</v>
      </c>
      <c r="L73" s="25" t="str">
        <f t="shared" si="3"/>
        <v>N</v>
      </c>
      <c r="M73" s="25">
        <f t="shared" si="4"/>
        <v>40</v>
      </c>
      <c r="N73" s="25" t="str">
        <f t="shared" si="5"/>
        <v>N</v>
      </c>
      <c r="O73" s="25">
        <f t="shared" si="6"/>
        <v>46.666666666666664</v>
      </c>
      <c r="P73" s="25" t="str">
        <f t="shared" si="7"/>
        <v>N</v>
      </c>
      <c r="Q73" s="4"/>
      <c r="R73" s="4"/>
      <c r="S73" s="4"/>
      <c r="T73" s="4"/>
      <c r="U73" s="4"/>
      <c r="V73" s="4"/>
      <c r="W73" s="4"/>
      <c r="X73" s="4"/>
      <c r="Y73" s="4"/>
      <c r="Z73" s="4"/>
    </row>
    <row r="74" spans="1:26" ht="22.5" customHeight="1">
      <c r="A74" s="19">
        <v>65</v>
      </c>
      <c r="B74" s="20" t="s">
        <v>188</v>
      </c>
      <c r="C74" s="21" t="s">
        <v>189</v>
      </c>
      <c r="D74" s="23" t="s">
        <v>137</v>
      </c>
      <c r="E74" s="24">
        <v>13</v>
      </c>
      <c r="F74" s="21">
        <v>8</v>
      </c>
      <c r="G74" s="33">
        <v>13</v>
      </c>
      <c r="H74" s="34">
        <v>7</v>
      </c>
      <c r="I74" s="25">
        <f t="shared" si="0"/>
        <v>43.333333333333336</v>
      </c>
      <c r="J74" s="25" t="str">
        <f t="shared" si="1"/>
        <v>N</v>
      </c>
      <c r="K74" s="25">
        <f t="shared" si="2"/>
        <v>26.666666666666668</v>
      </c>
      <c r="L74" s="25" t="str">
        <f t="shared" si="3"/>
        <v>N</v>
      </c>
      <c r="M74" s="25">
        <f t="shared" si="4"/>
        <v>46.666666666666664</v>
      </c>
      <c r="N74" s="25" t="str">
        <f t="shared" si="5"/>
        <v>N</v>
      </c>
      <c r="O74" s="25">
        <f t="shared" si="6"/>
        <v>86.666666666666671</v>
      </c>
      <c r="P74" s="25" t="str">
        <f t="shared" si="7"/>
        <v>Y</v>
      </c>
      <c r="Q74" s="4"/>
      <c r="R74" s="4"/>
      <c r="S74" s="4"/>
      <c r="T74" s="4"/>
      <c r="U74" s="4"/>
      <c r="V74" s="4"/>
      <c r="W74" s="4"/>
      <c r="X74" s="4"/>
      <c r="Y74" s="4"/>
      <c r="Z74" s="4"/>
    </row>
    <row r="75" spans="1:26" ht="22.5" customHeight="1">
      <c r="A75" s="19">
        <v>66</v>
      </c>
      <c r="B75" s="20" t="s">
        <v>190</v>
      </c>
      <c r="C75" s="21" t="s">
        <v>191</v>
      </c>
      <c r="D75" s="23" t="s">
        <v>137</v>
      </c>
      <c r="E75" s="24">
        <v>20</v>
      </c>
      <c r="F75" s="15" t="s">
        <v>73</v>
      </c>
      <c r="G75" s="33">
        <v>7</v>
      </c>
      <c r="H75" s="34">
        <v>15</v>
      </c>
      <c r="I75" s="25">
        <f t="shared" si="0"/>
        <v>66.666666666666657</v>
      </c>
      <c r="J75" s="25" t="str">
        <f t="shared" si="1"/>
        <v>Y</v>
      </c>
      <c r="K75" s="25">
        <f t="shared" si="2"/>
        <v>0</v>
      </c>
      <c r="L75" s="25" t="str">
        <f t="shared" si="3"/>
        <v>N</v>
      </c>
      <c r="M75" s="25">
        <f t="shared" si="4"/>
        <v>100</v>
      </c>
      <c r="N75" s="25" t="str">
        <f t="shared" si="5"/>
        <v>Y</v>
      </c>
      <c r="O75" s="25">
        <f t="shared" si="6"/>
        <v>46.666666666666664</v>
      </c>
      <c r="P75" s="25" t="str">
        <f t="shared" si="7"/>
        <v>N</v>
      </c>
      <c r="Q75" s="4"/>
      <c r="R75" s="4"/>
      <c r="S75" s="4"/>
      <c r="T75" s="4"/>
      <c r="U75" s="4"/>
      <c r="V75" s="4"/>
      <c r="W75" s="4"/>
      <c r="X75" s="4"/>
      <c r="Y75" s="4"/>
      <c r="Z75" s="4"/>
    </row>
    <row r="76" spans="1:26" ht="22.5" customHeight="1">
      <c r="A76" s="19">
        <v>67</v>
      </c>
      <c r="B76" s="20" t="s">
        <v>192</v>
      </c>
      <c r="C76" s="21" t="s">
        <v>193</v>
      </c>
      <c r="D76" s="23" t="s">
        <v>137</v>
      </c>
      <c r="E76" s="24">
        <v>4</v>
      </c>
      <c r="F76" s="15">
        <v>13</v>
      </c>
      <c r="G76" s="33">
        <v>6</v>
      </c>
      <c r="H76" s="34">
        <v>6</v>
      </c>
      <c r="I76" s="25">
        <f t="shared" si="0"/>
        <v>13.333333333333334</v>
      </c>
      <c r="J76" s="25" t="str">
        <f t="shared" si="1"/>
        <v>N</v>
      </c>
      <c r="K76" s="25">
        <f t="shared" si="2"/>
        <v>43.333333333333336</v>
      </c>
      <c r="L76" s="25" t="str">
        <f t="shared" si="3"/>
        <v>N</v>
      </c>
      <c r="M76" s="25">
        <f t="shared" si="4"/>
        <v>40</v>
      </c>
      <c r="N76" s="25" t="str">
        <f t="shared" si="5"/>
        <v>N</v>
      </c>
      <c r="O76" s="25">
        <f t="shared" si="6"/>
        <v>40</v>
      </c>
      <c r="P76" s="25" t="str">
        <f t="shared" si="7"/>
        <v>N</v>
      </c>
      <c r="Q76" s="4"/>
      <c r="R76" s="4"/>
      <c r="S76" s="4"/>
      <c r="T76" s="4"/>
      <c r="U76" s="4"/>
      <c r="V76" s="4"/>
      <c r="W76" s="4"/>
      <c r="X76" s="4"/>
      <c r="Y76" s="4"/>
      <c r="Z76" s="4"/>
    </row>
    <row r="77" spans="1:26" ht="22.5" customHeight="1">
      <c r="A77" s="19">
        <v>68</v>
      </c>
      <c r="B77" s="20" t="s">
        <v>194</v>
      </c>
      <c r="C77" s="21" t="s">
        <v>195</v>
      </c>
      <c r="D77" s="23" t="s">
        <v>137</v>
      </c>
      <c r="E77" s="24">
        <v>17</v>
      </c>
      <c r="F77" s="21">
        <v>17</v>
      </c>
      <c r="G77" s="33">
        <v>2</v>
      </c>
      <c r="H77" s="34">
        <v>8</v>
      </c>
      <c r="I77" s="25">
        <f t="shared" si="0"/>
        <v>56.666666666666664</v>
      </c>
      <c r="J77" s="25" t="str">
        <f t="shared" si="1"/>
        <v>N</v>
      </c>
      <c r="K77" s="25">
        <f t="shared" si="2"/>
        <v>56.666666666666664</v>
      </c>
      <c r="L77" s="25" t="str">
        <f t="shared" si="3"/>
        <v>N</v>
      </c>
      <c r="M77" s="25">
        <f t="shared" si="4"/>
        <v>53.333333333333336</v>
      </c>
      <c r="N77" s="25" t="str">
        <f t="shared" si="5"/>
        <v>N</v>
      </c>
      <c r="O77" s="25">
        <f t="shared" si="6"/>
        <v>13.333333333333334</v>
      </c>
      <c r="P77" s="25" t="str">
        <f t="shared" si="7"/>
        <v>N</v>
      </c>
      <c r="Q77" s="4"/>
      <c r="R77" s="4"/>
      <c r="S77" s="4"/>
      <c r="T77" s="4"/>
      <c r="U77" s="4"/>
      <c r="V77" s="4"/>
      <c r="W77" s="4"/>
      <c r="X77" s="4"/>
      <c r="Y77" s="4"/>
      <c r="Z77" s="4"/>
    </row>
    <row r="78" spans="1:26" ht="22.5" customHeight="1">
      <c r="A78" s="19">
        <v>69</v>
      </c>
      <c r="B78" s="20" t="s">
        <v>196</v>
      </c>
      <c r="C78" s="21" t="s">
        <v>197</v>
      </c>
      <c r="D78" s="23" t="s">
        <v>137</v>
      </c>
      <c r="E78" s="24">
        <v>16</v>
      </c>
      <c r="F78" s="21">
        <v>17</v>
      </c>
      <c r="G78" s="33">
        <v>8</v>
      </c>
      <c r="H78" s="34">
        <v>10</v>
      </c>
      <c r="I78" s="25">
        <f t="shared" si="0"/>
        <v>53.333333333333336</v>
      </c>
      <c r="J78" s="25" t="str">
        <f t="shared" si="1"/>
        <v>N</v>
      </c>
      <c r="K78" s="25">
        <f t="shared" si="2"/>
        <v>56.666666666666664</v>
      </c>
      <c r="L78" s="25" t="str">
        <f t="shared" si="3"/>
        <v>N</v>
      </c>
      <c r="M78" s="25">
        <f t="shared" si="4"/>
        <v>66.666666666666657</v>
      </c>
      <c r="N78" s="25" t="str">
        <f t="shared" si="5"/>
        <v>Y</v>
      </c>
      <c r="O78" s="25">
        <f t="shared" si="6"/>
        <v>53.333333333333336</v>
      </c>
      <c r="P78" s="25" t="str">
        <f t="shared" si="7"/>
        <v>N</v>
      </c>
      <c r="Q78" s="4"/>
      <c r="R78" s="4"/>
      <c r="S78" s="4"/>
      <c r="T78" s="4"/>
      <c r="U78" s="4"/>
      <c r="V78" s="4"/>
      <c r="W78" s="4"/>
      <c r="X78" s="4"/>
      <c r="Y78" s="4"/>
      <c r="Z78" s="4"/>
    </row>
    <row r="79" spans="1:26" ht="22.5" customHeight="1">
      <c r="A79" s="19">
        <v>70</v>
      </c>
      <c r="B79" s="20" t="s">
        <v>198</v>
      </c>
      <c r="C79" s="21" t="s">
        <v>199</v>
      </c>
      <c r="D79" s="23" t="s">
        <v>137</v>
      </c>
      <c r="E79" s="24">
        <v>19</v>
      </c>
      <c r="F79" s="21">
        <v>8</v>
      </c>
      <c r="G79" s="33">
        <v>7</v>
      </c>
      <c r="H79" s="34">
        <v>7</v>
      </c>
      <c r="I79" s="25">
        <f t="shared" si="0"/>
        <v>63.333333333333329</v>
      </c>
      <c r="J79" s="25" t="str">
        <f t="shared" si="1"/>
        <v>Y</v>
      </c>
      <c r="K79" s="25">
        <f t="shared" si="2"/>
        <v>26.666666666666668</v>
      </c>
      <c r="L79" s="25" t="str">
        <f t="shared" si="3"/>
        <v>N</v>
      </c>
      <c r="M79" s="25">
        <f t="shared" si="4"/>
        <v>46.666666666666664</v>
      </c>
      <c r="N79" s="25" t="str">
        <f t="shared" si="5"/>
        <v>N</v>
      </c>
      <c r="O79" s="25">
        <f t="shared" si="6"/>
        <v>46.666666666666664</v>
      </c>
      <c r="P79" s="25" t="str">
        <f t="shared" si="7"/>
        <v>N</v>
      </c>
      <c r="Q79" s="4"/>
      <c r="R79" s="4"/>
      <c r="S79" s="4"/>
      <c r="T79" s="4"/>
      <c r="U79" s="4"/>
      <c r="V79" s="4"/>
      <c r="W79" s="4"/>
      <c r="X79" s="4"/>
      <c r="Y79" s="4"/>
      <c r="Z79" s="4"/>
    </row>
    <row r="80" spans="1:26" ht="22.5" customHeight="1">
      <c r="A80" s="19">
        <v>71</v>
      </c>
      <c r="B80" s="20" t="s">
        <v>200</v>
      </c>
      <c r="C80" s="21" t="s">
        <v>201</v>
      </c>
      <c r="D80" s="23" t="s">
        <v>137</v>
      </c>
      <c r="E80" s="24">
        <v>13</v>
      </c>
      <c r="F80" s="21">
        <v>21</v>
      </c>
      <c r="G80" s="33" t="s">
        <v>73</v>
      </c>
      <c r="H80" s="34" t="s">
        <v>73</v>
      </c>
      <c r="I80" s="25">
        <f t="shared" si="0"/>
        <v>43.333333333333336</v>
      </c>
      <c r="J80" s="25" t="str">
        <f t="shared" si="1"/>
        <v>N</v>
      </c>
      <c r="K80" s="25">
        <f t="shared" si="2"/>
        <v>70</v>
      </c>
      <c r="L80" s="25" t="str">
        <f t="shared" si="3"/>
        <v>Y</v>
      </c>
      <c r="M80" s="25">
        <f t="shared" si="4"/>
        <v>0</v>
      </c>
      <c r="N80" s="25" t="str">
        <f t="shared" si="5"/>
        <v>N</v>
      </c>
      <c r="O80" s="25">
        <f t="shared" si="6"/>
        <v>0</v>
      </c>
      <c r="P80" s="25" t="str">
        <f t="shared" si="7"/>
        <v>N</v>
      </c>
      <c r="Q80" s="4"/>
      <c r="R80" s="4"/>
      <c r="S80" s="4"/>
      <c r="T80" s="4"/>
      <c r="U80" s="4"/>
      <c r="V80" s="4"/>
      <c r="W80" s="4"/>
      <c r="X80" s="4"/>
      <c r="Y80" s="4"/>
      <c r="Z80" s="4"/>
    </row>
    <row r="81" spans="1:26" ht="22.5" customHeight="1">
      <c r="A81" s="19">
        <v>72</v>
      </c>
      <c r="B81" s="20" t="s">
        <v>202</v>
      </c>
      <c r="C81" s="21" t="s">
        <v>203</v>
      </c>
      <c r="D81" s="23" t="s">
        <v>137</v>
      </c>
      <c r="E81" s="24">
        <v>18</v>
      </c>
      <c r="F81" s="21">
        <v>25</v>
      </c>
      <c r="G81" s="33" t="s">
        <v>73</v>
      </c>
      <c r="H81" s="34" t="s">
        <v>73</v>
      </c>
      <c r="I81" s="25">
        <f t="shared" si="0"/>
        <v>60</v>
      </c>
      <c r="J81" s="25" t="str">
        <f t="shared" si="1"/>
        <v>Y</v>
      </c>
      <c r="K81" s="25">
        <f t="shared" si="2"/>
        <v>83.333333333333343</v>
      </c>
      <c r="L81" s="25" t="str">
        <f t="shared" si="3"/>
        <v>Y</v>
      </c>
      <c r="M81" s="25">
        <f t="shared" si="4"/>
        <v>0</v>
      </c>
      <c r="N81" s="25" t="str">
        <f t="shared" si="5"/>
        <v>N</v>
      </c>
      <c r="O81" s="25">
        <f t="shared" si="6"/>
        <v>0</v>
      </c>
      <c r="P81" s="25" t="str">
        <f t="shared" si="7"/>
        <v>N</v>
      </c>
      <c r="Q81" s="4"/>
      <c r="R81" s="4"/>
      <c r="S81" s="4"/>
      <c r="T81" s="4"/>
      <c r="U81" s="4"/>
      <c r="V81" s="4"/>
      <c r="W81" s="4"/>
      <c r="X81" s="4"/>
      <c r="Y81" s="4"/>
      <c r="Z81" s="4"/>
    </row>
    <row r="82" spans="1:26" ht="22.5" customHeight="1">
      <c r="A82" s="19">
        <v>73</v>
      </c>
      <c r="B82" s="20" t="s">
        <v>204</v>
      </c>
      <c r="C82" s="21" t="s">
        <v>205</v>
      </c>
      <c r="D82" s="23" t="s">
        <v>137</v>
      </c>
      <c r="E82" s="24">
        <v>20</v>
      </c>
      <c r="F82" s="21">
        <v>23</v>
      </c>
      <c r="G82" s="33" t="s">
        <v>73</v>
      </c>
      <c r="H82" s="34" t="s">
        <v>73</v>
      </c>
      <c r="I82" s="25">
        <f t="shared" si="0"/>
        <v>66.666666666666657</v>
      </c>
      <c r="J82" s="25" t="str">
        <f t="shared" si="1"/>
        <v>Y</v>
      </c>
      <c r="K82" s="25">
        <f t="shared" si="2"/>
        <v>76.666666666666671</v>
      </c>
      <c r="L82" s="25" t="str">
        <f t="shared" si="3"/>
        <v>Y</v>
      </c>
      <c r="M82" s="25">
        <f t="shared" si="4"/>
        <v>0</v>
      </c>
      <c r="N82" s="25" t="str">
        <f t="shared" si="5"/>
        <v>N</v>
      </c>
      <c r="O82" s="25">
        <f t="shared" si="6"/>
        <v>0</v>
      </c>
      <c r="P82" s="25" t="str">
        <f t="shared" si="7"/>
        <v>N</v>
      </c>
      <c r="Q82" s="4"/>
      <c r="R82" s="4"/>
      <c r="S82" s="4"/>
      <c r="T82" s="4"/>
      <c r="U82" s="4"/>
      <c r="V82" s="4"/>
      <c r="W82" s="4"/>
      <c r="X82" s="4"/>
      <c r="Y82" s="4"/>
      <c r="Z82" s="4"/>
    </row>
    <row r="83" spans="1:26" ht="22.5" customHeight="1">
      <c r="A83" s="19">
        <v>74</v>
      </c>
      <c r="B83" s="20" t="s">
        <v>206</v>
      </c>
      <c r="C83" s="21" t="s">
        <v>207</v>
      </c>
      <c r="D83" s="23" t="s">
        <v>137</v>
      </c>
      <c r="E83" s="24">
        <v>18</v>
      </c>
      <c r="F83" s="21">
        <v>27</v>
      </c>
      <c r="G83" s="33">
        <v>12</v>
      </c>
      <c r="H83" s="34">
        <v>8</v>
      </c>
      <c r="I83" s="25">
        <f t="shared" si="0"/>
        <v>60</v>
      </c>
      <c r="J83" s="25" t="str">
        <f t="shared" si="1"/>
        <v>Y</v>
      </c>
      <c r="K83" s="25">
        <f t="shared" si="2"/>
        <v>90</v>
      </c>
      <c r="L83" s="25" t="str">
        <f t="shared" si="3"/>
        <v>Y</v>
      </c>
      <c r="M83" s="25">
        <f t="shared" si="4"/>
        <v>53.333333333333336</v>
      </c>
      <c r="N83" s="25" t="str">
        <f t="shared" si="5"/>
        <v>N</v>
      </c>
      <c r="O83" s="25">
        <f t="shared" si="6"/>
        <v>80</v>
      </c>
      <c r="P83" s="25" t="str">
        <f t="shared" si="7"/>
        <v>Y</v>
      </c>
      <c r="Q83" s="4"/>
      <c r="R83" s="4"/>
      <c r="S83" s="4"/>
      <c r="T83" s="4"/>
      <c r="U83" s="4"/>
      <c r="V83" s="4"/>
      <c r="W83" s="4"/>
      <c r="X83" s="4"/>
      <c r="Y83" s="4"/>
      <c r="Z83" s="4"/>
    </row>
    <row r="84" spans="1:26" ht="22.5" customHeight="1">
      <c r="A84" s="19">
        <v>75</v>
      </c>
      <c r="B84" s="20" t="s">
        <v>208</v>
      </c>
      <c r="C84" s="21" t="s">
        <v>209</v>
      </c>
      <c r="D84" s="23" t="s">
        <v>137</v>
      </c>
      <c r="E84" s="24">
        <v>14</v>
      </c>
      <c r="F84" s="21">
        <v>3</v>
      </c>
      <c r="G84" s="33">
        <v>8</v>
      </c>
      <c r="H84" s="34">
        <v>4</v>
      </c>
      <c r="I84" s="25">
        <f t="shared" si="0"/>
        <v>46.666666666666664</v>
      </c>
      <c r="J84" s="25" t="str">
        <f t="shared" si="1"/>
        <v>N</v>
      </c>
      <c r="K84" s="25">
        <f t="shared" si="2"/>
        <v>10</v>
      </c>
      <c r="L84" s="25" t="str">
        <f t="shared" si="3"/>
        <v>N</v>
      </c>
      <c r="M84" s="25">
        <f t="shared" si="4"/>
        <v>26.666666666666668</v>
      </c>
      <c r="N84" s="25" t="str">
        <f t="shared" si="5"/>
        <v>N</v>
      </c>
      <c r="O84" s="25">
        <f t="shared" si="6"/>
        <v>53.333333333333336</v>
      </c>
      <c r="P84" s="25" t="str">
        <f t="shared" si="7"/>
        <v>N</v>
      </c>
      <c r="Q84" s="4"/>
      <c r="R84" s="4"/>
      <c r="S84" s="4"/>
      <c r="T84" s="4"/>
      <c r="U84" s="4"/>
      <c r="V84" s="4"/>
      <c r="W84" s="4"/>
      <c r="X84" s="4"/>
      <c r="Y84" s="4"/>
      <c r="Z84" s="4"/>
    </row>
    <row r="85" spans="1:26" ht="22.5" customHeight="1">
      <c r="A85" s="19">
        <v>76</v>
      </c>
      <c r="B85" s="20" t="s">
        <v>210</v>
      </c>
      <c r="C85" s="21" t="s">
        <v>211</v>
      </c>
      <c r="D85" s="23" t="s">
        <v>137</v>
      </c>
      <c r="E85" s="24">
        <v>23</v>
      </c>
      <c r="F85" s="21">
        <v>30</v>
      </c>
      <c r="G85" s="33" t="s">
        <v>73</v>
      </c>
      <c r="H85" s="34" t="s">
        <v>73</v>
      </c>
      <c r="I85" s="25">
        <f t="shared" si="0"/>
        <v>76.666666666666671</v>
      </c>
      <c r="J85" s="25" t="str">
        <f t="shared" si="1"/>
        <v>Y</v>
      </c>
      <c r="K85" s="25">
        <f t="shared" si="2"/>
        <v>100</v>
      </c>
      <c r="L85" s="25" t="str">
        <f t="shared" si="3"/>
        <v>Y</v>
      </c>
      <c r="M85" s="25">
        <f t="shared" si="4"/>
        <v>0</v>
      </c>
      <c r="N85" s="25" t="str">
        <f t="shared" si="5"/>
        <v>N</v>
      </c>
      <c r="O85" s="25">
        <f t="shared" si="6"/>
        <v>0</v>
      </c>
      <c r="P85" s="25" t="str">
        <f t="shared" si="7"/>
        <v>N</v>
      </c>
      <c r="Q85" s="4"/>
      <c r="R85" s="4"/>
      <c r="S85" s="4"/>
      <c r="T85" s="4"/>
      <c r="U85" s="4"/>
      <c r="V85" s="4"/>
      <c r="W85" s="4"/>
      <c r="X85" s="4"/>
      <c r="Y85" s="4"/>
      <c r="Z85" s="4"/>
    </row>
    <row r="86" spans="1:26" ht="22.5" customHeight="1">
      <c r="A86" s="19">
        <v>77</v>
      </c>
      <c r="B86" s="20" t="s">
        <v>212</v>
      </c>
      <c r="C86" s="21" t="s">
        <v>213</v>
      </c>
      <c r="D86" s="23" t="s">
        <v>137</v>
      </c>
      <c r="E86" s="24">
        <v>8</v>
      </c>
      <c r="F86" s="21">
        <v>25</v>
      </c>
      <c r="G86" s="33">
        <v>7</v>
      </c>
      <c r="H86" s="34">
        <v>10</v>
      </c>
      <c r="I86" s="25">
        <f t="shared" si="0"/>
        <v>26.666666666666668</v>
      </c>
      <c r="J86" s="25" t="str">
        <f t="shared" si="1"/>
        <v>N</v>
      </c>
      <c r="K86" s="25">
        <f t="shared" si="2"/>
        <v>83.333333333333343</v>
      </c>
      <c r="L86" s="25" t="str">
        <f t="shared" si="3"/>
        <v>Y</v>
      </c>
      <c r="M86" s="25">
        <f t="shared" si="4"/>
        <v>66.666666666666657</v>
      </c>
      <c r="N86" s="25" t="str">
        <f t="shared" si="5"/>
        <v>Y</v>
      </c>
      <c r="O86" s="25">
        <f t="shared" si="6"/>
        <v>46.666666666666664</v>
      </c>
      <c r="P86" s="25" t="str">
        <f t="shared" si="7"/>
        <v>N</v>
      </c>
      <c r="Q86" s="4"/>
      <c r="R86" s="4"/>
      <c r="S86" s="4"/>
      <c r="T86" s="4"/>
      <c r="U86" s="4"/>
      <c r="V86" s="4"/>
      <c r="W86" s="4"/>
      <c r="X86" s="4"/>
      <c r="Y86" s="4"/>
      <c r="Z86" s="4"/>
    </row>
    <row r="87" spans="1:26" ht="22.5" customHeight="1">
      <c r="A87" s="19">
        <v>78</v>
      </c>
      <c r="B87" s="20" t="s">
        <v>214</v>
      </c>
      <c r="C87" s="21" t="s">
        <v>215</v>
      </c>
      <c r="D87" s="26" t="s">
        <v>58</v>
      </c>
      <c r="E87" s="38">
        <v>15</v>
      </c>
      <c r="F87" s="22">
        <v>11</v>
      </c>
      <c r="G87" s="21">
        <v>7</v>
      </c>
      <c r="H87" s="21">
        <v>15</v>
      </c>
      <c r="I87" s="25">
        <f t="shared" si="0"/>
        <v>50</v>
      </c>
      <c r="J87" s="25" t="str">
        <f t="shared" si="1"/>
        <v>N</v>
      </c>
      <c r="K87" s="25">
        <f t="shared" si="2"/>
        <v>36.666666666666664</v>
      </c>
      <c r="L87" s="25" t="str">
        <f t="shared" si="3"/>
        <v>N</v>
      </c>
      <c r="M87" s="25">
        <f t="shared" si="4"/>
        <v>100</v>
      </c>
      <c r="N87" s="25" t="str">
        <f t="shared" si="5"/>
        <v>Y</v>
      </c>
      <c r="O87" s="25">
        <f t="shared" si="6"/>
        <v>46.666666666666664</v>
      </c>
      <c r="P87" s="25" t="str">
        <f t="shared" si="7"/>
        <v>N</v>
      </c>
      <c r="Q87" s="4"/>
      <c r="R87" s="4"/>
      <c r="S87" s="4"/>
      <c r="T87" s="4"/>
      <c r="U87" s="4"/>
      <c r="V87" s="4"/>
      <c r="W87" s="4"/>
      <c r="X87" s="4"/>
      <c r="Y87" s="4"/>
      <c r="Z87" s="4"/>
    </row>
    <row r="88" spans="1:26" ht="22.5" customHeight="1">
      <c r="A88" s="19">
        <v>79</v>
      </c>
      <c r="B88" s="20" t="s">
        <v>216</v>
      </c>
      <c r="C88" s="21" t="s">
        <v>217</v>
      </c>
      <c r="D88" s="23" t="s">
        <v>137</v>
      </c>
      <c r="E88" s="24">
        <v>14</v>
      </c>
      <c r="F88" s="15" t="s">
        <v>73</v>
      </c>
      <c r="G88" s="27">
        <v>7</v>
      </c>
      <c r="H88" s="39">
        <v>6</v>
      </c>
      <c r="I88" s="25">
        <f t="shared" si="0"/>
        <v>46.666666666666664</v>
      </c>
      <c r="J88" s="25" t="str">
        <f t="shared" si="1"/>
        <v>N</v>
      </c>
      <c r="K88" s="25">
        <f t="shared" si="2"/>
        <v>0</v>
      </c>
      <c r="L88" s="25" t="str">
        <f t="shared" si="3"/>
        <v>N</v>
      </c>
      <c r="M88" s="25">
        <f t="shared" si="4"/>
        <v>40</v>
      </c>
      <c r="N88" s="25" t="str">
        <f t="shared" si="5"/>
        <v>N</v>
      </c>
      <c r="O88" s="25">
        <f t="shared" si="6"/>
        <v>46.666666666666664</v>
      </c>
      <c r="P88" s="25" t="str">
        <f t="shared" si="7"/>
        <v>N</v>
      </c>
      <c r="Q88" s="4"/>
      <c r="R88" s="4"/>
      <c r="S88" s="4"/>
      <c r="T88" s="4"/>
      <c r="U88" s="4"/>
      <c r="V88" s="4"/>
      <c r="W88" s="4"/>
      <c r="X88" s="4"/>
      <c r="Y88" s="4"/>
      <c r="Z88" s="4"/>
    </row>
    <row r="89" spans="1:26" ht="22.5" customHeight="1">
      <c r="A89" s="19">
        <v>80</v>
      </c>
      <c r="B89" s="20" t="s">
        <v>218</v>
      </c>
      <c r="C89" s="21" t="s">
        <v>219</v>
      </c>
      <c r="D89" s="23" t="s">
        <v>137</v>
      </c>
      <c r="E89" s="24">
        <v>13</v>
      </c>
      <c r="F89" s="28">
        <v>6</v>
      </c>
      <c r="G89" s="33">
        <v>2</v>
      </c>
      <c r="H89" s="40">
        <v>10</v>
      </c>
      <c r="I89" s="25">
        <f t="shared" si="0"/>
        <v>43.333333333333336</v>
      </c>
      <c r="J89" s="25" t="str">
        <f t="shared" si="1"/>
        <v>N</v>
      </c>
      <c r="K89" s="25">
        <f t="shared" si="2"/>
        <v>20</v>
      </c>
      <c r="L89" s="25" t="str">
        <f t="shared" si="3"/>
        <v>N</v>
      </c>
      <c r="M89" s="25">
        <f t="shared" si="4"/>
        <v>66.666666666666657</v>
      </c>
      <c r="N89" s="25" t="str">
        <f t="shared" si="5"/>
        <v>Y</v>
      </c>
      <c r="O89" s="25">
        <f t="shared" si="6"/>
        <v>13.333333333333334</v>
      </c>
      <c r="P89" s="25" t="str">
        <f t="shared" si="7"/>
        <v>N</v>
      </c>
      <c r="Q89" s="4"/>
      <c r="R89" s="4"/>
      <c r="S89" s="4"/>
      <c r="T89" s="4"/>
      <c r="U89" s="4"/>
      <c r="V89" s="4"/>
      <c r="W89" s="4"/>
      <c r="X89" s="4"/>
      <c r="Y89" s="4"/>
      <c r="Z89" s="4"/>
    </row>
    <row r="90" spans="1:26" ht="22.5" customHeight="1">
      <c r="A90" s="19">
        <v>81</v>
      </c>
      <c r="B90" s="20" t="s">
        <v>220</v>
      </c>
      <c r="C90" s="21" t="s">
        <v>221</v>
      </c>
      <c r="D90" s="23" t="s">
        <v>58</v>
      </c>
      <c r="E90" s="41">
        <v>18</v>
      </c>
      <c r="F90" s="21">
        <v>8</v>
      </c>
      <c r="G90" s="21">
        <v>6</v>
      </c>
      <c r="H90" s="21" t="s">
        <v>76</v>
      </c>
      <c r="I90" s="25">
        <f t="shared" si="0"/>
        <v>60</v>
      </c>
      <c r="J90" s="25" t="str">
        <f t="shared" si="1"/>
        <v>Y</v>
      </c>
      <c r="K90" s="25">
        <f t="shared" si="2"/>
        <v>26.666666666666668</v>
      </c>
      <c r="L90" s="25" t="str">
        <f t="shared" si="3"/>
        <v>N</v>
      </c>
      <c r="M90" s="25">
        <f t="shared" si="4"/>
        <v>0</v>
      </c>
      <c r="N90" s="25" t="str">
        <f t="shared" si="5"/>
        <v>N</v>
      </c>
      <c r="O90" s="25">
        <f t="shared" si="6"/>
        <v>40</v>
      </c>
      <c r="P90" s="25" t="str">
        <f t="shared" si="7"/>
        <v>N</v>
      </c>
      <c r="Q90" s="4"/>
      <c r="R90" s="4"/>
      <c r="S90" s="4"/>
      <c r="T90" s="4"/>
      <c r="U90" s="4"/>
      <c r="V90" s="4"/>
      <c r="W90" s="4"/>
      <c r="X90" s="4"/>
      <c r="Y90" s="4"/>
      <c r="Z90" s="4"/>
    </row>
    <row r="91" spans="1:26" ht="22.5" customHeight="1">
      <c r="A91" s="19">
        <v>82</v>
      </c>
      <c r="B91" s="20" t="s">
        <v>222</v>
      </c>
      <c r="C91" s="21" t="s">
        <v>223</v>
      </c>
      <c r="D91" s="23" t="s">
        <v>58</v>
      </c>
      <c r="E91" s="24">
        <v>19</v>
      </c>
      <c r="F91" s="21">
        <v>6</v>
      </c>
      <c r="G91" s="21">
        <v>3</v>
      </c>
      <c r="H91" s="21" t="s">
        <v>76</v>
      </c>
      <c r="I91" s="25">
        <f t="shared" si="0"/>
        <v>63.333333333333329</v>
      </c>
      <c r="J91" s="25" t="str">
        <f t="shared" si="1"/>
        <v>Y</v>
      </c>
      <c r="K91" s="25">
        <f t="shared" si="2"/>
        <v>20</v>
      </c>
      <c r="L91" s="25" t="str">
        <f t="shared" si="3"/>
        <v>N</v>
      </c>
      <c r="M91" s="25">
        <f t="shared" si="4"/>
        <v>0</v>
      </c>
      <c r="N91" s="25" t="str">
        <f t="shared" si="5"/>
        <v>N</v>
      </c>
      <c r="O91" s="25">
        <f t="shared" si="6"/>
        <v>20</v>
      </c>
      <c r="P91" s="25" t="str">
        <f t="shared" si="7"/>
        <v>N</v>
      </c>
      <c r="Q91" s="4"/>
      <c r="R91" s="4"/>
      <c r="S91" s="4"/>
      <c r="T91" s="4"/>
      <c r="U91" s="4"/>
      <c r="V91" s="4"/>
      <c r="W91" s="4"/>
      <c r="X91" s="4"/>
      <c r="Y91" s="4"/>
      <c r="Z91" s="4"/>
    </row>
    <row r="92" spans="1:26" ht="31.5" customHeight="1">
      <c r="A92" s="19">
        <v>83</v>
      </c>
      <c r="B92" s="20" t="s">
        <v>224</v>
      </c>
      <c r="C92" s="21" t="s">
        <v>225</v>
      </c>
      <c r="D92" s="23" t="s">
        <v>58</v>
      </c>
      <c r="E92" s="24">
        <v>14</v>
      </c>
      <c r="F92" s="21">
        <v>10</v>
      </c>
      <c r="G92" s="21">
        <v>6</v>
      </c>
      <c r="H92" s="21">
        <v>7</v>
      </c>
      <c r="I92" s="25">
        <f t="shared" si="0"/>
        <v>46.666666666666664</v>
      </c>
      <c r="J92" s="25" t="str">
        <f t="shared" si="1"/>
        <v>N</v>
      </c>
      <c r="K92" s="25">
        <f t="shared" si="2"/>
        <v>33.333333333333329</v>
      </c>
      <c r="L92" s="25" t="str">
        <f t="shared" si="3"/>
        <v>N</v>
      </c>
      <c r="M92" s="25">
        <f t="shared" si="4"/>
        <v>46.666666666666664</v>
      </c>
      <c r="N92" s="25" t="str">
        <f t="shared" si="5"/>
        <v>N</v>
      </c>
      <c r="O92" s="25">
        <f t="shared" si="6"/>
        <v>40</v>
      </c>
      <c r="P92" s="25" t="str">
        <f t="shared" si="7"/>
        <v>N</v>
      </c>
      <c r="Q92" s="4"/>
      <c r="R92" s="4"/>
      <c r="S92" s="4"/>
      <c r="T92" s="4"/>
      <c r="U92" s="4"/>
      <c r="V92" s="4"/>
      <c r="W92" s="4"/>
      <c r="X92" s="4"/>
      <c r="Y92" s="4"/>
      <c r="Z92" s="4"/>
    </row>
    <row r="93" spans="1:26" ht="22.5" customHeight="1">
      <c r="A93" s="19">
        <v>84</v>
      </c>
      <c r="B93" s="20" t="s">
        <v>226</v>
      </c>
      <c r="C93" s="21" t="s">
        <v>227</v>
      </c>
      <c r="D93" s="23" t="s">
        <v>58</v>
      </c>
      <c r="E93" s="24">
        <v>5</v>
      </c>
      <c r="F93" s="21">
        <v>10</v>
      </c>
      <c r="G93" s="21">
        <v>2</v>
      </c>
      <c r="H93" s="21">
        <v>14</v>
      </c>
      <c r="I93" s="25">
        <f t="shared" si="0"/>
        <v>16.666666666666664</v>
      </c>
      <c r="J93" s="25" t="str">
        <f t="shared" si="1"/>
        <v>N</v>
      </c>
      <c r="K93" s="25">
        <f t="shared" si="2"/>
        <v>33.333333333333329</v>
      </c>
      <c r="L93" s="25" t="str">
        <f t="shared" si="3"/>
        <v>N</v>
      </c>
      <c r="M93" s="25">
        <f t="shared" si="4"/>
        <v>93.333333333333329</v>
      </c>
      <c r="N93" s="25" t="str">
        <f t="shared" si="5"/>
        <v>Y</v>
      </c>
      <c r="O93" s="25">
        <f t="shared" si="6"/>
        <v>13.333333333333334</v>
      </c>
      <c r="P93" s="25" t="str">
        <f t="shared" si="7"/>
        <v>N</v>
      </c>
      <c r="Q93" s="4"/>
      <c r="R93" s="4"/>
      <c r="S93" s="4"/>
      <c r="T93" s="4"/>
      <c r="U93" s="4"/>
      <c r="V93" s="4"/>
      <c r="W93" s="4"/>
      <c r="X93" s="4"/>
      <c r="Y93" s="4"/>
      <c r="Z93" s="4"/>
    </row>
    <row r="94" spans="1:26" ht="22.5" customHeight="1">
      <c r="A94" s="19">
        <v>85</v>
      </c>
      <c r="B94" s="20" t="s">
        <v>228</v>
      </c>
      <c r="C94" s="21" t="s">
        <v>229</v>
      </c>
      <c r="D94" s="23" t="s">
        <v>58</v>
      </c>
      <c r="E94" s="24">
        <v>18</v>
      </c>
      <c r="F94" s="21">
        <v>16</v>
      </c>
      <c r="G94" s="21">
        <v>5.5</v>
      </c>
      <c r="H94" s="21">
        <v>14.5</v>
      </c>
      <c r="I94" s="25">
        <f t="shared" si="0"/>
        <v>60</v>
      </c>
      <c r="J94" s="25" t="str">
        <f t="shared" si="1"/>
        <v>Y</v>
      </c>
      <c r="K94" s="25">
        <f t="shared" si="2"/>
        <v>53.333333333333336</v>
      </c>
      <c r="L94" s="25" t="str">
        <f t="shared" si="3"/>
        <v>N</v>
      </c>
      <c r="M94" s="25">
        <f t="shared" si="4"/>
        <v>96.666666666666671</v>
      </c>
      <c r="N94" s="25" t="str">
        <f t="shared" si="5"/>
        <v>Y</v>
      </c>
      <c r="O94" s="25">
        <f t="shared" si="6"/>
        <v>36.666666666666664</v>
      </c>
      <c r="P94" s="25" t="str">
        <f t="shared" si="7"/>
        <v>N</v>
      </c>
      <c r="Q94" s="4"/>
      <c r="R94" s="4"/>
      <c r="S94" s="4"/>
      <c r="T94" s="4"/>
      <c r="U94" s="4"/>
      <c r="V94" s="4"/>
      <c r="W94" s="4"/>
      <c r="X94" s="4"/>
      <c r="Y94" s="4"/>
      <c r="Z94" s="4"/>
    </row>
    <row r="95" spans="1:26" ht="22.5" customHeight="1">
      <c r="A95" s="19">
        <v>86</v>
      </c>
      <c r="B95" s="20" t="s">
        <v>230</v>
      </c>
      <c r="C95" s="21" t="s">
        <v>231</v>
      </c>
      <c r="D95" s="23" t="s">
        <v>58</v>
      </c>
      <c r="E95" s="24">
        <v>18</v>
      </c>
      <c r="F95" s="21">
        <v>5</v>
      </c>
      <c r="G95" s="21">
        <v>3</v>
      </c>
      <c r="H95" s="21">
        <v>4</v>
      </c>
      <c r="I95" s="25">
        <f t="shared" si="0"/>
        <v>60</v>
      </c>
      <c r="J95" s="25" t="str">
        <f t="shared" si="1"/>
        <v>Y</v>
      </c>
      <c r="K95" s="25">
        <f t="shared" si="2"/>
        <v>16.666666666666664</v>
      </c>
      <c r="L95" s="25" t="str">
        <f t="shared" si="3"/>
        <v>N</v>
      </c>
      <c r="M95" s="25">
        <f t="shared" si="4"/>
        <v>26.666666666666668</v>
      </c>
      <c r="N95" s="25" t="str">
        <f t="shared" si="5"/>
        <v>N</v>
      </c>
      <c r="O95" s="25">
        <f t="shared" si="6"/>
        <v>20</v>
      </c>
      <c r="P95" s="25" t="str">
        <f t="shared" si="7"/>
        <v>N</v>
      </c>
      <c r="Q95" s="4"/>
      <c r="R95" s="4"/>
      <c r="S95" s="4"/>
      <c r="T95" s="4"/>
      <c r="U95" s="4"/>
      <c r="V95" s="4"/>
      <c r="W95" s="4"/>
      <c r="X95" s="4"/>
      <c r="Y95" s="4"/>
      <c r="Z95" s="4"/>
    </row>
    <row r="96" spans="1:26" ht="22.5" customHeight="1">
      <c r="A96" s="19">
        <v>87</v>
      </c>
      <c r="B96" s="20" t="s">
        <v>232</v>
      </c>
      <c r="C96" s="21" t="s">
        <v>233</v>
      </c>
      <c r="D96" s="23" t="s">
        <v>58</v>
      </c>
      <c r="E96" s="24">
        <v>12</v>
      </c>
      <c r="F96" s="21">
        <v>13</v>
      </c>
      <c r="G96" s="21">
        <v>6</v>
      </c>
      <c r="H96" s="21">
        <v>7</v>
      </c>
      <c r="I96" s="25">
        <f t="shared" si="0"/>
        <v>40</v>
      </c>
      <c r="J96" s="25" t="str">
        <f t="shared" si="1"/>
        <v>N</v>
      </c>
      <c r="K96" s="25">
        <f t="shared" si="2"/>
        <v>43.333333333333336</v>
      </c>
      <c r="L96" s="25" t="str">
        <f t="shared" si="3"/>
        <v>N</v>
      </c>
      <c r="M96" s="25">
        <f t="shared" si="4"/>
        <v>46.666666666666664</v>
      </c>
      <c r="N96" s="25" t="str">
        <f t="shared" si="5"/>
        <v>N</v>
      </c>
      <c r="O96" s="25">
        <f t="shared" si="6"/>
        <v>40</v>
      </c>
      <c r="P96" s="25" t="str">
        <f t="shared" si="7"/>
        <v>N</v>
      </c>
      <c r="Q96" s="4"/>
      <c r="R96" s="4"/>
      <c r="S96" s="4"/>
      <c r="T96" s="4"/>
      <c r="U96" s="4"/>
      <c r="V96" s="4"/>
      <c r="W96" s="4"/>
      <c r="X96" s="4"/>
      <c r="Y96" s="4"/>
      <c r="Z96" s="4"/>
    </row>
    <row r="97" spans="1:26" ht="22.5" customHeight="1">
      <c r="A97" s="19">
        <v>88</v>
      </c>
      <c r="B97" s="20" t="s">
        <v>234</v>
      </c>
      <c r="C97" s="21" t="s">
        <v>235</v>
      </c>
      <c r="D97" s="23" t="s">
        <v>58</v>
      </c>
      <c r="E97" s="24">
        <v>16</v>
      </c>
      <c r="F97" s="21">
        <v>2</v>
      </c>
      <c r="G97" s="21">
        <v>4</v>
      </c>
      <c r="H97" s="21" t="s">
        <v>76</v>
      </c>
      <c r="I97" s="25">
        <f t="shared" si="0"/>
        <v>53.333333333333336</v>
      </c>
      <c r="J97" s="25" t="str">
        <f t="shared" si="1"/>
        <v>N</v>
      </c>
      <c r="K97" s="25">
        <f t="shared" si="2"/>
        <v>6.666666666666667</v>
      </c>
      <c r="L97" s="25" t="str">
        <f t="shared" si="3"/>
        <v>N</v>
      </c>
      <c r="M97" s="25">
        <f t="shared" si="4"/>
        <v>0</v>
      </c>
      <c r="N97" s="25" t="str">
        <f t="shared" si="5"/>
        <v>N</v>
      </c>
      <c r="O97" s="25">
        <f t="shared" si="6"/>
        <v>26.666666666666668</v>
      </c>
      <c r="P97" s="25" t="str">
        <f t="shared" si="7"/>
        <v>N</v>
      </c>
      <c r="Q97" s="4"/>
      <c r="R97" s="4"/>
      <c r="S97" s="4"/>
      <c r="T97" s="4"/>
      <c r="U97" s="4"/>
      <c r="V97" s="4"/>
      <c r="W97" s="4"/>
      <c r="X97" s="4"/>
      <c r="Y97" s="4"/>
      <c r="Z97" s="4"/>
    </row>
    <row r="98" spans="1:26" ht="22.5" customHeight="1">
      <c r="A98" s="19">
        <v>89</v>
      </c>
      <c r="B98" s="20" t="s">
        <v>236</v>
      </c>
      <c r="C98" s="21" t="s">
        <v>237</v>
      </c>
      <c r="D98" s="23" t="s">
        <v>58</v>
      </c>
      <c r="E98" s="13" t="s">
        <v>73</v>
      </c>
      <c r="F98" s="21">
        <v>2</v>
      </c>
      <c r="G98" s="21" t="s">
        <v>76</v>
      </c>
      <c r="H98" s="21">
        <v>2</v>
      </c>
      <c r="I98" s="25">
        <f t="shared" si="0"/>
        <v>0</v>
      </c>
      <c r="J98" s="25" t="str">
        <f t="shared" si="1"/>
        <v>N</v>
      </c>
      <c r="K98" s="25">
        <f t="shared" si="2"/>
        <v>6.666666666666667</v>
      </c>
      <c r="L98" s="25" t="str">
        <f t="shared" si="3"/>
        <v>N</v>
      </c>
      <c r="M98" s="25">
        <f t="shared" si="4"/>
        <v>13.333333333333334</v>
      </c>
      <c r="N98" s="25" t="str">
        <f t="shared" si="5"/>
        <v>N</v>
      </c>
      <c r="O98" s="25">
        <f t="shared" si="6"/>
        <v>0</v>
      </c>
      <c r="P98" s="25" t="str">
        <f t="shared" si="7"/>
        <v>N</v>
      </c>
      <c r="Q98" s="4"/>
      <c r="R98" s="4"/>
      <c r="S98" s="4"/>
      <c r="T98" s="4"/>
      <c r="U98" s="4"/>
      <c r="V98" s="4"/>
      <c r="W98" s="4"/>
      <c r="X98" s="4"/>
      <c r="Y98" s="4"/>
      <c r="Z98" s="4"/>
    </row>
    <row r="99" spans="1:26" ht="22.5" customHeight="1">
      <c r="A99" s="19">
        <v>90</v>
      </c>
      <c r="B99" s="20" t="s">
        <v>238</v>
      </c>
      <c r="C99" s="21" t="s">
        <v>239</v>
      </c>
      <c r="D99" s="23" t="s">
        <v>58</v>
      </c>
      <c r="E99" s="24">
        <v>10</v>
      </c>
      <c r="F99" s="21">
        <v>18</v>
      </c>
      <c r="G99" s="21">
        <v>7.5</v>
      </c>
      <c r="H99" s="21">
        <v>7.5</v>
      </c>
      <c r="I99" s="25">
        <f t="shared" si="0"/>
        <v>33.333333333333329</v>
      </c>
      <c r="J99" s="25" t="str">
        <f t="shared" si="1"/>
        <v>N</v>
      </c>
      <c r="K99" s="25">
        <f t="shared" si="2"/>
        <v>60</v>
      </c>
      <c r="L99" s="25" t="str">
        <f t="shared" si="3"/>
        <v>Y</v>
      </c>
      <c r="M99" s="25">
        <f t="shared" si="4"/>
        <v>50</v>
      </c>
      <c r="N99" s="25" t="str">
        <f t="shared" si="5"/>
        <v>N</v>
      </c>
      <c r="O99" s="25">
        <f t="shared" si="6"/>
        <v>50</v>
      </c>
      <c r="P99" s="25" t="str">
        <f t="shared" si="7"/>
        <v>N</v>
      </c>
      <c r="Q99" s="4"/>
      <c r="R99" s="4"/>
      <c r="S99" s="4"/>
      <c r="T99" s="4"/>
      <c r="U99" s="4"/>
      <c r="V99" s="4"/>
      <c r="W99" s="4"/>
      <c r="X99" s="4"/>
      <c r="Y99" s="4"/>
      <c r="Z99" s="4"/>
    </row>
    <row r="100" spans="1:26" ht="22.5" customHeight="1">
      <c r="A100" s="19">
        <v>91</v>
      </c>
      <c r="B100" s="20" t="s">
        <v>240</v>
      </c>
      <c r="C100" s="21" t="s">
        <v>241</v>
      </c>
      <c r="D100" s="23" t="s">
        <v>58</v>
      </c>
      <c r="E100" s="24">
        <v>5</v>
      </c>
      <c r="F100" s="21">
        <v>10</v>
      </c>
      <c r="G100" s="21" t="s">
        <v>76</v>
      </c>
      <c r="H100" s="21">
        <v>9</v>
      </c>
      <c r="I100" s="25">
        <f t="shared" si="0"/>
        <v>16.666666666666664</v>
      </c>
      <c r="J100" s="25" t="str">
        <f t="shared" si="1"/>
        <v>N</v>
      </c>
      <c r="K100" s="25">
        <f t="shared" si="2"/>
        <v>33.333333333333329</v>
      </c>
      <c r="L100" s="25" t="str">
        <f t="shared" si="3"/>
        <v>N</v>
      </c>
      <c r="M100" s="25">
        <f t="shared" si="4"/>
        <v>60</v>
      </c>
      <c r="N100" s="25" t="str">
        <f t="shared" si="5"/>
        <v>Y</v>
      </c>
      <c r="O100" s="25">
        <f t="shared" si="6"/>
        <v>0</v>
      </c>
      <c r="P100" s="25" t="str">
        <f t="shared" si="7"/>
        <v>N</v>
      </c>
      <c r="Q100" s="4"/>
      <c r="R100" s="4"/>
      <c r="S100" s="4"/>
      <c r="T100" s="4"/>
      <c r="U100" s="4"/>
      <c r="V100" s="4"/>
      <c r="W100" s="4"/>
      <c r="X100" s="4"/>
      <c r="Y100" s="4"/>
      <c r="Z100" s="4"/>
    </row>
    <row r="101" spans="1:26" ht="22.5" customHeight="1">
      <c r="A101" s="19">
        <v>92</v>
      </c>
      <c r="B101" s="20" t="s">
        <v>242</v>
      </c>
      <c r="C101" s="21" t="s">
        <v>243</v>
      </c>
      <c r="D101" s="23" t="s">
        <v>58</v>
      </c>
      <c r="E101" s="30">
        <v>5</v>
      </c>
      <c r="F101" s="21">
        <v>11</v>
      </c>
      <c r="G101" s="21" t="s">
        <v>76</v>
      </c>
      <c r="H101" s="21">
        <v>9</v>
      </c>
      <c r="I101" s="25">
        <f t="shared" si="0"/>
        <v>16.666666666666664</v>
      </c>
      <c r="J101" s="25" t="str">
        <f t="shared" si="1"/>
        <v>N</v>
      </c>
      <c r="K101" s="25">
        <f t="shared" si="2"/>
        <v>36.666666666666664</v>
      </c>
      <c r="L101" s="25" t="str">
        <f t="shared" si="3"/>
        <v>N</v>
      </c>
      <c r="M101" s="25">
        <f t="shared" si="4"/>
        <v>60</v>
      </c>
      <c r="N101" s="25" t="str">
        <f t="shared" si="5"/>
        <v>Y</v>
      </c>
      <c r="O101" s="25">
        <f t="shared" si="6"/>
        <v>0</v>
      </c>
      <c r="P101" s="25" t="str">
        <f t="shared" si="7"/>
        <v>N</v>
      </c>
      <c r="Q101" s="4"/>
      <c r="R101" s="4"/>
      <c r="S101" s="4"/>
      <c r="T101" s="4"/>
      <c r="U101" s="4"/>
      <c r="V101" s="4"/>
      <c r="W101" s="4"/>
      <c r="X101" s="4"/>
      <c r="Y101" s="4"/>
      <c r="Z101" s="4"/>
    </row>
    <row r="102" spans="1:26" ht="22.5" customHeight="1">
      <c r="A102" s="19">
        <v>93</v>
      </c>
      <c r="B102" s="20" t="s">
        <v>244</v>
      </c>
      <c r="C102" s="21" t="s">
        <v>245</v>
      </c>
      <c r="D102" s="23" t="s">
        <v>137</v>
      </c>
      <c r="E102" s="24">
        <v>9</v>
      </c>
      <c r="F102" s="32">
        <v>24</v>
      </c>
      <c r="G102" s="22">
        <v>11</v>
      </c>
      <c r="H102" s="39">
        <v>2</v>
      </c>
      <c r="I102" s="25">
        <f t="shared" si="0"/>
        <v>30</v>
      </c>
      <c r="J102" s="25" t="str">
        <f t="shared" si="1"/>
        <v>N</v>
      </c>
      <c r="K102" s="25">
        <f t="shared" si="2"/>
        <v>80</v>
      </c>
      <c r="L102" s="25" t="str">
        <f t="shared" si="3"/>
        <v>Y</v>
      </c>
      <c r="M102" s="25">
        <f t="shared" si="4"/>
        <v>13.333333333333334</v>
      </c>
      <c r="N102" s="25" t="str">
        <f t="shared" si="5"/>
        <v>N</v>
      </c>
      <c r="O102" s="25">
        <f t="shared" si="6"/>
        <v>73.333333333333329</v>
      </c>
      <c r="P102" s="25" t="str">
        <f t="shared" si="7"/>
        <v>Y</v>
      </c>
      <c r="Q102" s="4"/>
      <c r="R102" s="4"/>
      <c r="S102" s="4"/>
      <c r="T102" s="4"/>
      <c r="U102" s="4"/>
      <c r="V102" s="4"/>
      <c r="W102" s="4"/>
      <c r="X102" s="4"/>
      <c r="Y102" s="4"/>
      <c r="Z102" s="4"/>
    </row>
    <row r="103" spans="1:26" ht="22.5" customHeight="1">
      <c r="A103" s="19">
        <v>94</v>
      </c>
      <c r="B103" s="20" t="s">
        <v>246</v>
      </c>
      <c r="C103" s="21" t="s">
        <v>247</v>
      </c>
      <c r="D103" s="23" t="s">
        <v>137</v>
      </c>
      <c r="E103" s="13" t="s">
        <v>73</v>
      </c>
      <c r="F103" s="21">
        <v>13</v>
      </c>
      <c r="G103" s="42">
        <v>6</v>
      </c>
      <c r="H103" s="40">
        <v>6</v>
      </c>
      <c r="I103" s="25">
        <f t="shared" si="0"/>
        <v>0</v>
      </c>
      <c r="J103" s="25" t="str">
        <f t="shared" si="1"/>
        <v>N</v>
      </c>
      <c r="K103" s="25">
        <f t="shared" si="2"/>
        <v>43.333333333333336</v>
      </c>
      <c r="L103" s="25" t="str">
        <f t="shared" si="3"/>
        <v>N</v>
      </c>
      <c r="M103" s="25">
        <f t="shared" si="4"/>
        <v>40</v>
      </c>
      <c r="N103" s="25" t="str">
        <f t="shared" si="5"/>
        <v>N</v>
      </c>
      <c r="O103" s="25">
        <f t="shared" si="6"/>
        <v>40</v>
      </c>
      <c r="P103" s="25" t="str">
        <f t="shared" si="7"/>
        <v>N</v>
      </c>
      <c r="Q103" s="4"/>
      <c r="R103" s="4"/>
      <c r="S103" s="4"/>
      <c r="T103" s="4"/>
      <c r="U103" s="4"/>
      <c r="V103" s="4"/>
      <c r="W103" s="4"/>
      <c r="X103" s="4"/>
      <c r="Y103" s="4"/>
      <c r="Z103" s="4"/>
    </row>
    <row r="104" spans="1:26" ht="22.5" customHeight="1">
      <c r="A104" s="19">
        <v>95</v>
      </c>
      <c r="B104" s="20" t="s">
        <v>248</v>
      </c>
      <c r="C104" s="21" t="s">
        <v>249</v>
      </c>
      <c r="D104" s="23" t="s">
        <v>137</v>
      </c>
      <c r="E104" s="24">
        <v>10</v>
      </c>
      <c r="F104" s="21">
        <v>20</v>
      </c>
      <c r="G104" s="42">
        <v>11</v>
      </c>
      <c r="H104" s="40">
        <v>7</v>
      </c>
      <c r="I104" s="25">
        <f t="shared" si="0"/>
        <v>33.333333333333329</v>
      </c>
      <c r="J104" s="25" t="str">
        <f t="shared" si="1"/>
        <v>N</v>
      </c>
      <c r="K104" s="25">
        <f t="shared" si="2"/>
        <v>66.666666666666657</v>
      </c>
      <c r="L104" s="25" t="str">
        <f t="shared" si="3"/>
        <v>Y</v>
      </c>
      <c r="M104" s="25">
        <f t="shared" si="4"/>
        <v>46.666666666666664</v>
      </c>
      <c r="N104" s="25" t="str">
        <f t="shared" si="5"/>
        <v>N</v>
      </c>
      <c r="O104" s="25">
        <f t="shared" si="6"/>
        <v>73.333333333333329</v>
      </c>
      <c r="P104" s="25" t="str">
        <f t="shared" si="7"/>
        <v>Y</v>
      </c>
      <c r="Q104" s="4"/>
      <c r="R104" s="4"/>
      <c r="S104" s="4"/>
      <c r="T104" s="4"/>
      <c r="U104" s="4"/>
      <c r="V104" s="4"/>
      <c r="W104" s="4"/>
      <c r="X104" s="4"/>
      <c r="Y104" s="4"/>
      <c r="Z104" s="4"/>
    </row>
    <row r="105" spans="1:26" ht="22.5" customHeight="1">
      <c r="A105" s="19">
        <v>96</v>
      </c>
      <c r="B105" s="20" t="s">
        <v>250</v>
      </c>
      <c r="C105" s="21" t="s">
        <v>251</v>
      </c>
      <c r="D105" s="23" t="s">
        <v>137</v>
      </c>
      <c r="E105" s="24">
        <v>13</v>
      </c>
      <c r="F105" s="21">
        <v>7</v>
      </c>
      <c r="G105" s="42">
        <v>6</v>
      </c>
      <c r="H105" s="40">
        <v>6</v>
      </c>
      <c r="I105" s="25">
        <f t="shared" si="0"/>
        <v>43.333333333333336</v>
      </c>
      <c r="J105" s="25" t="str">
        <f t="shared" si="1"/>
        <v>N</v>
      </c>
      <c r="K105" s="25">
        <f t="shared" si="2"/>
        <v>23.333333333333332</v>
      </c>
      <c r="L105" s="25" t="str">
        <f t="shared" si="3"/>
        <v>N</v>
      </c>
      <c r="M105" s="25">
        <f t="shared" si="4"/>
        <v>40</v>
      </c>
      <c r="N105" s="25" t="str">
        <f t="shared" si="5"/>
        <v>N</v>
      </c>
      <c r="O105" s="25">
        <f t="shared" si="6"/>
        <v>40</v>
      </c>
      <c r="P105" s="25" t="str">
        <f t="shared" si="7"/>
        <v>N</v>
      </c>
      <c r="Q105" s="4"/>
      <c r="R105" s="4"/>
      <c r="S105" s="4"/>
      <c r="T105" s="4"/>
      <c r="U105" s="4"/>
      <c r="V105" s="4"/>
      <c r="W105" s="4"/>
      <c r="X105" s="4"/>
      <c r="Y105" s="4"/>
      <c r="Z105" s="4"/>
    </row>
    <row r="106" spans="1:26" ht="22.5" customHeight="1">
      <c r="A106" s="19">
        <v>97</v>
      </c>
      <c r="B106" s="20" t="s">
        <v>252</v>
      </c>
      <c r="C106" s="21" t="s">
        <v>253</v>
      </c>
      <c r="D106" s="23" t="s">
        <v>137</v>
      </c>
      <c r="E106" s="24">
        <v>13</v>
      </c>
      <c r="F106" s="21">
        <v>8</v>
      </c>
      <c r="G106" s="42">
        <v>6</v>
      </c>
      <c r="H106" s="40">
        <v>6</v>
      </c>
      <c r="I106" s="25">
        <f t="shared" si="0"/>
        <v>43.333333333333336</v>
      </c>
      <c r="J106" s="25" t="str">
        <f t="shared" si="1"/>
        <v>N</v>
      </c>
      <c r="K106" s="25">
        <f t="shared" si="2"/>
        <v>26.666666666666668</v>
      </c>
      <c r="L106" s="25" t="str">
        <f t="shared" si="3"/>
        <v>N</v>
      </c>
      <c r="M106" s="25">
        <f t="shared" si="4"/>
        <v>40</v>
      </c>
      <c r="N106" s="25" t="str">
        <f t="shared" si="5"/>
        <v>N</v>
      </c>
      <c r="O106" s="25">
        <f t="shared" si="6"/>
        <v>40</v>
      </c>
      <c r="P106" s="25" t="str">
        <f t="shared" si="7"/>
        <v>N</v>
      </c>
      <c r="Q106" s="4"/>
      <c r="R106" s="4"/>
      <c r="S106" s="4"/>
      <c r="T106" s="4"/>
      <c r="U106" s="4"/>
      <c r="V106" s="4"/>
      <c r="W106" s="4"/>
      <c r="X106" s="4"/>
      <c r="Y106" s="4"/>
      <c r="Z106" s="4"/>
    </row>
    <row r="107" spans="1:26" ht="22.5" customHeight="1">
      <c r="A107" s="19">
        <v>98</v>
      </c>
      <c r="B107" s="20" t="s">
        <v>254</v>
      </c>
      <c r="C107" s="21" t="s">
        <v>255</v>
      </c>
      <c r="D107" s="23" t="s">
        <v>137</v>
      </c>
      <c r="E107" s="24">
        <v>11</v>
      </c>
      <c r="F107" s="21">
        <v>10</v>
      </c>
      <c r="G107" s="42">
        <v>12</v>
      </c>
      <c r="H107" s="40">
        <v>8</v>
      </c>
      <c r="I107" s="25">
        <f t="shared" si="0"/>
        <v>36.666666666666664</v>
      </c>
      <c r="J107" s="25" t="str">
        <f t="shared" si="1"/>
        <v>N</v>
      </c>
      <c r="K107" s="25">
        <f t="shared" si="2"/>
        <v>33.333333333333329</v>
      </c>
      <c r="L107" s="25" t="str">
        <f t="shared" si="3"/>
        <v>N</v>
      </c>
      <c r="M107" s="25">
        <f t="shared" si="4"/>
        <v>53.333333333333336</v>
      </c>
      <c r="N107" s="25" t="str">
        <f t="shared" si="5"/>
        <v>N</v>
      </c>
      <c r="O107" s="25">
        <f t="shared" si="6"/>
        <v>80</v>
      </c>
      <c r="P107" s="25" t="str">
        <f t="shared" si="7"/>
        <v>Y</v>
      </c>
      <c r="Q107" s="4"/>
      <c r="R107" s="4"/>
      <c r="S107" s="4"/>
      <c r="T107" s="4"/>
      <c r="U107" s="4"/>
      <c r="V107" s="4"/>
      <c r="W107" s="4"/>
      <c r="X107" s="4"/>
      <c r="Y107" s="4"/>
      <c r="Z107" s="4"/>
    </row>
    <row r="108" spans="1:26" ht="23.25" customHeight="1">
      <c r="A108" s="4"/>
      <c r="B108" s="4"/>
      <c r="C108" s="4"/>
      <c r="D108" s="4"/>
      <c r="E108" s="4"/>
      <c r="F108" s="4"/>
      <c r="G108" s="4"/>
      <c r="H108" s="8" t="s">
        <v>256</v>
      </c>
      <c r="I108" s="100">
        <f>COUNTIF(J10:J107,"Y")</f>
        <v>39</v>
      </c>
      <c r="J108" s="86"/>
      <c r="K108" s="100">
        <f>COUNTIF(L10:L107,"Y")</f>
        <v>26</v>
      </c>
      <c r="L108" s="86"/>
      <c r="M108" s="100">
        <f>COUNTIF(N10:N107,"Y")</f>
        <v>34</v>
      </c>
      <c r="N108" s="86"/>
      <c r="O108" s="100">
        <f>COUNTIF(P10:P107,"Y")</f>
        <v>35</v>
      </c>
      <c r="P108" s="86"/>
      <c r="Q108" s="4"/>
      <c r="R108" s="4"/>
      <c r="S108" s="4"/>
      <c r="T108" s="4"/>
      <c r="U108" s="4"/>
      <c r="V108" s="4"/>
      <c r="W108" s="4"/>
      <c r="X108" s="4"/>
      <c r="Y108" s="4"/>
      <c r="Z108" s="4"/>
    </row>
    <row r="109" spans="1:26" ht="23.25" customHeight="1">
      <c r="A109" s="4"/>
      <c r="B109" s="4"/>
      <c r="C109" s="4"/>
      <c r="D109" s="4"/>
      <c r="E109" s="4"/>
      <c r="F109" s="4"/>
      <c r="G109" s="4"/>
      <c r="H109" s="8" t="s">
        <v>257</v>
      </c>
      <c r="I109" s="94">
        <f>(I108/(A107-COUNTIF(E10:E107,"AB")))*100</f>
        <v>41.05263157894737</v>
      </c>
      <c r="J109" s="86"/>
      <c r="K109" s="94">
        <f>(K108/(A107-COUNTIF(F10:F107,"AB")))*100</f>
        <v>28.571428571428569</v>
      </c>
      <c r="L109" s="86"/>
      <c r="M109" s="94">
        <f>(M108/(A107-COUNTIF(H10:H107,"AB")))*100</f>
        <v>40</v>
      </c>
      <c r="N109" s="86"/>
      <c r="O109" s="94">
        <f>(O108/(A107-COUNTIF(G10:G107,"AB")))*100</f>
        <v>41.17647058823529</v>
      </c>
      <c r="P109" s="86"/>
      <c r="Q109" s="4"/>
      <c r="R109" s="4"/>
      <c r="S109" s="4"/>
      <c r="T109" s="4"/>
      <c r="U109" s="4"/>
      <c r="V109" s="4"/>
      <c r="W109" s="4"/>
      <c r="X109" s="4"/>
      <c r="Y109" s="4"/>
      <c r="Z109" s="4"/>
    </row>
    <row r="110" spans="1:26" ht="14.25" customHeight="1">
      <c r="A110" s="4"/>
      <c r="B110" s="4"/>
      <c r="C110" s="4"/>
      <c r="D110" s="4"/>
      <c r="E110" s="4"/>
      <c r="F110" s="4"/>
      <c r="G110" s="4"/>
      <c r="H110" s="8"/>
      <c r="I110" s="43"/>
      <c r="J110" s="43"/>
      <c r="K110" s="43"/>
      <c r="L110" s="43"/>
      <c r="M110" s="43"/>
      <c r="N110" s="43"/>
      <c r="O110" s="43"/>
      <c r="P110" s="43"/>
      <c r="Q110" s="4"/>
      <c r="R110" s="4"/>
      <c r="S110" s="4"/>
      <c r="T110" s="4"/>
      <c r="U110" s="4"/>
      <c r="V110" s="4"/>
      <c r="W110" s="4"/>
      <c r="X110" s="4"/>
      <c r="Y110" s="4"/>
      <c r="Z110" s="4"/>
    </row>
    <row r="111" spans="1:26" ht="21.75" customHeight="1">
      <c r="A111" s="4"/>
      <c r="B111" s="95" t="s">
        <v>258</v>
      </c>
      <c r="C111" s="97" t="s">
        <v>260</v>
      </c>
      <c r="D111" s="98"/>
      <c r="E111" s="22" t="s">
        <v>42</v>
      </c>
      <c r="F111" s="22" t="s">
        <v>43</v>
      </c>
      <c r="G111" s="22" t="s">
        <v>45</v>
      </c>
      <c r="H111" s="22" t="s">
        <v>44</v>
      </c>
      <c r="I111" s="4"/>
      <c r="J111" s="4"/>
      <c r="K111" s="4"/>
      <c r="L111" s="4"/>
      <c r="M111" s="4"/>
      <c r="N111" s="4"/>
      <c r="O111" s="4"/>
      <c r="P111" s="4"/>
      <c r="Q111" s="4"/>
      <c r="R111" s="4"/>
      <c r="S111" s="4"/>
      <c r="T111" s="4"/>
      <c r="U111" s="4"/>
      <c r="V111" s="4"/>
      <c r="W111" s="4"/>
      <c r="X111" s="4"/>
      <c r="Y111" s="4"/>
      <c r="Z111" s="4"/>
    </row>
    <row r="112" spans="1:26" ht="45.75" customHeight="1">
      <c r="A112" s="4"/>
      <c r="B112" s="96"/>
      <c r="C112" s="96"/>
      <c r="D112" s="99"/>
      <c r="E112" s="37">
        <f>I109</f>
        <v>41.05263157894737</v>
      </c>
      <c r="F112" s="37">
        <f>K109</f>
        <v>28.571428571428569</v>
      </c>
      <c r="G112" s="37">
        <f>M109</f>
        <v>40</v>
      </c>
      <c r="H112" s="37">
        <f>O109</f>
        <v>41.17647058823529</v>
      </c>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4.2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O108:P108"/>
    <mergeCell ref="I109:J109"/>
    <mergeCell ref="O109:P109"/>
    <mergeCell ref="A9:C9"/>
    <mergeCell ref="K109:L109"/>
    <mergeCell ref="M109:N109"/>
    <mergeCell ref="B111:B112"/>
    <mergeCell ref="C111:D112"/>
    <mergeCell ref="I108:J108"/>
    <mergeCell ref="K108:L108"/>
    <mergeCell ref="M108:N108"/>
    <mergeCell ref="A1:P1"/>
    <mergeCell ref="A2:P2"/>
    <mergeCell ref="A3:P3"/>
    <mergeCell ref="A6:A8"/>
    <mergeCell ref="B6:B8"/>
    <mergeCell ref="C6:C8"/>
    <mergeCell ref="D6:D8"/>
    <mergeCell ref="I7:J7"/>
    <mergeCell ref="K7:L7"/>
    <mergeCell ref="G6:H6"/>
    <mergeCell ref="I6:P6"/>
    <mergeCell ref="M7:P7"/>
    <mergeCell ref="I8:J8"/>
    <mergeCell ref="K8:L8"/>
    <mergeCell ref="M8:N8"/>
    <mergeCell ref="O8:P8"/>
  </mergeCells>
  <conditionalFormatting sqref="E10:H107">
    <cfRule type="containsText" dxfId="0" priority="1" operator="containsText" text="AB">
      <formula>NOT(ISERROR(SEARCH(("AB"),(E10))))</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85546875" customWidth="1"/>
    <col min="2" max="2" width="28.7109375" customWidth="1"/>
    <col min="3" max="3" width="14.5703125" customWidth="1"/>
    <col min="4" max="4" width="5.140625" customWidth="1"/>
    <col min="5" max="6" width="9.140625" customWidth="1"/>
    <col min="7" max="7" width="7.140625" customWidth="1"/>
    <col min="8" max="8" width="4.7109375" customWidth="1"/>
    <col min="9" max="9" width="6.85546875" customWidth="1"/>
    <col min="10" max="10" width="4.7109375" customWidth="1"/>
    <col min="11" max="26" width="8.7109375" customWidth="1"/>
  </cols>
  <sheetData>
    <row r="1" spans="1:26" ht="24" customHeight="1">
      <c r="A1" s="88" t="s">
        <v>0</v>
      </c>
      <c r="B1" s="89"/>
      <c r="C1" s="89"/>
      <c r="D1" s="89"/>
      <c r="E1" s="89"/>
      <c r="F1" s="89"/>
      <c r="G1" s="89"/>
      <c r="H1" s="89"/>
      <c r="I1" s="89"/>
      <c r="J1" s="89"/>
      <c r="K1" s="4"/>
      <c r="L1" s="4"/>
      <c r="M1" s="4"/>
      <c r="N1" s="4"/>
      <c r="O1" s="4"/>
      <c r="P1" s="4"/>
      <c r="Q1" s="4"/>
      <c r="R1" s="4"/>
      <c r="S1" s="4"/>
      <c r="T1" s="4"/>
      <c r="U1" s="4"/>
      <c r="V1" s="4"/>
      <c r="W1" s="4"/>
      <c r="X1" s="4"/>
      <c r="Y1" s="4"/>
      <c r="Z1" s="4"/>
    </row>
    <row r="2" spans="1:26" ht="24" customHeight="1">
      <c r="A2" s="88" t="s">
        <v>3</v>
      </c>
      <c r="B2" s="89"/>
      <c r="C2" s="89"/>
      <c r="D2" s="89"/>
      <c r="E2" s="89"/>
      <c r="F2" s="89"/>
      <c r="G2" s="89"/>
      <c r="H2" s="89"/>
      <c r="I2" s="89"/>
      <c r="J2" s="89"/>
      <c r="K2" s="4"/>
      <c r="L2" s="4"/>
      <c r="M2" s="4"/>
      <c r="N2" s="4"/>
      <c r="O2" s="4"/>
      <c r="P2" s="4"/>
      <c r="Q2" s="4"/>
      <c r="R2" s="4"/>
      <c r="S2" s="4"/>
      <c r="T2" s="4"/>
      <c r="U2" s="4"/>
      <c r="V2" s="4"/>
      <c r="W2" s="4"/>
      <c r="X2" s="4"/>
      <c r="Y2" s="4"/>
      <c r="Z2" s="4"/>
    </row>
    <row r="3" spans="1:26" ht="24" customHeight="1">
      <c r="A3" s="90" t="s">
        <v>10</v>
      </c>
      <c r="B3" s="89"/>
      <c r="C3" s="89"/>
      <c r="D3" s="89"/>
      <c r="E3" s="89"/>
      <c r="F3" s="89"/>
      <c r="G3" s="89"/>
      <c r="H3" s="89"/>
      <c r="I3" s="89"/>
      <c r="J3" s="89"/>
      <c r="K3" s="4"/>
      <c r="L3" s="4"/>
      <c r="M3" s="4"/>
      <c r="N3" s="4"/>
      <c r="O3" s="4"/>
      <c r="P3" s="4"/>
      <c r="Q3" s="4"/>
      <c r="R3" s="4"/>
      <c r="S3" s="4"/>
      <c r="T3" s="4"/>
      <c r="U3" s="4"/>
      <c r="V3" s="4"/>
      <c r="W3" s="4"/>
      <c r="X3" s="4"/>
      <c r="Y3" s="4"/>
      <c r="Z3" s="4"/>
    </row>
    <row r="4" spans="1:26" ht="24" customHeight="1">
      <c r="A4" s="4" t="s">
        <v>19</v>
      </c>
      <c r="B4" s="4"/>
      <c r="C4" s="4" t="s">
        <v>20</v>
      </c>
      <c r="D4" s="4"/>
      <c r="E4" s="4"/>
      <c r="F4" s="4"/>
      <c r="G4" s="4"/>
      <c r="H4" s="4"/>
      <c r="I4" s="4"/>
      <c r="J4" s="8" t="s">
        <v>21</v>
      </c>
      <c r="K4" s="4"/>
      <c r="L4" s="4"/>
      <c r="M4" s="4"/>
      <c r="N4" s="4"/>
      <c r="O4" s="4"/>
      <c r="P4" s="4"/>
      <c r="Q4" s="4"/>
      <c r="R4" s="4"/>
      <c r="S4" s="4"/>
      <c r="T4" s="4"/>
      <c r="U4" s="4"/>
      <c r="V4" s="4"/>
      <c r="W4" s="4"/>
      <c r="X4" s="4"/>
      <c r="Y4" s="4"/>
      <c r="Z4" s="4"/>
    </row>
    <row r="5" spans="1:26" ht="23.25" customHeight="1">
      <c r="A5" s="4" t="s">
        <v>25</v>
      </c>
      <c r="B5" s="4"/>
      <c r="C5" s="4"/>
      <c r="D5" s="4"/>
      <c r="E5" s="4"/>
      <c r="F5" s="4"/>
      <c r="G5" s="4"/>
      <c r="H5" s="4"/>
      <c r="I5" s="4"/>
      <c r="J5" s="4"/>
      <c r="K5" s="4"/>
      <c r="L5" s="4"/>
      <c r="M5" s="4"/>
      <c r="N5" s="4"/>
      <c r="O5" s="4"/>
      <c r="P5" s="4"/>
      <c r="Q5" s="4"/>
      <c r="R5" s="4"/>
      <c r="S5" s="4"/>
      <c r="T5" s="4"/>
      <c r="U5" s="4"/>
      <c r="V5" s="4"/>
      <c r="W5" s="4"/>
      <c r="X5" s="4"/>
      <c r="Y5" s="4"/>
      <c r="Z5" s="4"/>
    </row>
    <row r="6" spans="1:26" ht="32.25" customHeight="1">
      <c r="A6" s="91" t="s">
        <v>28</v>
      </c>
      <c r="B6" s="92" t="s">
        <v>29</v>
      </c>
      <c r="C6" s="92" t="s">
        <v>30</v>
      </c>
      <c r="D6" s="91" t="s">
        <v>31</v>
      </c>
      <c r="E6" s="101" t="s">
        <v>32</v>
      </c>
      <c r="F6" s="86"/>
      <c r="G6" s="85" t="s">
        <v>36</v>
      </c>
      <c r="H6" s="87"/>
      <c r="I6" s="87"/>
      <c r="J6" s="86"/>
      <c r="K6" s="4"/>
      <c r="L6" s="4"/>
      <c r="M6" s="4"/>
      <c r="N6" s="4"/>
      <c r="O6" s="4"/>
      <c r="P6" s="4"/>
      <c r="Q6" s="4"/>
      <c r="R6" s="4"/>
      <c r="S6" s="4"/>
      <c r="T6" s="4"/>
      <c r="U6" s="4"/>
      <c r="V6" s="4"/>
      <c r="W6" s="4"/>
      <c r="X6" s="4"/>
      <c r="Y6" s="4"/>
      <c r="Z6" s="4"/>
    </row>
    <row r="7" spans="1:26" ht="14.25" customHeight="1">
      <c r="A7" s="84"/>
      <c r="B7" s="84"/>
      <c r="C7" s="84"/>
      <c r="D7" s="84"/>
      <c r="E7" s="16" t="s">
        <v>38</v>
      </c>
      <c r="F7" s="16" t="s">
        <v>41</v>
      </c>
      <c r="G7" s="85" t="s">
        <v>38</v>
      </c>
      <c r="H7" s="86"/>
      <c r="I7" s="85" t="s">
        <v>41</v>
      </c>
      <c r="J7" s="86"/>
      <c r="K7" s="4"/>
      <c r="L7" s="4"/>
      <c r="M7" s="4"/>
      <c r="N7" s="4"/>
      <c r="O7" s="4"/>
      <c r="P7" s="4"/>
      <c r="Q7" s="4"/>
      <c r="R7" s="4"/>
      <c r="S7" s="4"/>
      <c r="T7" s="4"/>
      <c r="U7" s="4"/>
      <c r="V7" s="4"/>
      <c r="W7" s="4"/>
      <c r="X7" s="4"/>
      <c r="Y7" s="4"/>
      <c r="Z7" s="4"/>
    </row>
    <row r="8" spans="1:26" ht="14.25" customHeight="1">
      <c r="A8" s="93" t="s">
        <v>47</v>
      </c>
      <c r="B8" s="87"/>
      <c r="C8" s="86"/>
      <c r="D8" s="18" t="s">
        <v>52</v>
      </c>
      <c r="E8" s="12">
        <v>5</v>
      </c>
      <c r="F8" s="16">
        <v>5</v>
      </c>
      <c r="G8" s="16" t="s">
        <v>53</v>
      </c>
      <c r="H8" s="16" t="s">
        <v>54</v>
      </c>
      <c r="I8" s="16" t="s">
        <v>53</v>
      </c>
      <c r="J8" s="16" t="s">
        <v>54</v>
      </c>
      <c r="K8" s="4"/>
      <c r="L8" s="4"/>
      <c r="M8" s="4"/>
      <c r="N8" s="4"/>
      <c r="O8" s="4"/>
      <c r="P8" s="4"/>
      <c r="Q8" s="4"/>
      <c r="R8" s="4"/>
      <c r="S8" s="4"/>
      <c r="T8" s="4"/>
      <c r="U8" s="4"/>
      <c r="V8" s="4"/>
      <c r="W8" s="4"/>
      <c r="X8" s="4"/>
      <c r="Y8" s="4"/>
      <c r="Z8" s="4"/>
    </row>
    <row r="9" spans="1:26" ht="22.5" customHeight="1">
      <c r="A9" s="22">
        <v>1</v>
      </c>
      <c r="B9" s="20" t="s">
        <v>56</v>
      </c>
      <c r="C9" s="21" t="s">
        <v>57</v>
      </c>
      <c r="D9" s="23" t="s">
        <v>58</v>
      </c>
      <c r="E9" s="21">
        <v>5</v>
      </c>
      <c r="F9" s="21">
        <v>5</v>
      </c>
      <c r="G9" s="22">
        <f t="shared" ref="G9:G106" si="0">IF(E9="AB",0,(E9/5)*100)</f>
        <v>100</v>
      </c>
      <c r="H9" s="22" t="str">
        <f t="shared" ref="H9:H106" si="1">IF(G9&lt;80,"N","Y")</f>
        <v>Y</v>
      </c>
      <c r="I9" s="22">
        <f t="shared" ref="I9:I106" si="2">IF(F9="AB",0,(F9/5)*100)</f>
        <v>100</v>
      </c>
      <c r="J9" s="22" t="str">
        <f t="shared" ref="J9:J106" si="3">IF(I9&lt;80,"N","Y")</f>
        <v>Y</v>
      </c>
      <c r="K9" s="4"/>
      <c r="L9" s="4"/>
      <c r="M9" s="4"/>
      <c r="N9" s="4"/>
      <c r="O9" s="4"/>
      <c r="P9" s="4"/>
      <c r="Q9" s="4"/>
      <c r="R9" s="4"/>
      <c r="S9" s="4"/>
      <c r="T9" s="4"/>
      <c r="U9" s="4"/>
      <c r="V9" s="4"/>
      <c r="W9" s="4"/>
      <c r="X9" s="4"/>
      <c r="Y9" s="4"/>
      <c r="Z9" s="4"/>
    </row>
    <row r="10" spans="1:26" ht="36" customHeight="1">
      <c r="A10" s="22">
        <v>2</v>
      </c>
      <c r="B10" s="20" t="s">
        <v>59</v>
      </c>
      <c r="C10" s="21" t="s">
        <v>60</v>
      </c>
      <c r="D10" s="23" t="s">
        <v>58</v>
      </c>
      <c r="E10" s="21">
        <v>5</v>
      </c>
      <c r="F10" s="21">
        <v>5</v>
      </c>
      <c r="G10" s="22">
        <f t="shared" si="0"/>
        <v>100</v>
      </c>
      <c r="H10" s="22" t="str">
        <f t="shared" si="1"/>
        <v>Y</v>
      </c>
      <c r="I10" s="22">
        <f t="shared" si="2"/>
        <v>100</v>
      </c>
      <c r="J10" s="22" t="str">
        <f t="shared" si="3"/>
        <v>Y</v>
      </c>
      <c r="K10" s="4"/>
      <c r="L10" s="4"/>
      <c r="M10" s="4"/>
      <c r="N10" s="4"/>
      <c r="O10" s="4"/>
      <c r="P10" s="4"/>
      <c r="Q10" s="4"/>
      <c r="R10" s="4"/>
      <c r="S10" s="4"/>
      <c r="T10" s="4"/>
      <c r="U10" s="4"/>
      <c r="V10" s="4"/>
      <c r="W10" s="4"/>
      <c r="X10" s="4"/>
      <c r="Y10" s="4"/>
      <c r="Z10" s="4"/>
    </row>
    <row r="11" spans="1:26" ht="22.5" customHeight="1">
      <c r="A11" s="22">
        <v>3</v>
      </c>
      <c r="B11" s="20" t="s">
        <v>61</v>
      </c>
      <c r="C11" s="21" t="s">
        <v>62</v>
      </c>
      <c r="D11" s="23" t="s">
        <v>58</v>
      </c>
      <c r="E11" s="21">
        <v>5</v>
      </c>
      <c r="F11" s="21">
        <v>5</v>
      </c>
      <c r="G11" s="22">
        <f t="shared" si="0"/>
        <v>100</v>
      </c>
      <c r="H11" s="22" t="str">
        <f t="shared" si="1"/>
        <v>Y</v>
      </c>
      <c r="I11" s="22">
        <f t="shared" si="2"/>
        <v>100</v>
      </c>
      <c r="J11" s="22" t="str">
        <f t="shared" si="3"/>
        <v>Y</v>
      </c>
      <c r="K11" s="4"/>
      <c r="L11" s="4"/>
      <c r="M11" s="4"/>
      <c r="N11" s="4"/>
      <c r="O11" s="4"/>
      <c r="P11" s="4"/>
      <c r="Q11" s="4"/>
      <c r="R11" s="4"/>
      <c r="S11" s="4"/>
      <c r="T11" s="4"/>
      <c r="U11" s="4"/>
      <c r="V11" s="4"/>
      <c r="W11" s="4"/>
      <c r="X11" s="4"/>
      <c r="Y11" s="4"/>
      <c r="Z11" s="4"/>
    </row>
    <row r="12" spans="1:26" ht="22.5" customHeight="1">
      <c r="A12" s="22">
        <v>4</v>
      </c>
      <c r="B12" s="20" t="s">
        <v>63</v>
      </c>
      <c r="C12" s="21" t="s">
        <v>64</v>
      </c>
      <c r="D12" s="23" t="s">
        <v>58</v>
      </c>
      <c r="E12" s="21">
        <v>5</v>
      </c>
      <c r="F12" s="21">
        <v>5</v>
      </c>
      <c r="G12" s="22">
        <f t="shared" si="0"/>
        <v>100</v>
      </c>
      <c r="H12" s="22" t="str">
        <f t="shared" si="1"/>
        <v>Y</v>
      </c>
      <c r="I12" s="22">
        <f t="shared" si="2"/>
        <v>100</v>
      </c>
      <c r="J12" s="22" t="str">
        <f t="shared" si="3"/>
        <v>Y</v>
      </c>
      <c r="K12" s="4"/>
      <c r="L12" s="4"/>
      <c r="M12" s="4"/>
      <c r="N12" s="4"/>
      <c r="O12" s="4"/>
      <c r="P12" s="4"/>
      <c r="Q12" s="4"/>
      <c r="R12" s="4"/>
      <c r="S12" s="4"/>
      <c r="T12" s="4"/>
      <c r="U12" s="4"/>
      <c r="V12" s="4"/>
      <c r="W12" s="4"/>
      <c r="X12" s="4"/>
      <c r="Y12" s="4"/>
      <c r="Z12" s="4"/>
    </row>
    <row r="13" spans="1:26" ht="22.5" customHeight="1">
      <c r="A13" s="22">
        <v>5</v>
      </c>
      <c r="B13" s="20" t="s">
        <v>65</v>
      </c>
      <c r="C13" s="21" t="s">
        <v>66</v>
      </c>
      <c r="D13" s="23" t="s">
        <v>58</v>
      </c>
      <c r="E13" s="21">
        <v>5</v>
      </c>
      <c r="F13" s="21">
        <v>5</v>
      </c>
      <c r="G13" s="22">
        <f t="shared" si="0"/>
        <v>100</v>
      </c>
      <c r="H13" s="22" t="str">
        <f t="shared" si="1"/>
        <v>Y</v>
      </c>
      <c r="I13" s="22">
        <f t="shared" si="2"/>
        <v>100</v>
      </c>
      <c r="J13" s="22" t="str">
        <f t="shared" si="3"/>
        <v>Y</v>
      </c>
      <c r="K13" s="4"/>
      <c r="L13" s="4"/>
      <c r="M13" s="4"/>
      <c r="N13" s="4"/>
      <c r="O13" s="4"/>
      <c r="P13" s="4"/>
      <c r="Q13" s="4"/>
      <c r="R13" s="4"/>
      <c r="S13" s="4"/>
      <c r="T13" s="4"/>
      <c r="U13" s="4"/>
      <c r="V13" s="4"/>
      <c r="W13" s="4"/>
      <c r="X13" s="4"/>
      <c r="Y13" s="4"/>
      <c r="Z13" s="4"/>
    </row>
    <row r="14" spans="1:26" ht="22.5" customHeight="1">
      <c r="A14" s="22">
        <v>6</v>
      </c>
      <c r="B14" s="20" t="s">
        <v>67</v>
      </c>
      <c r="C14" s="21" t="s">
        <v>68</v>
      </c>
      <c r="D14" s="23" t="s">
        <v>58</v>
      </c>
      <c r="E14" s="21">
        <v>5</v>
      </c>
      <c r="F14" s="21">
        <v>5</v>
      </c>
      <c r="G14" s="22">
        <f t="shared" si="0"/>
        <v>100</v>
      </c>
      <c r="H14" s="22" t="str">
        <f t="shared" si="1"/>
        <v>Y</v>
      </c>
      <c r="I14" s="22">
        <f t="shared" si="2"/>
        <v>100</v>
      </c>
      <c r="J14" s="22" t="str">
        <f t="shared" si="3"/>
        <v>Y</v>
      </c>
      <c r="K14" s="4"/>
      <c r="L14" s="4"/>
      <c r="M14" s="4"/>
      <c r="N14" s="4"/>
      <c r="O14" s="4"/>
      <c r="P14" s="4"/>
      <c r="Q14" s="4"/>
      <c r="R14" s="4"/>
      <c r="S14" s="4"/>
      <c r="T14" s="4"/>
      <c r="U14" s="4"/>
      <c r="V14" s="4"/>
      <c r="W14" s="4"/>
      <c r="X14" s="4"/>
      <c r="Y14" s="4"/>
      <c r="Z14" s="4"/>
    </row>
    <row r="15" spans="1:26" ht="22.5" customHeight="1">
      <c r="A15" s="22">
        <v>7</v>
      </c>
      <c r="B15" s="20" t="s">
        <v>69</v>
      </c>
      <c r="C15" s="21" t="s">
        <v>70</v>
      </c>
      <c r="D15" s="23" t="s">
        <v>58</v>
      </c>
      <c r="E15" s="21">
        <v>5</v>
      </c>
      <c r="F15" s="21">
        <v>5</v>
      </c>
      <c r="G15" s="22">
        <f t="shared" si="0"/>
        <v>100</v>
      </c>
      <c r="H15" s="22" t="str">
        <f t="shared" si="1"/>
        <v>Y</v>
      </c>
      <c r="I15" s="22">
        <f t="shared" si="2"/>
        <v>100</v>
      </c>
      <c r="J15" s="22" t="str">
        <f t="shared" si="3"/>
        <v>Y</v>
      </c>
      <c r="K15" s="4"/>
      <c r="L15" s="4"/>
      <c r="M15" s="4"/>
      <c r="N15" s="4"/>
      <c r="O15" s="4"/>
      <c r="P15" s="4"/>
      <c r="Q15" s="4"/>
      <c r="R15" s="4"/>
      <c r="S15" s="4"/>
      <c r="T15" s="4"/>
      <c r="U15" s="4"/>
      <c r="V15" s="4"/>
      <c r="W15" s="4"/>
      <c r="X15" s="4"/>
      <c r="Y15" s="4"/>
      <c r="Z15" s="4"/>
    </row>
    <row r="16" spans="1:26" ht="30.75" customHeight="1">
      <c r="A16" s="22">
        <v>8</v>
      </c>
      <c r="B16" s="20" t="s">
        <v>71</v>
      </c>
      <c r="C16" s="21" t="s">
        <v>72</v>
      </c>
      <c r="D16" s="23" t="s">
        <v>58</v>
      </c>
      <c r="E16" s="21">
        <v>5</v>
      </c>
      <c r="F16" s="21">
        <v>5</v>
      </c>
      <c r="G16" s="22">
        <f t="shared" si="0"/>
        <v>100</v>
      </c>
      <c r="H16" s="22" t="str">
        <f t="shared" si="1"/>
        <v>Y</v>
      </c>
      <c r="I16" s="22">
        <f t="shared" si="2"/>
        <v>100</v>
      </c>
      <c r="J16" s="22" t="str">
        <f t="shared" si="3"/>
        <v>Y</v>
      </c>
      <c r="K16" s="4"/>
      <c r="L16" s="4"/>
      <c r="M16" s="4"/>
      <c r="N16" s="4"/>
      <c r="O16" s="4"/>
      <c r="P16" s="4"/>
      <c r="Q16" s="4"/>
      <c r="R16" s="4"/>
      <c r="S16" s="4"/>
      <c r="T16" s="4"/>
      <c r="U16" s="4"/>
      <c r="V16" s="4"/>
      <c r="W16" s="4"/>
      <c r="X16" s="4"/>
      <c r="Y16" s="4"/>
      <c r="Z16" s="4"/>
    </row>
    <row r="17" spans="1:26" ht="22.5" customHeight="1">
      <c r="A17" s="22">
        <v>9</v>
      </c>
      <c r="B17" s="20" t="s">
        <v>74</v>
      </c>
      <c r="C17" s="21" t="s">
        <v>75</v>
      </c>
      <c r="D17" s="23" t="s">
        <v>58</v>
      </c>
      <c r="E17" s="21">
        <v>5</v>
      </c>
      <c r="F17" s="21">
        <v>5</v>
      </c>
      <c r="G17" s="22">
        <f t="shared" si="0"/>
        <v>100</v>
      </c>
      <c r="H17" s="22" t="str">
        <f t="shared" si="1"/>
        <v>Y</v>
      </c>
      <c r="I17" s="22">
        <f t="shared" si="2"/>
        <v>100</v>
      </c>
      <c r="J17" s="22" t="str">
        <f t="shared" si="3"/>
        <v>Y</v>
      </c>
      <c r="K17" s="4"/>
      <c r="L17" s="4"/>
      <c r="M17" s="4"/>
      <c r="N17" s="4"/>
      <c r="O17" s="4"/>
      <c r="P17" s="4"/>
      <c r="Q17" s="4"/>
      <c r="R17" s="4"/>
      <c r="S17" s="4"/>
      <c r="T17" s="4"/>
      <c r="U17" s="4"/>
      <c r="V17" s="4"/>
      <c r="W17" s="4"/>
      <c r="X17" s="4"/>
      <c r="Y17" s="4"/>
      <c r="Z17" s="4"/>
    </row>
    <row r="18" spans="1:26" ht="22.5" customHeight="1">
      <c r="A18" s="22">
        <v>10</v>
      </c>
      <c r="B18" s="20" t="s">
        <v>77</v>
      </c>
      <c r="C18" s="21" t="s">
        <v>78</v>
      </c>
      <c r="D18" s="23" t="s">
        <v>58</v>
      </c>
      <c r="E18" s="21">
        <v>5</v>
      </c>
      <c r="F18" s="21">
        <v>5</v>
      </c>
      <c r="G18" s="22">
        <f t="shared" si="0"/>
        <v>100</v>
      </c>
      <c r="H18" s="22" t="str">
        <f t="shared" si="1"/>
        <v>Y</v>
      </c>
      <c r="I18" s="22">
        <f t="shared" si="2"/>
        <v>100</v>
      </c>
      <c r="J18" s="22" t="str">
        <f t="shared" si="3"/>
        <v>Y</v>
      </c>
      <c r="K18" s="4"/>
      <c r="L18" s="4"/>
      <c r="M18" s="4"/>
      <c r="N18" s="4"/>
      <c r="O18" s="4"/>
      <c r="P18" s="4"/>
      <c r="Q18" s="4"/>
      <c r="R18" s="4"/>
      <c r="S18" s="4"/>
      <c r="T18" s="4"/>
      <c r="U18" s="4"/>
      <c r="V18" s="4"/>
      <c r="W18" s="4"/>
      <c r="X18" s="4"/>
      <c r="Y18" s="4"/>
      <c r="Z18" s="4"/>
    </row>
    <row r="19" spans="1:26" ht="30" customHeight="1">
      <c r="A19" s="22">
        <v>11</v>
      </c>
      <c r="B19" s="20" t="s">
        <v>79</v>
      </c>
      <c r="C19" s="21" t="s">
        <v>80</v>
      </c>
      <c r="D19" s="23" t="s">
        <v>58</v>
      </c>
      <c r="E19" s="21">
        <v>5</v>
      </c>
      <c r="F19" s="21">
        <v>5</v>
      </c>
      <c r="G19" s="22">
        <f t="shared" si="0"/>
        <v>100</v>
      </c>
      <c r="H19" s="22" t="str">
        <f t="shared" si="1"/>
        <v>Y</v>
      </c>
      <c r="I19" s="22">
        <f t="shared" si="2"/>
        <v>100</v>
      </c>
      <c r="J19" s="22" t="str">
        <f t="shared" si="3"/>
        <v>Y</v>
      </c>
      <c r="K19" s="4"/>
      <c r="L19" s="4"/>
      <c r="M19" s="4"/>
      <c r="N19" s="4"/>
      <c r="O19" s="4"/>
      <c r="P19" s="4"/>
      <c r="Q19" s="4"/>
      <c r="R19" s="4"/>
      <c r="S19" s="4"/>
      <c r="T19" s="4"/>
      <c r="U19" s="4"/>
      <c r="V19" s="4"/>
      <c r="W19" s="4"/>
      <c r="X19" s="4"/>
      <c r="Y19" s="4"/>
      <c r="Z19" s="4"/>
    </row>
    <row r="20" spans="1:26" ht="22.5" customHeight="1">
      <c r="A20" s="22">
        <v>12</v>
      </c>
      <c r="B20" s="20" t="s">
        <v>81</v>
      </c>
      <c r="C20" s="21" t="s">
        <v>82</v>
      </c>
      <c r="D20" s="23" t="s">
        <v>58</v>
      </c>
      <c r="E20" s="21">
        <v>5</v>
      </c>
      <c r="F20" s="21">
        <v>5</v>
      </c>
      <c r="G20" s="22">
        <f t="shared" si="0"/>
        <v>100</v>
      </c>
      <c r="H20" s="22" t="str">
        <f t="shared" si="1"/>
        <v>Y</v>
      </c>
      <c r="I20" s="22">
        <f t="shared" si="2"/>
        <v>100</v>
      </c>
      <c r="J20" s="22" t="str">
        <f t="shared" si="3"/>
        <v>Y</v>
      </c>
      <c r="K20" s="4"/>
      <c r="L20" s="4"/>
      <c r="M20" s="4"/>
      <c r="N20" s="4"/>
      <c r="O20" s="4"/>
      <c r="P20" s="4"/>
      <c r="Q20" s="4"/>
      <c r="R20" s="4"/>
      <c r="S20" s="4"/>
      <c r="T20" s="4"/>
      <c r="U20" s="4"/>
      <c r="V20" s="4"/>
      <c r="W20" s="4"/>
      <c r="X20" s="4"/>
      <c r="Y20" s="4"/>
      <c r="Z20" s="4"/>
    </row>
    <row r="21" spans="1:26" ht="22.5" customHeight="1">
      <c r="A21" s="22">
        <v>13</v>
      </c>
      <c r="B21" s="20" t="s">
        <v>83</v>
      </c>
      <c r="C21" s="21" t="s">
        <v>84</v>
      </c>
      <c r="D21" s="23" t="s">
        <v>58</v>
      </c>
      <c r="E21" s="21">
        <v>5</v>
      </c>
      <c r="F21" s="21">
        <v>5</v>
      </c>
      <c r="G21" s="22">
        <f t="shared" si="0"/>
        <v>100</v>
      </c>
      <c r="H21" s="22" t="str">
        <f t="shared" si="1"/>
        <v>Y</v>
      </c>
      <c r="I21" s="22">
        <f t="shared" si="2"/>
        <v>100</v>
      </c>
      <c r="J21" s="22" t="str">
        <f t="shared" si="3"/>
        <v>Y</v>
      </c>
      <c r="K21" s="4"/>
      <c r="L21" s="4"/>
      <c r="M21" s="4"/>
      <c r="N21" s="4"/>
      <c r="O21" s="4"/>
      <c r="P21" s="4"/>
      <c r="Q21" s="4"/>
      <c r="R21" s="4"/>
      <c r="S21" s="4"/>
      <c r="T21" s="4"/>
      <c r="U21" s="4"/>
      <c r="V21" s="4"/>
      <c r="W21" s="4"/>
      <c r="X21" s="4"/>
      <c r="Y21" s="4"/>
      <c r="Z21" s="4"/>
    </row>
    <row r="22" spans="1:26" ht="22.5" customHeight="1">
      <c r="A22" s="22">
        <v>14</v>
      </c>
      <c r="B22" s="20" t="s">
        <v>85</v>
      </c>
      <c r="C22" s="21" t="s">
        <v>86</v>
      </c>
      <c r="D22" s="23" t="s">
        <v>58</v>
      </c>
      <c r="E22" s="21">
        <v>5</v>
      </c>
      <c r="F22" s="21">
        <v>5</v>
      </c>
      <c r="G22" s="22">
        <f t="shared" si="0"/>
        <v>100</v>
      </c>
      <c r="H22" s="22" t="str">
        <f t="shared" si="1"/>
        <v>Y</v>
      </c>
      <c r="I22" s="22">
        <f t="shared" si="2"/>
        <v>100</v>
      </c>
      <c r="J22" s="22" t="str">
        <f t="shared" si="3"/>
        <v>Y</v>
      </c>
      <c r="K22" s="4"/>
      <c r="L22" s="4"/>
      <c r="M22" s="4"/>
      <c r="N22" s="4"/>
      <c r="O22" s="4"/>
      <c r="P22" s="4"/>
      <c r="Q22" s="4"/>
      <c r="R22" s="4"/>
      <c r="S22" s="4"/>
      <c r="T22" s="4"/>
      <c r="U22" s="4"/>
      <c r="V22" s="4"/>
      <c r="W22" s="4"/>
      <c r="X22" s="4"/>
      <c r="Y22" s="4"/>
      <c r="Z22" s="4"/>
    </row>
    <row r="23" spans="1:26" ht="22.5" customHeight="1">
      <c r="A23" s="22">
        <v>15</v>
      </c>
      <c r="B23" s="20" t="s">
        <v>87</v>
      </c>
      <c r="C23" s="21" t="s">
        <v>88</v>
      </c>
      <c r="D23" s="23" t="s">
        <v>58</v>
      </c>
      <c r="E23" s="21">
        <v>5</v>
      </c>
      <c r="F23" s="21">
        <v>5</v>
      </c>
      <c r="G23" s="22">
        <f t="shared" si="0"/>
        <v>100</v>
      </c>
      <c r="H23" s="22" t="str">
        <f t="shared" si="1"/>
        <v>Y</v>
      </c>
      <c r="I23" s="22">
        <f t="shared" si="2"/>
        <v>100</v>
      </c>
      <c r="J23" s="22" t="str">
        <f t="shared" si="3"/>
        <v>Y</v>
      </c>
      <c r="K23" s="4"/>
      <c r="L23" s="4"/>
      <c r="M23" s="4"/>
      <c r="N23" s="4"/>
      <c r="O23" s="4"/>
      <c r="P23" s="4"/>
      <c r="Q23" s="4"/>
      <c r="R23" s="4"/>
      <c r="S23" s="4"/>
      <c r="T23" s="4"/>
      <c r="U23" s="4"/>
      <c r="V23" s="4"/>
      <c r="W23" s="4"/>
      <c r="X23" s="4"/>
      <c r="Y23" s="4"/>
      <c r="Z23" s="4"/>
    </row>
    <row r="24" spans="1:26" ht="22.5" customHeight="1">
      <c r="A24" s="22">
        <v>16</v>
      </c>
      <c r="B24" s="20" t="s">
        <v>89</v>
      </c>
      <c r="C24" s="21" t="s">
        <v>90</v>
      </c>
      <c r="D24" s="23" t="s">
        <v>58</v>
      </c>
      <c r="E24" s="21">
        <v>4</v>
      </c>
      <c r="F24" s="21">
        <v>4</v>
      </c>
      <c r="G24" s="22">
        <f t="shared" si="0"/>
        <v>80</v>
      </c>
      <c r="H24" s="22" t="str">
        <f t="shared" si="1"/>
        <v>Y</v>
      </c>
      <c r="I24" s="22">
        <f t="shared" si="2"/>
        <v>80</v>
      </c>
      <c r="J24" s="22" t="str">
        <f t="shared" si="3"/>
        <v>Y</v>
      </c>
      <c r="K24" s="4"/>
      <c r="L24" s="4"/>
      <c r="M24" s="4"/>
      <c r="N24" s="4"/>
      <c r="O24" s="4"/>
      <c r="P24" s="4"/>
      <c r="Q24" s="4"/>
      <c r="R24" s="4"/>
      <c r="S24" s="4"/>
      <c r="T24" s="4"/>
      <c r="U24" s="4"/>
      <c r="V24" s="4"/>
      <c r="W24" s="4"/>
      <c r="X24" s="4"/>
      <c r="Y24" s="4"/>
      <c r="Z24" s="4"/>
    </row>
    <row r="25" spans="1:26" ht="22.5" customHeight="1">
      <c r="A25" s="22">
        <v>17</v>
      </c>
      <c r="B25" s="20" t="s">
        <v>91</v>
      </c>
      <c r="C25" s="21" t="s">
        <v>92</v>
      </c>
      <c r="D25" s="23" t="s">
        <v>58</v>
      </c>
      <c r="E25" s="21">
        <v>5</v>
      </c>
      <c r="F25" s="21">
        <v>5</v>
      </c>
      <c r="G25" s="22">
        <f t="shared" si="0"/>
        <v>100</v>
      </c>
      <c r="H25" s="22" t="str">
        <f t="shared" si="1"/>
        <v>Y</v>
      </c>
      <c r="I25" s="22">
        <f t="shared" si="2"/>
        <v>100</v>
      </c>
      <c r="J25" s="22" t="str">
        <f t="shared" si="3"/>
        <v>Y</v>
      </c>
      <c r="K25" s="4"/>
      <c r="L25" s="4"/>
      <c r="M25" s="4"/>
      <c r="N25" s="4"/>
      <c r="O25" s="4"/>
      <c r="P25" s="4"/>
      <c r="Q25" s="4"/>
      <c r="R25" s="4"/>
      <c r="S25" s="4"/>
      <c r="T25" s="4"/>
      <c r="U25" s="4"/>
      <c r="V25" s="4"/>
      <c r="W25" s="4"/>
      <c r="X25" s="4"/>
      <c r="Y25" s="4"/>
      <c r="Z25" s="4"/>
    </row>
    <row r="26" spans="1:26" ht="22.5" customHeight="1">
      <c r="A26" s="22">
        <v>18</v>
      </c>
      <c r="B26" s="20" t="s">
        <v>93</v>
      </c>
      <c r="C26" s="21" t="s">
        <v>94</v>
      </c>
      <c r="D26" s="23" t="s">
        <v>58</v>
      </c>
      <c r="E26" s="21">
        <v>5</v>
      </c>
      <c r="F26" s="21">
        <v>5</v>
      </c>
      <c r="G26" s="22">
        <f t="shared" si="0"/>
        <v>100</v>
      </c>
      <c r="H26" s="22" t="str">
        <f t="shared" si="1"/>
        <v>Y</v>
      </c>
      <c r="I26" s="22">
        <f t="shared" si="2"/>
        <v>100</v>
      </c>
      <c r="J26" s="22" t="str">
        <f t="shared" si="3"/>
        <v>Y</v>
      </c>
      <c r="K26" s="4"/>
      <c r="L26" s="4"/>
      <c r="M26" s="4"/>
      <c r="N26" s="4"/>
      <c r="O26" s="4"/>
      <c r="P26" s="4"/>
      <c r="Q26" s="4"/>
      <c r="R26" s="4"/>
      <c r="S26" s="4"/>
      <c r="T26" s="4"/>
      <c r="U26" s="4"/>
      <c r="V26" s="4"/>
      <c r="W26" s="4"/>
      <c r="X26" s="4"/>
      <c r="Y26" s="4"/>
      <c r="Z26" s="4"/>
    </row>
    <row r="27" spans="1:26" ht="22.5" customHeight="1">
      <c r="A27" s="22">
        <v>19</v>
      </c>
      <c r="B27" s="20" t="s">
        <v>95</v>
      </c>
      <c r="C27" s="21" t="s">
        <v>96</v>
      </c>
      <c r="D27" s="23" t="s">
        <v>58</v>
      </c>
      <c r="E27" s="21">
        <v>5</v>
      </c>
      <c r="F27" s="21">
        <v>5</v>
      </c>
      <c r="G27" s="22">
        <f t="shared" si="0"/>
        <v>100</v>
      </c>
      <c r="H27" s="22" t="str">
        <f t="shared" si="1"/>
        <v>Y</v>
      </c>
      <c r="I27" s="22">
        <f t="shared" si="2"/>
        <v>100</v>
      </c>
      <c r="J27" s="22" t="str">
        <f t="shared" si="3"/>
        <v>Y</v>
      </c>
      <c r="K27" s="4"/>
      <c r="L27" s="4"/>
      <c r="M27" s="4"/>
      <c r="N27" s="4"/>
      <c r="O27" s="4"/>
      <c r="P27" s="4"/>
      <c r="Q27" s="4"/>
      <c r="R27" s="4"/>
      <c r="S27" s="4"/>
      <c r="T27" s="4"/>
      <c r="U27" s="4"/>
      <c r="V27" s="4"/>
      <c r="W27" s="4"/>
      <c r="X27" s="4"/>
      <c r="Y27" s="4"/>
      <c r="Z27" s="4"/>
    </row>
    <row r="28" spans="1:26" ht="22.5" customHeight="1">
      <c r="A28" s="22">
        <v>20</v>
      </c>
      <c r="B28" s="20" t="s">
        <v>97</v>
      </c>
      <c r="C28" s="21" t="s">
        <v>98</v>
      </c>
      <c r="D28" s="23" t="s">
        <v>58</v>
      </c>
      <c r="E28" s="21">
        <v>5</v>
      </c>
      <c r="F28" s="21">
        <v>5</v>
      </c>
      <c r="G28" s="22">
        <f t="shared" si="0"/>
        <v>100</v>
      </c>
      <c r="H28" s="22" t="str">
        <f t="shared" si="1"/>
        <v>Y</v>
      </c>
      <c r="I28" s="22">
        <f t="shared" si="2"/>
        <v>100</v>
      </c>
      <c r="J28" s="22" t="str">
        <f t="shared" si="3"/>
        <v>Y</v>
      </c>
      <c r="K28" s="4"/>
      <c r="L28" s="4"/>
      <c r="M28" s="4"/>
      <c r="N28" s="4"/>
      <c r="O28" s="4"/>
      <c r="P28" s="4"/>
      <c r="Q28" s="4"/>
      <c r="R28" s="4"/>
      <c r="S28" s="4"/>
      <c r="T28" s="4"/>
      <c r="U28" s="4"/>
      <c r="V28" s="4"/>
      <c r="W28" s="4"/>
      <c r="X28" s="4"/>
      <c r="Y28" s="4"/>
      <c r="Z28" s="4"/>
    </row>
    <row r="29" spans="1:26" ht="22.5" customHeight="1">
      <c r="A29" s="22">
        <v>21</v>
      </c>
      <c r="B29" s="20" t="s">
        <v>99</v>
      </c>
      <c r="C29" s="21" t="s">
        <v>100</v>
      </c>
      <c r="D29" s="23" t="s">
        <v>58</v>
      </c>
      <c r="E29" s="21">
        <v>5</v>
      </c>
      <c r="F29" s="21">
        <v>5</v>
      </c>
      <c r="G29" s="22">
        <f t="shared" si="0"/>
        <v>100</v>
      </c>
      <c r="H29" s="22" t="str">
        <f t="shared" si="1"/>
        <v>Y</v>
      </c>
      <c r="I29" s="22">
        <f t="shared" si="2"/>
        <v>100</v>
      </c>
      <c r="J29" s="22" t="str">
        <f t="shared" si="3"/>
        <v>Y</v>
      </c>
      <c r="K29" s="4"/>
      <c r="L29" s="4"/>
      <c r="M29" s="4"/>
      <c r="N29" s="4"/>
      <c r="O29" s="4"/>
      <c r="P29" s="4"/>
      <c r="Q29" s="4"/>
      <c r="R29" s="4"/>
      <c r="S29" s="4"/>
      <c r="T29" s="4"/>
      <c r="U29" s="4"/>
      <c r="V29" s="4"/>
      <c r="W29" s="4"/>
      <c r="X29" s="4"/>
      <c r="Y29" s="4"/>
      <c r="Z29" s="4"/>
    </row>
    <row r="30" spans="1:26" ht="22.5" customHeight="1">
      <c r="A30" s="22">
        <v>22</v>
      </c>
      <c r="B30" s="20" t="s">
        <v>101</v>
      </c>
      <c r="C30" s="21" t="s">
        <v>102</v>
      </c>
      <c r="D30" s="23" t="s">
        <v>58</v>
      </c>
      <c r="E30" s="21">
        <v>5</v>
      </c>
      <c r="F30" s="21">
        <v>5</v>
      </c>
      <c r="G30" s="22">
        <f t="shared" si="0"/>
        <v>100</v>
      </c>
      <c r="H30" s="22" t="str">
        <f t="shared" si="1"/>
        <v>Y</v>
      </c>
      <c r="I30" s="22">
        <f t="shared" si="2"/>
        <v>100</v>
      </c>
      <c r="J30" s="22" t="str">
        <f t="shared" si="3"/>
        <v>Y</v>
      </c>
      <c r="K30" s="4"/>
      <c r="L30" s="4"/>
      <c r="M30" s="4"/>
      <c r="N30" s="4"/>
      <c r="O30" s="4"/>
      <c r="P30" s="4"/>
      <c r="Q30" s="4"/>
      <c r="R30" s="4"/>
      <c r="S30" s="4"/>
      <c r="T30" s="4"/>
      <c r="U30" s="4"/>
      <c r="V30" s="4"/>
      <c r="W30" s="4"/>
      <c r="X30" s="4"/>
      <c r="Y30" s="4"/>
      <c r="Z30" s="4"/>
    </row>
    <row r="31" spans="1:26" ht="22.5" customHeight="1">
      <c r="A31" s="22">
        <v>23</v>
      </c>
      <c r="B31" s="20" t="s">
        <v>103</v>
      </c>
      <c r="C31" s="21" t="s">
        <v>104</v>
      </c>
      <c r="D31" s="23" t="s">
        <v>58</v>
      </c>
      <c r="E31" s="21">
        <v>5</v>
      </c>
      <c r="F31" s="21">
        <v>5</v>
      </c>
      <c r="G31" s="22">
        <f t="shared" si="0"/>
        <v>100</v>
      </c>
      <c r="H31" s="22" t="str">
        <f t="shared" si="1"/>
        <v>Y</v>
      </c>
      <c r="I31" s="22">
        <f t="shared" si="2"/>
        <v>100</v>
      </c>
      <c r="J31" s="22" t="str">
        <f t="shared" si="3"/>
        <v>Y</v>
      </c>
      <c r="K31" s="4"/>
      <c r="L31" s="4"/>
      <c r="M31" s="4"/>
      <c r="N31" s="4"/>
      <c r="O31" s="4"/>
      <c r="P31" s="4"/>
      <c r="Q31" s="4"/>
      <c r="R31" s="4"/>
      <c r="S31" s="4"/>
      <c r="T31" s="4"/>
      <c r="U31" s="4"/>
      <c r="V31" s="4"/>
      <c r="W31" s="4"/>
      <c r="X31" s="4"/>
      <c r="Y31" s="4"/>
      <c r="Z31" s="4"/>
    </row>
    <row r="32" spans="1:26" ht="22.5" customHeight="1">
      <c r="A32" s="22">
        <v>24</v>
      </c>
      <c r="B32" s="20" t="s">
        <v>105</v>
      </c>
      <c r="C32" s="21" t="s">
        <v>106</v>
      </c>
      <c r="D32" s="23" t="s">
        <v>58</v>
      </c>
      <c r="E32" s="21">
        <v>5</v>
      </c>
      <c r="F32" s="21">
        <v>5</v>
      </c>
      <c r="G32" s="22">
        <f t="shared" si="0"/>
        <v>100</v>
      </c>
      <c r="H32" s="22" t="str">
        <f t="shared" si="1"/>
        <v>Y</v>
      </c>
      <c r="I32" s="22">
        <f t="shared" si="2"/>
        <v>100</v>
      </c>
      <c r="J32" s="22" t="str">
        <f t="shared" si="3"/>
        <v>Y</v>
      </c>
      <c r="K32" s="4"/>
      <c r="L32" s="4"/>
      <c r="M32" s="4"/>
      <c r="N32" s="4"/>
      <c r="O32" s="4"/>
      <c r="P32" s="4"/>
      <c r="Q32" s="4"/>
      <c r="R32" s="4"/>
      <c r="S32" s="4"/>
      <c r="T32" s="4"/>
      <c r="U32" s="4"/>
      <c r="V32" s="4"/>
      <c r="W32" s="4"/>
      <c r="X32" s="4"/>
      <c r="Y32" s="4"/>
      <c r="Z32" s="4"/>
    </row>
    <row r="33" spans="1:26" ht="22.5" customHeight="1">
      <c r="A33" s="22">
        <v>25</v>
      </c>
      <c r="B33" s="20" t="s">
        <v>107</v>
      </c>
      <c r="C33" s="21" t="s">
        <v>108</v>
      </c>
      <c r="D33" s="23" t="s">
        <v>58</v>
      </c>
      <c r="E33" s="21">
        <v>5</v>
      </c>
      <c r="F33" s="21">
        <v>5</v>
      </c>
      <c r="G33" s="22">
        <f t="shared" si="0"/>
        <v>100</v>
      </c>
      <c r="H33" s="22" t="str">
        <f t="shared" si="1"/>
        <v>Y</v>
      </c>
      <c r="I33" s="22">
        <f t="shared" si="2"/>
        <v>100</v>
      </c>
      <c r="J33" s="22" t="str">
        <f t="shared" si="3"/>
        <v>Y</v>
      </c>
      <c r="K33" s="4"/>
      <c r="L33" s="4"/>
      <c r="M33" s="4"/>
      <c r="N33" s="4"/>
      <c r="O33" s="4"/>
      <c r="P33" s="4"/>
      <c r="Q33" s="4"/>
      <c r="R33" s="4"/>
      <c r="S33" s="4"/>
      <c r="T33" s="4"/>
      <c r="U33" s="4"/>
      <c r="V33" s="4"/>
      <c r="W33" s="4"/>
      <c r="X33" s="4"/>
      <c r="Y33" s="4"/>
      <c r="Z33" s="4"/>
    </row>
    <row r="34" spans="1:26" ht="22.5" customHeight="1">
      <c r="A34" s="22">
        <v>26</v>
      </c>
      <c r="B34" s="20" t="s">
        <v>109</v>
      </c>
      <c r="C34" s="21" t="s">
        <v>110</v>
      </c>
      <c r="D34" s="23" t="s">
        <v>58</v>
      </c>
      <c r="E34" s="21">
        <v>5</v>
      </c>
      <c r="F34" s="21">
        <v>5</v>
      </c>
      <c r="G34" s="22">
        <f t="shared" si="0"/>
        <v>100</v>
      </c>
      <c r="H34" s="22" t="str">
        <f t="shared" si="1"/>
        <v>Y</v>
      </c>
      <c r="I34" s="22">
        <f t="shared" si="2"/>
        <v>100</v>
      </c>
      <c r="J34" s="22" t="str">
        <f t="shared" si="3"/>
        <v>Y</v>
      </c>
      <c r="K34" s="4"/>
      <c r="L34" s="4"/>
      <c r="M34" s="4"/>
      <c r="N34" s="4"/>
      <c r="O34" s="4"/>
      <c r="P34" s="4"/>
      <c r="Q34" s="4"/>
      <c r="R34" s="4"/>
      <c r="S34" s="4"/>
      <c r="T34" s="4"/>
      <c r="U34" s="4"/>
      <c r="V34" s="4"/>
      <c r="W34" s="4"/>
      <c r="X34" s="4"/>
      <c r="Y34" s="4"/>
      <c r="Z34" s="4"/>
    </row>
    <row r="35" spans="1:26" ht="22.5" customHeight="1">
      <c r="A35" s="22">
        <v>27</v>
      </c>
      <c r="B35" s="20" t="s">
        <v>111</v>
      </c>
      <c r="C35" s="21" t="s">
        <v>112</v>
      </c>
      <c r="D35" s="23" t="s">
        <v>58</v>
      </c>
      <c r="E35" s="21">
        <v>5</v>
      </c>
      <c r="F35" s="21">
        <v>5</v>
      </c>
      <c r="G35" s="22">
        <f t="shared" si="0"/>
        <v>100</v>
      </c>
      <c r="H35" s="22" t="str">
        <f t="shared" si="1"/>
        <v>Y</v>
      </c>
      <c r="I35" s="22">
        <f t="shared" si="2"/>
        <v>100</v>
      </c>
      <c r="J35" s="22" t="str">
        <f t="shared" si="3"/>
        <v>Y</v>
      </c>
      <c r="K35" s="4"/>
      <c r="L35" s="4"/>
      <c r="M35" s="4"/>
      <c r="N35" s="4"/>
      <c r="O35" s="4"/>
      <c r="P35" s="4"/>
      <c r="Q35" s="4"/>
      <c r="R35" s="4"/>
      <c r="S35" s="4"/>
      <c r="T35" s="4"/>
      <c r="U35" s="4"/>
      <c r="V35" s="4"/>
      <c r="W35" s="4"/>
      <c r="X35" s="4"/>
      <c r="Y35" s="4"/>
      <c r="Z35" s="4"/>
    </row>
    <row r="36" spans="1:26" ht="22.5" customHeight="1">
      <c r="A36" s="22">
        <v>28</v>
      </c>
      <c r="B36" s="20" t="s">
        <v>113</v>
      </c>
      <c r="C36" s="21" t="s">
        <v>114</v>
      </c>
      <c r="D36" s="23" t="s">
        <v>58</v>
      </c>
      <c r="E36" s="21">
        <v>5</v>
      </c>
      <c r="F36" s="21">
        <v>5</v>
      </c>
      <c r="G36" s="22">
        <f t="shared" si="0"/>
        <v>100</v>
      </c>
      <c r="H36" s="22" t="str">
        <f t="shared" si="1"/>
        <v>Y</v>
      </c>
      <c r="I36" s="22">
        <f t="shared" si="2"/>
        <v>100</v>
      </c>
      <c r="J36" s="22" t="str">
        <f t="shared" si="3"/>
        <v>Y</v>
      </c>
      <c r="K36" s="4"/>
      <c r="L36" s="4"/>
      <c r="M36" s="4"/>
      <c r="N36" s="4"/>
      <c r="O36" s="4"/>
      <c r="P36" s="4"/>
      <c r="Q36" s="4"/>
      <c r="R36" s="4"/>
      <c r="S36" s="4"/>
      <c r="T36" s="4"/>
      <c r="U36" s="4"/>
      <c r="V36" s="4"/>
      <c r="W36" s="4"/>
      <c r="X36" s="4"/>
      <c r="Y36" s="4"/>
      <c r="Z36" s="4"/>
    </row>
    <row r="37" spans="1:26" ht="22.5" customHeight="1">
      <c r="A37" s="22">
        <v>29</v>
      </c>
      <c r="B37" s="20" t="s">
        <v>115</v>
      </c>
      <c r="C37" s="21" t="s">
        <v>116</v>
      </c>
      <c r="D37" s="23" t="s">
        <v>58</v>
      </c>
      <c r="E37" s="21">
        <v>5</v>
      </c>
      <c r="F37" s="21">
        <v>5</v>
      </c>
      <c r="G37" s="22">
        <f t="shared" si="0"/>
        <v>100</v>
      </c>
      <c r="H37" s="22" t="str">
        <f t="shared" si="1"/>
        <v>Y</v>
      </c>
      <c r="I37" s="22">
        <f t="shared" si="2"/>
        <v>100</v>
      </c>
      <c r="J37" s="22" t="str">
        <f t="shared" si="3"/>
        <v>Y</v>
      </c>
      <c r="K37" s="4"/>
      <c r="L37" s="4"/>
      <c r="M37" s="4"/>
      <c r="N37" s="4"/>
      <c r="O37" s="4"/>
      <c r="P37" s="4"/>
      <c r="Q37" s="4"/>
      <c r="R37" s="4"/>
      <c r="S37" s="4"/>
      <c r="T37" s="4"/>
      <c r="U37" s="4"/>
      <c r="V37" s="4"/>
      <c r="W37" s="4"/>
      <c r="X37" s="4"/>
      <c r="Y37" s="4"/>
      <c r="Z37" s="4"/>
    </row>
    <row r="38" spans="1:26" ht="22.5" customHeight="1">
      <c r="A38" s="22">
        <v>30</v>
      </c>
      <c r="B38" s="20" t="s">
        <v>117</v>
      </c>
      <c r="C38" s="21" t="s">
        <v>118</v>
      </c>
      <c r="D38" s="23" t="s">
        <v>58</v>
      </c>
      <c r="E38" s="21">
        <v>5</v>
      </c>
      <c r="F38" s="21">
        <v>5</v>
      </c>
      <c r="G38" s="22">
        <f t="shared" si="0"/>
        <v>100</v>
      </c>
      <c r="H38" s="22" t="str">
        <f t="shared" si="1"/>
        <v>Y</v>
      </c>
      <c r="I38" s="22">
        <f t="shared" si="2"/>
        <v>100</v>
      </c>
      <c r="J38" s="22" t="str">
        <f t="shared" si="3"/>
        <v>Y</v>
      </c>
      <c r="K38" s="4"/>
      <c r="L38" s="4"/>
      <c r="M38" s="4"/>
      <c r="N38" s="4"/>
      <c r="O38" s="4"/>
      <c r="P38" s="4"/>
      <c r="Q38" s="4"/>
      <c r="R38" s="4"/>
      <c r="S38" s="4"/>
      <c r="T38" s="4"/>
      <c r="U38" s="4"/>
      <c r="V38" s="4"/>
      <c r="W38" s="4"/>
      <c r="X38" s="4"/>
      <c r="Y38" s="4"/>
      <c r="Z38" s="4"/>
    </row>
    <row r="39" spans="1:26" ht="22.5" customHeight="1">
      <c r="A39" s="22">
        <v>31</v>
      </c>
      <c r="B39" s="20" t="s">
        <v>119</v>
      </c>
      <c r="C39" s="21" t="s">
        <v>120</v>
      </c>
      <c r="D39" s="23" t="s">
        <v>58</v>
      </c>
      <c r="E39" s="21">
        <v>5</v>
      </c>
      <c r="F39" s="21">
        <v>5</v>
      </c>
      <c r="G39" s="22">
        <f t="shared" si="0"/>
        <v>100</v>
      </c>
      <c r="H39" s="22" t="str">
        <f t="shared" si="1"/>
        <v>Y</v>
      </c>
      <c r="I39" s="22">
        <f t="shared" si="2"/>
        <v>100</v>
      </c>
      <c r="J39" s="22" t="str">
        <f t="shared" si="3"/>
        <v>Y</v>
      </c>
      <c r="K39" s="4"/>
      <c r="L39" s="4"/>
      <c r="M39" s="4"/>
      <c r="N39" s="4"/>
      <c r="O39" s="4"/>
      <c r="P39" s="4"/>
      <c r="Q39" s="4"/>
      <c r="R39" s="4"/>
      <c r="S39" s="4"/>
      <c r="T39" s="4"/>
      <c r="U39" s="4"/>
      <c r="V39" s="4"/>
      <c r="W39" s="4"/>
      <c r="X39" s="4"/>
      <c r="Y39" s="4"/>
      <c r="Z39" s="4"/>
    </row>
    <row r="40" spans="1:26" ht="22.5" customHeight="1">
      <c r="A40" s="22">
        <v>32</v>
      </c>
      <c r="B40" s="20" t="s">
        <v>121</v>
      </c>
      <c r="C40" s="21" t="s">
        <v>122</v>
      </c>
      <c r="D40" s="23" t="s">
        <v>58</v>
      </c>
      <c r="E40" s="21">
        <v>5</v>
      </c>
      <c r="F40" s="21">
        <v>5</v>
      </c>
      <c r="G40" s="22">
        <f t="shared" si="0"/>
        <v>100</v>
      </c>
      <c r="H40" s="22" t="str">
        <f t="shared" si="1"/>
        <v>Y</v>
      </c>
      <c r="I40" s="22">
        <f t="shared" si="2"/>
        <v>100</v>
      </c>
      <c r="J40" s="22" t="str">
        <f t="shared" si="3"/>
        <v>Y</v>
      </c>
      <c r="K40" s="4"/>
      <c r="L40" s="4"/>
      <c r="M40" s="4"/>
      <c r="N40" s="4"/>
      <c r="O40" s="4"/>
      <c r="P40" s="4"/>
      <c r="Q40" s="4"/>
      <c r="R40" s="4"/>
      <c r="S40" s="4"/>
      <c r="T40" s="4"/>
      <c r="U40" s="4"/>
      <c r="V40" s="4"/>
      <c r="W40" s="4"/>
      <c r="X40" s="4"/>
      <c r="Y40" s="4"/>
      <c r="Z40" s="4"/>
    </row>
    <row r="41" spans="1:26" ht="22.5" customHeight="1">
      <c r="A41" s="22">
        <v>33</v>
      </c>
      <c r="B41" s="20" t="s">
        <v>123</v>
      </c>
      <c r="C41" s="21" t="s">
        <v>124</v>
      </c>
      <c r="D41" s="23" t="s">
        <v>58</v>
      </c>
      <c r="E41" s="21">
        <v>5</v>
      </c>
      <c r="F41" s="21">
        <v>5</v>
      </c>
      <c r="G41" s="22">
        <f t="shared" si="0"/>
        <v>100</v>
      </c>
      <c r="H41" s="22" t="str">
        <f t="shared" si="1"/>
        <v>Y</v>
      </c>
      <c r="I41" s="22">
        <f t="shared" si="2"/>
        <v>100</v>
      </c>
      <c r="J41" s="22" t="str">
        <f t="shared" si="3"/>
        <v>Y</v>
      </c>
      <c r="K41" s="4"/>
      <c r="L41" s="4"/>
      <c r="M41" s="4"/>
      <c r="N41" s="4"/>
      <c r="O41" s="4"/>
      <c r="P41" s="4"/>
      <c r="Q41" s="4"/>
      <c r="R41" s="4"/>
      <c r="S41" s="4"/>
      <c r="T41" s="4"/>
      <c r="U41" s="4"/>
      <c r="V41" s="4"/>
      <c r="W41" s="4"/>
      <c r="X41" s="4"/>
      <c r="Y41" s="4"/>
      <c r="Z41" s="4"/>
    </row>
    <row r="42" spans="1:26" ht="22.5" customHeight="1">
      <c r="A42" s="22">
        <v>34</v>
      </c>
      <c r="B42" s="20" t="s">
        <v>125</v>
      </c>
      <c r="C42" s="21" t="s">
        <v>126</v>
      </c>
      <c r="D42" s="23" t="s">
        <v>58</v>
      </c>
      <c r="E42" s="21">
        <v>5</v>
      </c>
      <c r="F42" s="21">
        <v>5</v>
      </c>
      <c r="G42" s="22">
        <f t="shared" si="0"/>
        <v>100</v>
      </c>
      <c r="H42" s="22" t="str">
        <f t="shared" si="1"/>
        <v>Y</v>
      </c>
      <c r="I42" s="22">
        <f t="shared" si="2"/>
        <v>100</v>
      </c>
      <c r="J42" s="22" t="str">
        <f t="shared" si="3"/>
        <v>Y</v>
      </c>
      <c r="K42" s="4"/>
      <c r="L42" s="4"/>
      <c r="M42" s="4"/>
      <c r="N42" s="4"/>
      <c r="O42" s="4"/>
      <c r="P42" s="4"/>
      <c r="Q42" s="4"/>
      <c r="R42" s="4"/>
      <c r="S42" s="4"/>
      <c r="T42" s="4"/>
      <c r="U42" s="4"/>
      <c r="V42" s="4"/>
      <c r="W42" s="4"/>
      <c r="X42" s="4"/>
      <c r="Y42" s="4"/>
      <c r="Z42" s="4"/>
    </row>
    <row r="43" spans="1:26" ht="30.75" customHeight="1">
      <c r="A43" s="22">
        <v>35</v>
      </c>
      <c r="B43" s="20" t="s">
        <v>127</v>
      </c>
      <c r="C43" s="21" t="s">
        <v>128</v>
      </c>
      <c r="D43" s="23" t="s">
        <v>58</v>
      </c>
      <c r="E43" s="21">
        <v>5</v>
      </c>
      <c r="F43" s="21">
        <v>5</v>
      </c>
      <c r="G43" s="22">
        <f t="shared" si="0"/>
        <v>100</v>
      </c>
      <c r="H43" s="22" t="str">
        <f t="shared" si="1"/>
        <v>Y</v>
      </c>
      <c r="I43" s="22">
        <f t="shared" si="2"/>
        <v>100</v>
      </c>
      <c r="J43" s="22" t="str">
        <f t="shared" si="3"/>
        <v>Y</v>
      </c>
      <c r="K43" s="4"/>
      <c r="L43" s="4"/>
      <c r="M43" s="4"/>
      <c r="N43" s="4"/>
      <c r="O43" s="4"/>
      <c r="P43" s="4"/>
      <c r="Q43" s="4"/>
      <c r="R43" s="4"/>
      <c r="S43" s="4"/>
      <c r="T43" s="4"/>
      <c r="U43" s="4"/>
      <c r="V43" s="4"/>
      <c r="W43" s="4"/>
      <c r="X43" s="4"/>
      <c r="Y43" s="4"/>
      <c r="Z43" s="4"/>
    </row>
    <row r="44" spans="1:26" ht="22.5" customHeight="1">
      <c r="A44" s="22">
        <v>36</v>
      </c>
      <c r="B44" s="20" t="s">
        <v>129</v>
      </c>
      <c r="C44" s="21" t="s">
        <v>130</v>
      </c>
      <c r="D44" s="23" t="s">
        <v>58</v>
      </c>
      <c r="E44" s="21">
        <v>5</v>
      </c>
      <c r="F44" s="21">
        <v>5</v>
      </c>
      <c r="G44" s="22">
        <f t="shared" si="0"/>
        <v>100</v>
      </c>
      <c r="H44" s="22" t="str">
        <f t="shared" si="1"/>
        <v>Y</v>
      </c>
      <c r="I44" s="22">
        <f t="shared" si="2"/>
        <v>100</v>
      </c>
      <c r="J44" s="22" t="str">
        <f t="shared" si="3"/>
        <v>Y</v>
      </c>
      <c r="K44" s="4"/>
      <c r="L44" s="4"/>
      <c r="M44" s="4"/>
      <c r="N44" s="4"/>
      <c r="O44" s="4"/>
      <c r="P44" s="4"/>
      <c r="Q44" s="4"/>
      <c r="R44" s="4"/>
      <c r="S44" s="4"/>
      <c r="T44" s="4"/>
      <c r="U44" s="4"/>
      <c r="V44" s="4"/>
      <c r="W44" s="4"/>
      <c r="X44" s="4"/>
      <c r="Y44" s="4"/>
      <c r="Z44" s="4"/>
    </row>
    <row r="45" spans="1:26" ht="22.5" customHeight="1">
      <c r="A45" s="22">
        <v>37</v>
      </c>
      <c r="B45" s="20" t="s">
        <v>131</v>
      </c>
      <c r="C45" s="21" t="s">
        <v>132</v>
      </c>
      <c r="D45" s="23" t="s">
        <v>58</v>
      </c>
      <c r="E45" s="21">
        <v>5</v>
      </c>
      <c r="F45" s="21">
        <v>5</v>
      </c>
      <c r="G45" s="22">
        <f t="shared" si="0"/>
        <v>100</v>
      </c>
      <c r="H45" s="22" t="str">
        <f t="shared" si="1"/>
        <v>Y</v>
      </c>
      <c r="I45" s="22">
        <f t="shared" si="2"/>
        <v>100</v>
      </c>
      <c r="J45" s="22" t="str">
        <f t="shared" si="3"/>
        <v>Y</v>
      </c>
      <c r="K45" s="4"/>
      <c r="L45" s="4"/>
      <c r="M45" s="4"/>
      <c r="N45" s="4"/>
      <c r="O45" s="4"/>
      <c r="P45" s="4"/>
      <c r="Q45" s="4"/>
      <c r="R45" s="4"/>
      <c r="S45" s="4"/>
      <c r="T45" s="4"/>
      <c r="U45" s="4"/>
      <c r="V45" s="4"/>
      <c r="W45" s="4"/>
      <c r="X45" s="4"/>
      <c r="Y45" s="4"/>
      <c r="Z45" s="4"/>
    </row>
    <row r="46" spans="1:26" ht="22.5" customHeight="1">
      <c r="A46" s="22">
        <v>38</v>
      </c>
      <c r="B46" s="20" t="s">
        <v>133</v>
      </c>
      <c r="C46" s="21" t="s">
        <v>134</v>
      </c>
      <c r="D46" s="23" t="s">
        <v>58</v>
      </c>
      <c r="E46" s="21">
        <v>5</v>
      </c>
      <c r="F46" s="28">
        <v>5</v>
      </c>
      <c r="G46" s="22">
        <f t="shared" si="0"/>
        <v>100</v>
      </c>
      <c r="H46" s="22" t="str">
        <f t="shared" si="1"/>
        <v>Y</v>
      </c>
      <c r="I46" s="22">
        <f t="shared" si="2"/>
        <v>100</v>
      </c>
      <c r="J46" s="22" t="str">
        <f t="shared" si="3"/>
        <v>Y</v>
      </c>
      <c r="K46" s="4"/>
      <c r="L46" s="4"/>
      <c r="M46" s="4"/>
      <c r="N46" s="4"/>
      <c r="O46" s="4"/>
      <c r="P46" s="4"/>
      <c r="Q46" s="4"/>
      <c r="R46" s="4"/>
      <c r="S46" s="4"/>
      <c r="T46" s="4"/>
      <c r="U46" s="4"/>
      <c r="V46" s="4"/>
      <c r="W46" s="4"/>
      <c r="X46" s="4"/>
      <c r="Y46" s="4"/>
      <c r="Z46" s="4"/>
    </row>
    <row r="47" spans="1:26" ht="22.5" customHeight="1">
      <c r="A47" s="22">
        <v>39</v>
      </c>
      <c r="B47" s="20" t="s">
        <v>135</v>
      </c>
      <c r="C47" s="21" t="s">
        <v>136</v>
      </c>
      <c r="D47" s="26" t="s">
        <v>137</v>
      </c>
      <c r="E47" s="21">
        <v>5</v>
      </c>
      <c r="F47" s="21">
        <v>5</v>
      </c>
      <c r="G47" s="29">
        <f t="shared" si="0"/>
        <v>100</v>
      </c>
      <c r="H47" s="22" t="str">
        <f t="shared" si="1"/>
        <v>Y</v>
      </c>
      <c r="I47" s="22">
        <f t="shared" si="2"/>
        <v>100</v>
      </c>
      <c r="J47" s="22" t="str">
        <f t="shared" si="3"/>
        <v>Y</v>
      </c>
      <c r="K47" s="4"/>
      <c r="L47" s="4"/>
      <c r="M47" s="4"/>
      <c r="N47" s="4"/>
      <c r="O47" s="4"/>
      <c r="P47" s="4"/>
      <c r="Q47" s="4"/>
      <c r="R47" s="4"/>
      <c r="S47" s="4"/>
      <c r="T47" s="4"/>
      <c r="U47" s="4"/>
      <c r="V47" s="4"/>
      <c r="W47" s="4"/>
      <c r="X47" s="4"/>
      <c r="Y47" s="4"/>
      <c r="Z47" s="4"/>
    </row>
    <row r="48" spans="1:26" ht="22.5" customHeight="1">
      <c r="A48" s="22">
        <v>40</v>
      </c>
      <c r="B48" s="20" t="s">
        <v>138</v>
      </c>
      <c r="C48" s="21" t="s">
        <v>139</v>
      </c>
      <c r="D48" s="26" t="s">
        <v>137</v>
      </c>
      <c r="E48" s="21">
        <v>5</v>
      </c>
      <c r="F48" s="21">
        <v>5</v>
      </c>
      <c r="G48" s="29">
        <f t="shared" si="0"/>
        <v>100</v>
      </c>
      <c r="H48" s="22" t="str">
        <f t="shared" si="1"/>
        <v>Y</v>
      </c>
      <c r="I48" s="22">
        <f t="shared" si="2"/>
        <v>100</v>
      </c>
      <c r="J48" s="22" t="str">
        <f t="shared" si="3"/>
        <v>Y</v>
      </c>
      <c r="K48" s="4"/>
      <c r="L48" s="4"/>
      <c r="M48" s="4"/>
      <c r="N48" s="4"/>
      <c r="O48" s="4"/>
      <c r="P48" s="4"/>
      <c r="Q48" s="4"/>
      <c r="R48" s="4"/>
      <c r="S48" s="4"/>
      <c r="T48" s="4"/>
      <c r="U48" s="4"/>
      <c r="V48" s="4"/>
      <c r="W48" s="4"/>
      <c r="X48" s="4"/>
      <c r="Y48" s="4"/>
      <c r="Z48" s="4"/>
    </row>
    <row r="49" spans="1:26" ht="22.5" customHeight="1">
      <c r="A49" s="22">
        <v>41</v>
      </c>
      <c r="B49" s="20" t="s">
        <v>140</v>
      </c>
      <c r="C49" s="21" t="s">
        <v>141</v>
      </c>
      <c r="D49" s="26" t="s">
        <v>137</v>
      </c>
      <c r="E49" s="21">
        <v>5</v>
      </c>
      <c r="F49" s="21">
        <v>5</v>
      </c>
      <c r="G49" s="29">
        <f t="shared" si="0"/>
        <v>100</v>
      </c>
      <c r="H49" s="22" t="str">
        <f t="shared" si="1"/>
        <v>Y</v>
      </c>
      <c r="I49" s="22">
        <f t="shared" si="2"/>
        <v>100</v>
      </c>
      <c r="J49" s="22" t="str">
        <f t="shared" si="3"/>
        <v>Y</v>
      </c>
      <c r="K49" s="4"/>
      <c r="L49" s="4"/>
      <c r="M49" s="4"/>
      <c r="N49" s="4"/>
      <c r="O49" s="4"/>
      <c r="P49" s="4"/>
      <c r="Q49" s="4"/>
      <c r="R49" s="4"/>
      <c r="S49" s="4"/>
      <c r="T49" s="4"/>
      <c r="U49" s="4"/>
      <c r="V49" s="4"/>
      <c r="W49" s="4"/>
      <c r="X49" s="4"/>
      <c r="Y49" s="4"/>
      <c r="Z49" s="4"/>
    </row>
    <row r="50" spans="1:26" ht="22.5" customHeight="1">
      <c r="A50" s="22">
        <v>42</v>
      </c>
      <c r="B50" s="20" t="s">
        <v>142</v>
      </c>
      <c r="C50" s="21" t="s">
        <v>143</v>
      </c>
      <c r="D50" s="26" t="s">
        <v>137</v>
      </c>
      <c r="E50" s="21">
        <v>5</v>
      </c>
      <c r="F50" s="21">
        <v>5</v>
      </c>
      <c r="G50" s="29">
        <f t="shared" si="0"/>
        <v>100</v>
      </c>
      <c r="H50" s="22" t="str">
        <f t="shared" si="1"/>
        <v>Y</v>
      </c>
      <c r="I50" s="22">
        <f t="shared" si="2"/>
        <v>100</v>
      </c>
      <c r="J50" s="22" t="str">
        <f t="shared" si="3"/>
        <v>Y</v>
      </c>
      <c r="K50" s="4"/>
      <c r="L50" s="4"/>
      <c r="M50" s="4"/>
      <c r="N50" s="4"/>
      <c r="O50" s="4"/>
      <c r="P50" s="4"/>
      <c r="Q50" s="4"/>
      <c r="R50" s="4"/>
      <c r="S50" s="4"/>
      <c r="T50" s="4"/>
      <c r="U50" s="4"/>
      <c r="V50" s="4"/>
      <c r="W50" s="4"/>
      <c r="X50" s="4"/>
      <c r="Y50" s="4"/>
      <c r="Z50" s="4"/>
    </row>
    <row r="51" spans="1:26" ht="22.5" customHeight="1">
      <c r="A51" s="22">
        <v>43</v>
      </c>
      <c r="B51" s="20" t="s">
        <v>144</v>
      </c>
      <c r="C51" s="21" t="s">
        <v>145</v>
      </c>
      <c r="D51" s="26" t="s">
        <v>137</v>
      </c>
      <c r="E51" s="21">
        <v>5</v>
      </c>
      <c r="F51" s="21">
        <v>5</v>
      </c>
      <c r="G51" s="29">
        <f t="shared" si="0"/>
        <v>100</v>
      </c>
      <c r="H51" s="22" t="str">
        <f t="shared" si="1"/>
        <v>Y</v>
      </c>
      <c r="I51" s="22">
        <f t="shared" si="2"/>
        <v>100</v>
      </c>
      <c r="J51" s="22" t="str">
        <f t="shared" si="3"/>
        <v>Y</v>
      </c>
      <c r="K51" s="4"/>
      <c r="L51" s="4"/>
      <c r="M51" s="4"/>
      <c r="N51" s="4"/>
      <c r="O51" s="4"/>
      <c r="P51" s="4"/>
      <c r="Q51" s="4"/>
      <c r="R51" s="4"/>
      <c r="S51" s="4"/>
      <c r="T51" s="4"/>
      <c r="U51" s="4"/>
      <c r="V51" s="4"/>
      <c r="W51" s="4"/>
      <c r="X51" s="4"/>
      <c r="Y51" s="4"/>
      <c r="Z51" s="4"/>
    </row>
    <row r="52" spans="1:26" ht="22.5" customHeight="1">
      <c r="A52" s="22">
        <v>44</v>
      </c>
      <c r="B52" s="20" t="s">
        <v>146</v>
      </c>
      <c r="C52" s="21" t="s">
        <v>147</v>
      </c>
      <c r="D52" s="26" t="s">
        <v>137</v>
      </c>
      <c r="E52" s="21">
        <v>5</v>
      </c>
      <c r="F52" s="21">
        <v>5</v>
      </c>
      <c r="G52" s="29">
        <f t="shared" si="0"/>
        <v>100</v>
      </c>
      <c r="H52" s="22" t="str">
        <f t="shared" si="1"/>
        <v>Y</v>
      </c>
      <c r="I52" s="22">
        <f t="shared" si="2"/>
        <v>100</v>
      </c>
      <c r="J52" s="22" t="str">
        <f t="shared" si="3"/>
        <v>Y</v>
      </c>
      <c r="K52" s="4"/>
      <c r="L52" s="4"/>
      <c r="M52" s="4"/>
      <c r="N52" s="4"/>
      <c r="O52" s="4"/>
      <c r="P52" s="4"/>
      <c r="Q52" s="4"/>
      <c r="R52" s="4"/>
      <c r="S52" s="4"/>
      <c r="T52" s="4"/>
      <c r="U52" s="4"/>
      <c r="V52" s="4"/>
      <c r="W52" s="4"/>
      <c r="X52" s="4"/>
      <c r="Y52" s="4"/>
      <c r="Z52" s="4"/>
    </row>
    <row r="53" spans="1:26" ht="22.5" customHeight="1">
      <c r="A53" s="22">
        <v>45</v>
      </c>
      <c r="B53" s="20" t="s">
        <v>148</v>
      </c>
      <c r="C53" s="21" t="s">
        <v>149</v>
      </c>
      <c r="D53" s="26" t="s">
        <v>137</v>
      </c>
      <c r="E53" s="21">
        <v>5</v>
      </c>
      <c r="F53" s="21">
        <v>5</v>
      </c>
      <c r="G53" s="29">
        <f t="shared" si="0"/>
        <v>100</v>
      </c>
      <c r="H53" s="22" t="str">
        <f t="shared" si="1"/>
        <v>Y</v>
      </c>
      <c r="I53" s="22">
        <f t="shared" si="2"/>
        <v>100</v>
      </c>
      <c r="J53" s="22" t="str">
        <f t="shared" si="3"/>
        <v>Y</v>
      </c>
      <c r="K53" s="4"/>
      <c r="L53" s="4"/>
      <c r="M53" s="4"/>
      <c r="N53" s="4"/>
      <c r="O53" s="4"/>
      <c r="P53" s="4"/>
      <c r="Q53" s="4"/>
      <c r="R53" s="4"/>
      <c r="S53" s="4"/>
      <c r="T53" s="4"/>
      <c r="U53" s="4"/>
      <c r="V53" s="4"/>
      <c r="W53" s="4"/>
      <c r="X53" s="4"/>
      <c r="Y53" s="4"/>
      <c r="Z53" s="4"/>
    </row>
    <row r="54" spans="1:26" ht="22.5" customHeight="1">
      <c r="A54" s="22">
        <v>46</v>
      </c>
      <c r="B54" s="20" t="s">
        <v>150</v>
      </c>
      <c r="C54" s="21" t="s">
        <v>151</v>
      </c>
      <c r="D54" s="26" t="s">
        <v>137</v>
      </c>
      <c r="E54" s="21">
        <v>5</v>
      </c>
      <c r="F54" s="21">
        <v>5</v>
      </c>
      <c r="G54" s="29">
        <f t="shared" si="0"/>
        <v>100</v>
      </c>
      <c r="H54" s="22" t="str">
        <f t="shared" si="1"/>
        <v>Y</v>
      </c>
      <c r="I54" s="22">
        <f t="shared" si="2"/>
        <v>100</v>
      </c>
      <c r="J54" s="22" t="str">
        <f t="shared" si="3"/>
        <v>Y</v>
      </c>
      <c r="K54" s="4"/>
      <c r="L54" s="4"/>
      <c r="M54" s="4"/>
      <c r="N54" s="4"/>
      <c r="O54" s="4"/>
      <c r="P54" s="4"/>
      <c r="Q54" s="4"/>
      <c r="R54" s="4"/>
      <c r="S54" s="4"/>
      <c r="T54" s="4"/>
      <c r="U54" s="4"/>
      <c r="V54" s="4"/>
      <c r="W54" s="4"/>
      <c r="X54" s="4"/>
      <c r="Y54" s="4"/>
      <c r="Z54" s="4"/>
    </row>
    <row r="55" spans="1:26" ht="22.5" customHeight="1">
      <c r="A55" s="22">
        <v>47</v>
      </c>
      <c r="B55" s="20" t="s">
        <v>152</v>
      </c>
      <c r="C55" s="21" t="s">
        <v>153</v>
      </c>
      <c r="D55" s="26" t="s">
        <v>137</v>
      </c>
      <c r="E55" s="21">
        <v>5</v>
      </c>
      <c r="F55" s="21">
        <v>5</v>
      </c>
      <c r="G55" s="29">
        <f t="shared" si="0"/>
        <v>100</v>
      </c>
      <c r="H55" s="22" t="str">
        <f t="shared" si="1"/>
        <v>Y</v>
      </c>
      <c r="I55" s="22">
        <f t="shared" si="2"/>
        <v>100</v>
      </c>
      <c r="J55" s="22" t="str">
        <f t="shared" si="3"/>
        <v>Y</v>
      </c>
      <c r="K55" s="4"/>
      <c r="L55" s="4"/>
      <c r="M55" s="4"/>
      <c r="N55" s="4"/>
      <c r="O55" s="4"/>
      <c r="P55" s="4"/>
      <c r="Q55" s="4"/>
      <c r="R55" s="4"/>
      <c r="S55" s="4"/>
      <c r="T55" s="4"/>
      <c r="U55" s="4"/>
      <c r="V55" s="4"/>
      <c r="W55" s="4"/>
      <c r="X55" s="4"/>
      <c r="Y55" s="4"/>
      <c r="Z55" s="4"/>
    </row>
    <row r="56" spans="1:26" ht="22.5" customHeight="1">
      <c r="A56" s="22">
        <v>48</v>
      </c>
      <c r="B56" s="20" t="s">
        <v>154</v>
      </c>
      <c r="C56" s="21" t="s">
        <v>155</v>
      </c>
      <c r="D56" s="26" t="s">
        <v>137</v>
      </c>
      <c r="E56" s="21">
        <v>5</v>
      </c>
      <c r="F56" s="21">
        <v>5</v>
      </c>
      <c r="G56" s="29">
        <f t="shared" si="0"/>
        <v>100</v>
      </c>
      <c r="H56" s="22" t="str">
        <f t="shared" si="1"/>
        <v>Y</v>
      </c>
      <c r="I56" s="22">
        <f t="shared" si="2"/>
        <v>100</v>
      </c>
      <c r="J56" s="22" t="str">
        <f t="shared" si="3"/>
        <v>Y</v>
      </c>
      <c r="K56" s="4"/>
      <c r="L56" s="4"/>
      <c r="M56" s="4"/>
      <c r="N56" s="4"/>
      <c r="O56" s="4"/>
      <c r="P56" s="4"/>
      <c r="Q56" s="4"/>
      <c r="R56" s="4"/>
      <c r="S56" s="4"/>
      <c r="T56" s="4"/>
      <c r="U56" s="4"/>
      <c r="V56" s="4"/>
      <c r="W56" s="4"/>
      <c r="X56" s="4"/>
      <c r="Y56" s="4"/>
      <c r="Z56" s="4"/>
    </row>
    <row r="57" spans="1:26" ht="22.5" customHeight="1">
      <c r="A57" s="22">
        <v>49</v>
      </c>
      <c r="B57" s="20" t="s">
        <v>156</v>
      </c>
      <c r="C57" s="21" t="s">
        <v>157</v>
      </c>
      <c r="D57" s="26" t="s">
        <v>137</v>
      </c>
      <c r="E57" s="21">
        <v>5</v>
      </c>
      <c r="F57" s="21">
        <v>5</v>
      </c>
      <c r="G57" s="29">
        <f t="shared" si="0"/>
        <v>100</v>
      </c>
      <c r="H57" s="22" t="str">
        <f t="shared" si="1"/>
        <v>Y</v>
      </c>
      <c r="I57" s="22">
        <f t="shared" si="2"/>
        <v>100</v>
      </c>
      <c r="J57" s="22" t="str">
        <f t="shared" si="3"/>
        <v>Y</v>
      </c>
      <c r="K57" s="4"/>
      <c r="L57" s="4"/>
      <c r="M57" s="4"/>
      <c r="N57" s="4"/>
      <c r="O57" s="4"/>
      <c r="P57" s="4"/>
      <c r="Q57" s="4"/>
      <c r="R57" s="4"/>
      <c r="S57" s="4"/>
      <c r="T57" s="4"/>
      <c r="U57" s="4"/>
      <c r="V57" s="4"/>
      <c r="W57" s="4"/>
      <c r="X57" s="4"/>
      <c r="Y57" s="4"/>
      <c r="Z57" s="4"/>
    </row>
    <row r="58" spans="1:26" ht="22.5" customHeight="1">
      <c r="A58" s="22">
        <v>50</v>
      </c>
      <c r="B58" s="20" t="s">
        <v>158</v>
      </c>
      <c r="C58" s="21" t="s">
        <v>159</v>
      </c>
      <c r="D58" s="26" t="s">
        <v>137</v>
      </c>
      <c r="E58" s="21">
        <v>5</v>
      </c>
      <c r="F58" s="21">
        <v>5</v>
      </c>
      <c r="G58" s="29">
        <f t="shared" si="0"/>
        <v>100</v>
      </c>
      <c r="H58" s="22" t="str">
        <f t="shared" si="1"/>
        <v>Y</v>
      </c>
      <c r="I58" s="22">
        <f t="shared" si="2"/>
        <v>100</v>
      </c>
      <c r="J58" s="22" t="str">
        <f t="shared" si="3"/>
        <v>Y</v>
      </c>
      <c r="K58" s="4"/>
      <c r="L58" s="4"/>
      <c r="M58" s="4"/>
      <c r="N58" s="4"/>
      <c r="O58" s="4"/>
      <c r="P58" s="4"/>
      <c r="Q58" s="4"/>
      <c r="R58" s="4"/>
      <c r="S58" s="4"/>
      <c r="T58" s="4"/>
      <c r="U58" s="4"/>
      <c r="V58" s="4"/>
      <c r="W58" s="4"/>
      <c r="X58" s="4"/>
      <c r="Y58" s="4"/>
      <c r="Z58" s="4"/>
    </row>
    <row r="59" spans="1:26" ht="22.5" customHeight="1">
      <c r="A59" s="22">
        <v>51</v>
      </c>
      <c r="B59" s="31" t="s">
        <v>160</v>
      </c>
      <c r="C59" s="28" t="s">
        <v>161</v>
      </c>
      <c r="D59" s="26" t="s">
        <v>137</v>
      </c>
      <c r="E59" s="21">
        <v>5</v>
      </c>
      <c r="F59" s="21">
        <v>5</v>
      </c>
      <c r="G59" s="29">
        <f t="shared" si="0"/>
        <v>100</v>
      </c>
      <c r="H59" s="22" t="str">
        <f t="shared" si="1"/>
        <v>Y</v>
      </c>
      <c r="I59" s="22">
        <f t="shared" si="2"/>
        <v>100</v>
      </c>
      <c r="J59" s="22" t="str">
        <f t="shared" si="3"/>
        <v>Y</v>
      </c>
      <c r="K59" s="4"/>
      <c r="L59" s="4"/>
      <c r="M59" s="4"/>
      <c r="N59" s="4"/>
      <c r="O59" s="4"/>
      <c r="P59" s="4"/>
      <c r="Q59" s="4"/>
      <c r="R59" s="4"/>
      <c r="S59" s="4"/>
      <c r="T59" s="4"/>
      <c r="U59" s="4"/>
      <c r="V59" s="4"/>
      <c r="W59" s="4"/>
      <c r="X59" s="4"/>
      <c r="Y59" s="4"/>
      <c r="Z59" s="4"/>
    </row>
    <row r="60" spans="1:26" ht="22.5" customHeight="1">
      <c r="A60" s="22">
        <v>52</v>
      </c>
      <c r="B60" s="20" t="s">
        <v>162</v>
      </c>
      <c r="C60" s="21" t="s">
        <v>163</v>
      </c>
      <c r="D60" s="26" t="s">
        <v>137</v>
      </c>
      <c r="E60" s="21">
        <v>5</v>
      </c>
      <c r="F60" s="21">
        <v>5</v>
      </c>
      <c r="G60" s="29">
        <f t="shared" si="0"/>
        <v>100</v>
      </c>
      <c r="H60" s="22" t="str">
        <f t="shared" si="1"/>
        <v>Y</v>
      </c>
      <c r="I60" s="22">
        <f t="shared" si="2"/>
        <v>100</v>
      </c>
      <c r="J60" s="22" t="str">
        <f t="shared" si="3"/>
        <v>Y</v>
      </c>
      <c r="K60" s="4"/>
      <c r="L60" s="4"/>
      <c r="M60" s="4"/>
      <c r="N60" s="4"/>
      <c r="O60" s="4"/>
      <c r="P60" s="4"/>
      <c r="Q60" s="4"/>
      <c r="R60" s="4"/>
      <c r="S60" s="4"/>
      <c r="T60" s="4"/>
      <c r="U60" s="4"/>
      <c r="V60" s="4"/>
      <c r="W60" s="4"/>
      <c r="X60" s="4"/>
      <c r="Y60" s="4"/>
      <c r="Z60" s="4"/>
    </row>
    <row r="61" spans="1:26" ht="22.5" customHeight="1">
      <c r="A61" s="22">
        <v>53</v>
      </c>
      <c r="B61" s="20" t="s">
        <v>164</v>
      </c>
      <c r="C61" s="21" t="s">
        <v>165</v>
      </c>
      <c r="D61" s="26" t="s">
        <v>137</v>
      </c>
      <c r="E61" s="21">
        <v>5</v>
      </c>
      <c r="F61" s="21">
        <v>5</v>
      </c>
      <c r="G61" s="29">
        <f t="shared" si="0"/>
        <v>100</v>
      </c>
      <c r="H61" s="22" t="str">
        <f t="shared" si="1"/>
        <v>Y</v>
      </c>
      <c r="I61" s="22">
        <f t="shared" si="2"/>
        <v>100</v>
      </c>
      <c r="J61" s="22" t="str">
        <f t="shared" si="3"/>
        <v>Y</v>
      </c>
      <c r="K61" s="4"/>
      <c r="L61" s="4"/>
      <c r="M61" s="4"/>
      <c r="N61" s="4"/>
      <c r="O61" s="4"/>
      <c r="P61" s="4"/>
      <c r="Q61" s="4"/>
      <c r="R61" s="4"/>
      <c r="S61" s="4"/>
      <c r="T61" s="4"/>
      <c r="U61" s="4"/>
      <c r="V61" s="4"/>
      <c r="W61" s="4"/>
      <c r="X61" s="4"/>
      <c r="Y61" s="4"/>
      <c r="Z61" s="4"/>
    </row>
    <row r="62" spans="1:26" ht="22.5" customHeight="1">
      <c r="A62" s="22">
        <v>54</v>
      </c>
      <c r="B62" s="20" t="s">
        <v>166</v>
      </c>
      <c r="C62" s="21" t="s">
        <v>167</v>
      </c>
      <c r="D62" s="26" t="s">
        <v>137</v>
      </c>
      <c r="E62" s="21">
        <v>5</v>
      </c>
      <c r="F62" s="21">
        <v>5</v>
      </c>
      <c r="G62" s="29">
        <f t="shared" si="0"/>
        <v>100</v>
      </c>
      <c r="H62" s="22" t="str">
        <f t="shared" si="1"/>
        <v>Y</v>
      </c>
      <c r="I62" s="22">
        <f t="shared" si="2"/>
        <v>100</v>
      </c>
      <c r="J62" s="22" t="str">
        <f t="shared" si="3"/>
        <v>Y</v>
      </c>
      <c r="K62" s="4"/>
      <c r="L62" s="4"/>
      <c r="M62" s="4"/>
      <c r="N62" s="4"/>
      <c r="O62" s="4"/>
      <c r="P62" s="4"/>
      <c r="Q62" s="4"/>
      <c r="R62" s="4"/>
      <c r="S62" s="4"/>
      <c r="T62" s="4"/>
      <c r="U62" s="4"/>
      <c r="V62" s="4"/>
      <c r="W62" s="4"/>
      <c r="X62" s="4"/>
      <c r="Y62" s="4"/>
      <c r="Z62" s="4"/>
    </row>
    <row r="63" spans="1:26" ht="22.5" customHeight="1">
      <c r="A63" s="22">
        <v>55</v>
      </c>
      <c r="B63" s="20" t="s">
        <v>168</v>
      </c>
      <c r="C63" s="21" t="s">
        <v>169</v>
      </c>
      <c r="D63" s="26" t="s">
        <v>137</v>
      </c>
      <c r="E63" s="21">
        <v>5</v>
      </c>
      <c r="F63" s="21">
        <v>5</v>
      </c>
      <c r="G63" s="29">
        <f t="shared" si="0"/>
        <v>100</v>
      </c>
      <c r="H63" s="22" t="str">
        <f t="shared" si="1"/>
        <v>Y</v>
      </c>
      <c r="I63" s="22">
        <f t="shared" si="2"/>
        <v>100</v>
      </c>
      <c r="J63" s="22" t="str">
        <f t="shared" si="3"/>
        <v>Y</v>
      </c>
      <c r="K63" s="4"/>
      <c r="L63" s="4"/>
      <c r="M63" s="4"/>
      <c r="N63" s="4"/>
      <c r="O63" s="4"/>
      <c r="P63" s="4"/>
      <c r="Q63" s="4"/>
      <c r="R63" s="4"/>
      <c r="S63" s="4"/>
      <c r="T63" s="4"/>
      <c r="U63" s="4"/>
      <c r="V63" s="4"/>
      <c r="W63" s="4"/>
      <c r="X63" s="4"/>
      <c r="Y63" s="4"/>
      <c r="Z63" s="4"/>
    </row>
    <row r="64" spans="1:26" ht="22.5" customHeight="1">
      <c r="A64" s="22">
        <v>56</v>
      </c>
      <c r="B64" s="20" t="s">
        <v>170</v>
      </c>
      <c r="C64" s="21" t="s">
        <v>171</v>
      </c>
      <c r="D64" s="26" t="s">
        <v>137</v>
      </c>
      <c r="E64" s="21">
        <v>5</v>
      </c>
      <c r="F64" s="21">
        <v>5</v>
      </c>
      <c r="G64" s="29">
        <f t="shared" si="0"/>
        <v>100</v>
      </c>
      <c r="H64" s="22" t="str">
        <f t="shared" si="1"/>
        <v>Y</v>
      </c>
      <c r="I64" s="22">
        <f t="shared" si="2"/>
        <v>100</v>
      </c>
      <c r="J64" s="22" t="str">
        <f t="shared" si="3"/>
        <v>Y</v>
      </c>
      <c r="K64" s="4"/>
      <c r="L64" s="4"/>
      <c r="M64" s="4"/>
      <c r="N64" s="4"/>
      <c r="O64" s="4"/>
      <c r="P64" s="4"/>
      <c r="Q64" s="4"/>
      <c r="R64" s="4"/>
      <c r="S64" s="4"/>
      <c r="T64" s="4"/>
      <c r="U64" s="4"/>
      <c r="V64" s="4"/>
      <c r="W64" s="4"/>
      <c r="X64" s="4"/>
      <c r="Y64" s="4"/>
      <c r="Z64" s="4"/>
    </row>
    <row r="65" spans="1:26" ht="22.5" customHeight="1">
      <c r="A65" s="22">
        <v>57</v>
      </c>
      <c r="B65" s="20" t="s">
        <v>172</v>
      </c>
      <c r="C65" s="21" t="s">
        <v>173</v>
      </c>
      <c r="D65" s="26" t="s">
        <v>137</v>
      </c>
      <c r="E65" s="21">
        <v>5</v>
      </c>
      <c r="F65" s="21">
        <v>5</v>
      </c>
      <c r="G65" s="29">
        <f t="shared" si="0"/>
        <v>100</v>
      </c>
      <c r="H65" s="22" t="str">
        <f t="shared" si="1"/>
        <v>Y</v>
      </c>
      <c r="I65" s="22">
        <f t="shared" si="2"/>
        <v>100</v>
      </c>
      <c r="J65" s="22" t="str">
        <f t="shared" si="3"/>
        <v>Y</v>
      </c>
      <c r="K65" s="4"/>
      <c r="L65" s="4"/>
      <c r="M65" s="4"/>
      <c r="N65" s="4"/>
      <c r="O65" s="4"/>
      <c r="P65" s="4"/>
      <c r="Q65" s="4"/>
      <c r="R65" s="4"/>
      <c r="S65" s="4"/>
      <c r="T65" s="4"/>
      <c r="U65" s="4"/>
      <c r="V65" s="4"/>
      <c r="W65" s="4"/>
      <c r="X65" s="4"/>
      <c r="Y65" s="4"/>
      <c r="Z65" s="4"/>
    </row>
    <row r="66" spans="1:26" ht="22.5" customHeight="1">
      <c r="A66" s="22">
        <v>58</v>
      </c>
      <c r="B66" s="20" t="s">
        <v>174</v>
      </c>
      <c r="C66" s="21" t="s">
        <v>175</v>
      </c>
      <c r="D66" s="26" t="s">
        <v>137</v>
      </c>
      <c r="E66" s="21">
        <v>5</v>
      </c>
      <c r="F66" s="21">
        <v>5</v>
      </c>
      <c r="G66" s="29">
        <f t="shared" si="0"/>
        <v>100</v>
      </c>
      <c r="H66" s="22" t="str">
        <f t="shared" si="1"/>
        <v>Y</v>
      </c>
      <c r="I66" s="22">
        <f t="shared" si="2"/>
        <v>100</v>
      </c>
      <c r="J66" s="22" t="str">
        <f t="shared" si="3"/>
        <v>Y</v>
      </c>
      <c r="K66" s="4"/>
      <c r="L66" s="4"/>
      <c r="M66" s="4"/>
      <c r="N66" s="4"/>
      <c r="O66" s="4"/>
      <c r="P66" s="4"/>
      <c r="Q66" s="4"/>
      <c r="R66" s="4"/>
      <c r="S66" s="4"/>
      <c r="T66" s="4"/>
      <c r="U66" s="4"/>
      <c r="V66" s="4"/>
      <c r="W66" s="4"/>
      <c r="X66" s="4"/>
      <c r="Y66" s="4"/>
      <c r="Z66" s="4"/>
    </row>
    <row r="67" spans="1:26" ht="22.5" customHeight="1">
      <c r="A67" s="22">
        <v>59</v>
      </c>
      <c r="B67" s="20" t="s">
        <v>176</v>
      </c>
      <c r="C67" s="21" t="s">
        <v>177</v>
      </c>
      <c r="D67" s="26" t="s">
        <v>137</v>
      </c>
      <c r="E67" s="21">
        <v>5</v>
      </c>
      <c r="F67" s="21">
        <v>5</v>
      </c>
      <c r="G67" s="29">
        <f t="shared" si="0"/>
        <v>100</v>
      </c>
      <c r="H67" s="22" t="str">
        <f t="shared" si="1"/>
        <v>Y</v>
      </c>
      <c r="I67" s="22">
        <f t="shared" si="2"/>
        <v>100</v>
      </c>
      <c r="J67" s="22" t="str">
        <f t="shared" si="3"/>
        <v>Y</v>
      </c>
      <c r="K67" s="4"/>
      <c r="L67" s="4"/>
      <c r="M67" s="4"/>
      <c r="N67" s="4"/>
      <c r="O67" s="4"/>
      <c r="P67" s="4"/>
      <c r="Q67" s="4"/>
      <c r="R67" s="4"/>
      <c r="S67" s="4"/>
      <c r="T67" s="4"/>
      <c r="U67" s="4"/>
      <c r="V67" s="4"/>
      <c r="W67" s="4"/>
      <c r="X67" s="4"/>
      <c r="Y67" s="4"/>
      <c r="Z67" s="4"/>
    </row>
    <row r="68" spans="1:26" ht="22.5" customHeight="1">
      <c r="A68" s="22">
        <v>60</v>
      </c>
      <c r="B68" s="20" t="s">
        <v>178</v>
      </c>
      <c r="C68" s="21" t="s">
        <v>179</v>
      </c>
      <c r="D68" s="26" t="s">
        <v>137</v>
      </c>
      <c r="E68" s="21">
        <v>5</v>
      </c>
      <c r="F68" s="21">
        <v>5</v>
      </c>
      <c r="G68" s="29">
        <f t="shared" si="0"/>
        <v>100</v>
      </c>
      <c r="H68" s="22" t="str">
        <f t="shared" si="1"/>
        <v>Y</v>
      </c>
      <c r="I68" s="22">
        <f t="shared" si="2"/>
        <v>100</v>
      </c>
      <c r="J68" s="22" t="str">
        <f t="shared" si="3"/>
        <v>Y</v>
      </c>
      <c r="K68" s="4"/>
      <c r="L68" s="4"/>
      <c r="M68" s="4"/>
      <c r="N68" s="4"/>
      <c r="O68" s="4"/>
      <c r="P68" s="4"/>
      <c r="Q68" s="4"/>
      <c r="R68" s="4"/>
      <c r="S68" s="4"/>
      <c r="T68" s="4"/>
      <c r="U68" s="4"/>
      <c r="V68" s="4"/>
      <c r="W68" s="4"/>
      <c r="X68" s="4"/>
      <c r="Y68" s="4"/>
      <c r="Z68" s="4"/>
    </row>
    <row r="69" spans="1:26" ht="22.5" customHeight="1">
      <c r="A69" s="22">
        <v>61</v>
      </c>
      <c r="B69" s="20" t="s">
        <v>180</v>
      </c>
      <c r="C69" s="21" t="s">
        <v>181</v>
      </c>
      <c r="D69" s="26" t="s">
        <v>137</v>
      </c>
      <c r="E69" s="21">
        <v>5</v>
      </c>
      <c r="F69" s="21">
        <v>5</v>
      </c>
      <c r="G69" s="29">
        <f t="shared" si="0"/>
        <v>100</v>
      </c>
      <c r="H69" s="22" t="str">
        <f t="shared" si="1"/>
        <v>Y</v>
      </c>
      <c r="I69" s="22">
        <f t="shared" si="2"/>
        <v>100</v>
      </c>
      <c r="J69" s="22" t="str">
        <f t="shared" si="3"/>
        <v>Y</v>
      </c>
      <c r="K69" s="4"/>
      <c r="L69" s="4"/>
      <c r="M69" s="4"/>
      <c r="N69" s="4"/>
      <c r="O69" s="4"/>
      <c r="P69" s="4"/>
      <c r="Q69" s="4"/>
      <c r="R69" s="4"/>
      <c r="S69" s="4"/>
      <c r="T69" s="4"/>
      <c r="U69" s="4"/>
      <c r="V69" s="4"/>
      <c r="W69" s="4"/>
      <c r="X69" s="4"/>
      <c r="Y69" s="4"/>
      <c r="Z69" s="4"/>
    </row>
    <row r="70" spans="1:26" ht="22.5" customHeight="1">
      <c r="A70" s="22">
        <v>62</v>
      </c>
      <c r="B70" s="20" t="s">
        <v>182</v>
      </c>
      <c r="C70" s="21" t="s">
        <v>183</v>
      </c>
      <c r="D70" s="26" t="s">
        <v>137</v>
      </c>
      <c r="E70" s="21">
        <v>5</v>
      </c>
      <c r="F70" s="21">
        <v>5</v>
      </c>
      <c r="G70" s="29">
        <f t="shared" si="0"/>
        <v>100</v>
      </c>
      <c r="H70" s="22" t="str">
        <f t="shared" si="1"/>
        <v>Y</v>
      </c>
      <c r="I70" s="22">
        <f t="shared" si="2"/>
        <v>100</v>
      </c>
      <c r="J70" s="22" t="str">
        <f t="shared" si="3"/>
        <v>Y</v>
      </c>
      <c r="K70" s="4"/>
      <c r="L70" s="4"/>
      <c r="M70" s="4"/>
      <c r="N70" s="4"/>
      <c r="O70" s="4"/>
      <c r="P70" s="4"/>
      <c r="Q70" s="4"/>
      <c r="R70" s="4"/>
      <c r="S70" s="4"/>
      <c r="T70" s="4"/>
      <c r="U70" s="4"/>
      <c r="V70" s="4"/>
      <c r="W70" s="4"/>
      <c r="X70" s="4"/>
      <c r="Y70" s="4"/>
      <c r="Z70" s="4"/>
    </row>
    <row r="71" spans="1:26" ht="22.5" customHeight="1">
      <c r="A71" s="22">
        <v>63</v>
      </c>
      <c r="B71" s="20" t="s">
        <v>184</v>
      </c>
      <c r="C71" s="21" t="s">
        <v>185</v>
      </c>
      <c r="D71" s="26" t="s">
        <v>137</v>
      </c>
      <c r="E71" s="21">
        <v>5</v>
      </c>
      <c r="F71" s="21">
        <v>5</v>
      </c>
      <c r="G71" s="29">
        <f t="shared" si="0"/>
        <v>100</v>
      </c>
      <c r="H71" s="22" t="str">
        <f t="shared" si="1"/>
        <v>Y</v>
      </c>
      <c r="I71" s="22">
        <f t="shared" si="2"/>
        <v>100</v>
      </c>
      <c r="J71" s="22" t="str">
        <f t="shared" si="3"/>
        <v>Y</v>
      </c>
      <c r="K71" s="4"/>
      <c r="L71" s="4"/>
      <c r="M71" s="4"/>
      <c r="N71" s="4"/>
      <c r="O71" s="4"/>
      <c r="P71" s="4"/>
      <c r="Q71" s="4"/>
      <c r="R71" s="4"/>
      <c r="S71" s="4"/>
      <c r="T71" s="4"/>
      <c r="U71" s="4"/>
      <c r="V71" s="4"/>
      <c r="W71" s="4"/>
      <c r="X71" s="4"/>
      <c r="Y71" s="4"/>
      <c r="Z71" s="4"/>
    </row>
    <row r="72" spans="1:26" ht="22.5" customHeight="1">
      <c r="A72" s="22">
        <v>64</v>
      </c>
      <c r="B72" s="20" t="s">
        <v>186</v>
      </c>
      <c r="C72" s="21" t="s">
        <v>187</v>
      </c>
      <c r="D72" s="26" t="s">
        <v>137</v>
      </c>
      <c r="E72" s="21">
        <v>5</v>
      </c>
      <c r="F72" s="21">
        <v>5</v>
      </c>
      <c r="G72" s="29">
        <f t="shared" si="0"/>
        <v>100</v>
      </c>
      <c r="H72" s="22" t="str">
        <f t="shared" si="1"/>
        <v>Y</v>
      </c>
      <c r="I72" s="22">
        <f t="shared" si="2"/>
        <v>100</v>
      </c>
      <c r="J72" s="22" t="str">
        <f t="shared" si="3"/>
        <v>Y</v>
      </c>
      <c r="K72" s="4"/>
      <c r="L72" s="4"/>
      <c r="M72" s="4"/>
      <c r="N72" s="4"/>
      <c r="O72" s="4"/>
      <c r="P72" s="4"/>
      <c r="Q72" s="4"/>
      <c r="R72" s="4"/>
      <c r="S72" s="4"/>
      <c r="T72" s="4"/>
      <c r="U72" s="4"/>
      <c r="V72" s="4"/>
      <c r="W72" s="4"/>
      <c r="X72" s="4"/>
      <c r="Y72" s="4"/>
      <c r="Z72" s="4"/>
    </row>
    <row r="73" spans="1:26" ht="22.5" customHeight="1">
      <c r="A73" s="22">
        <v>65</v>
      </c>
      <c r="B73" s="20" t="s">
        <v>188</v>
      </c>
      <c r="C73" s="21" t="s">
        <v>189</v>
      </c>
      <c r="D73" s="26" t="s">
        <v>137</v>
      </c>
      <c r="E73" s="21">
        <v>5</v>
      </c>
      <c r="F73" s="21">
        <v>5</v>
      </c>
      <c r="G73" s="29">
        <f t="shared" si="0"/>
        <v>100</v>
      </c>
      <c r="H73" s="22" t="str">
        <f t="shared" si="1"/>
        <v>Y</v>
      </c>
      <c r="I73" s="22">
        <f t="shared" si="2"/>
        <v>100</v>
      </c>
      <c r="J73" s="22" t="str">
        <f t="shared" si="3"/>
        <v>Y</v>
      </c>
      <c r="K73" s="4"/>
      <c r="L73" s="4"/>
      <c r="M73" s="4"/>
      <c r="N73" s="4"/>
      <c r="O73" s="4"/>
      <c r="P73" s="4"/>
      <c r="Q73" s="4"/>
      <c r="R73" s="4"/>
      <c r="S73" s="4"/>
      <c r="T73" s="4"/>
      <c r="U73" s="4"/>
      <c r="V73" s="4"/>
      <c r="W73" s="4"/>
      <c r="X73" s="4"/>
      <c r="Y73" s="4"/>
      <c r="Z73" s="4"/>
    </row>
    <row r="74" spans="1:26" ht="22.5" customHeight="1">
      <c r="A74" s="22">
        <v>66</v>
      </c>
      <c r="B74" s="20" t="s">
        <v>190</v>
      </c>
      <c r="C74" s="21" t="s">
        <v>191</v>
      </c>
      <c r="D74" s="26" t="s">
        <v>137</v>
      </c>
      <c r="E74" s="21">
        <v>5</v>
      </c>
      <c r="F74" s="21">
        <v>5</v>
      </c>
      <c r="G74" s="29">
        <f t="shared" si="0"/>
        <v>100</v>
      </c>
      <c r="H74" s="22" t="str">
        <f t="shared" si="1"/>
        <v>Y</v>
      </c>
      <c r="I74" s="22">
        <f t="shared" si="2"/>
        <v>100</v>
      </c>
      <c r="J74" s="22" t="str">
        <f t="shared" si="3"/>
        <v>Y</v>
      </c>
      <c r="K74" s="4"/>
      <c r="L74" s="4"/>
      <c r="M74" s="4"/>
      <c r="N74" s="4"/>
      <c r="O74" s="4"/>
      <c r="P74" s="4"/>
      <c r="Q74" s="4"/>
      <c r="R74" s="4"/>
      <c r="S74" s="4"/>
      <c r="T74" s="4"/>
      <c r="U74" s="4"/>
      <c r="V74" s="4"/>
      <c r="W74" s="4"/>
      <c r="X74" s="4"/>
      <c r="Y74" s="4"/>
      <c r="Z74" s="4"/>
    </row>
    <row r="75" spans="1:26" ht="22.5" customHeight="1">
      <c r="A75" s="22">
        <v>67</v>
      </c>
      <c r="B75" s="20" t="s">
        <v>192</v>
      </c>
      <c r="C75" s="21" t="s">
        <v>193</v>
      </c>
      <c r="D75" s="26" t="s">
        <v>137</v>
      </c>
      <c r="E75" s="21">
        <v>5</v>
      </c>
      <c r="F75" s="21">
        <v>5</v>
      </c>
      <c r="G75" s="29">
        <f t="shared" si="0"/>
        <v>100</v>
      </c>
      <c r="H75" s="22" t="str">
        <f t="shared" si="1"/>
        <v>Y</v>
      </c>
      <c r="I75" s="22">
        <f t="shared" si="2"/>
        <v>100</v>
      </c>
      <c r="J75" s="22" t="str">
        <f t="shared" si="3"/>
        <v>Y</v>
      </c>
      <c r="K75" s="4"/>
      <c r="L75" s="4"/>
      <c r="M75" s="4"/>
      <c r="N75" s="4"/>
      <c r="O75" s="4"/>
      <c r="P75" s="4"/>
      <c r="Q75" s="4"/>
      <c r="R75" s="4"/>
      <c r="S75" s="4"/>
      <c r="T75" s="4"/>
      <c r="U75" s="4"/>
      <c r="V75" s="4"/>
      <c r="W75" s="4"/>
      <c r="X75" s="4"/>
      <c r="Y75" s="4"/>
      <c r="Z75" s="4"/>
    </row>
    <row r="76" spans="1:26" ht="22.5" customHeight="1">
      <c r="A76" s="22">
        <v>68</v>
      </c>
      <c r="B76" s="20" t="s">
        <v>194</v>
      </c>
      <c r="C76" s="21" t="s">
        <v>195</v>
      </c>
      <c r="D76" s="26" t="s">
        <v>137</v>
      </c>
      <c r="E76" s="21">
        <v>5</v>
      </c>
      <c r="F76" s="21">
        <v>5</v>
      </c>
      <c r="G76" s="29">
        <f t="shared" si="0"/>
        <v>100</v>
      </c>
      <c r="H76" s="22" t="str">
        <f t="shared" si="1"/>
        <v>Y</v>
      </c>
      <c r="I76" s="22">
        <f t="shared" si="2"/>
        <v>100</v>
      </c>
      <c r="J76" s="22" t="str">
        <f t="shared" si="3"/>
        <v>Y</v>
      </c>
      <c r="K76" s="4"/>
      <c r="L76" s="4"/>
      <c r="M76" s="4"/>
      <c r="N76" s="4"/>
      <c r="O76" s="4"/>
      <c r="P76" s="4"/>
      <c r="Q76" s="4"/>
      <c r="R76" s="4"/>
      <c r="S76" s="4"/>
      <c r="T76" s="4"/>
      <c r="U76" s="4"/>
      <c r="V76" s="4"/>
      <c r="W76" s="4"/>
      <c r="X76" s="4"/>
      <c r="Y76" s="4"/>
      <c r="Z76" s="4"/>
    </row>
    <row r="77" spans="1:26" ht="22.5" customHeight="1">
      <c r="A77" s="22">
        <v>69</v>
      </c>
      <c r="B77" s="20" t="s">
        <v>196</v>
      </c>
      <c r="C77" s="21" t="s">
        <v>197</v>
      </c>
      <c r="D77" s="26" t="s">
        <v>137</v>
      </c>
      <c r="E77" s="21">
        <v>5</v>
      </c>
      <c r="F77" s="21">
        <v>5</v>
      </c>
      <c r="G77" s="29">
        <f t="shared" si="0"/>
        <v>100</v>
      </c>
      <c r="H77" s="22" t="str">
        <f t="shared" si="1"/>
        <v>Y</v>
      </c>
      <c r="I77" s="22">
        <f t="shared" si="2"/>
        <v>100</v>
      </c>
      <c r="J77" s="22" t="str">
        <f t="shared" si="3"/>
        <v>Y</v>
      </c>
      <c r="K77" s="4"/>
      <c r="L77" s="4"/>
      <c r="M77" s="4"/>
      <c r="N77" s="4"/>
      <c r="O77" s="4"/>
      <c r="P77" s="4"/>
      <c r="Q77" s="4"/>
      <c r="R77" s="4"/>
      <c r="S77" s="4"/>
      <c r="T77" s="4"/>
      <c r="U77" s="4"/>
      <c r="V77" s="4"/>
      <c r="W77" s="4"/>
      <c r="X77" s="4"/>
      <c r="Y77" s="4"/>
      <c r="Z77" s="4"/>
    </row>
    <row r="78" spans="1:26" ht="22.5" customHeight="1">
      <c r="A78" s="22">
        <v>70</v>
      </c>
      <c r="B78" s="20" t="s">
        <v>198</v>
      </c>
      <c r="C78" s="21" t="s">
        <v>199</v>
      </c>
      <c r="D78" s="26" t="s">
        <v>137</v>
      </c>
      <c r="E78" s="21">
        <v>5</v>
      </c>
      <c r="F78" s="21">
        <v>5</v>
      </c>
      <c r="G78" s="29">
        <f t="shared" si="0"/>
        <v>100</v>
      </c>
      <c r="H78" s="22" t="str">
        <f t="shared" si="1"/>
        <v>Y</v>
      </c>
      <c r="I78" s="22">
        <f t="shared" si="2"/>
        <v>100</v>
      </c>
      <c r="J78" s="22" t="str">
        <f t="shared" si="3"/>
        <v>Y</v>
      </c>
      <c r="K78" s="4"/>
      <c r="L78" s="4"/>
      <c r="M78" s="4"/>
      <c r="N78" s="4"/>
      <c r="O78" s="4"/>
      <c r="P78" s="4"/>
      <c r="Q78" s="4"/>
      <c r="R78" s="4"/>
      <c r="S78" s="4"/>
      <c r="T78" s="4"/>
      <c r="U78" s="4"/>
      <c r="V78" s="4"/>
      <c r="W78" s="4"/>
      <c r="X78" s="4"/>
      <c r="Y78" s="4"/>
      <c r="Z78" s="4"/>
    </row>
    <row r="79" spans="1:26" ht="22.5" customHeight="1">
      <c r="A79" s="22">
        <v>71</v>
      </c>
      <c r="B79" s="20" t="s">
        <v>200</v>
      </c>
      <c r="C79" s="21" t="s">
        <v>201</v>
      </c>
      <c r="D79" s="26" t="s">
        <v>137</v>
      </c>
      <c r="E79" s="21">
        <v>5</v>
      </c>
      <c r="F79" s="21">
        <v>5</v>
      </c>
      <c r="G79" s="29">
        <f t="shared" si="0"/>
        <v>100</v>
      </c>
      <c r="H79" s="22" t="str">
        <f t="shared" si="1"/>
        <v>Y</v>
      </c>
      <c r="I79" s="22">
        <f t="shared" si="2"/>
        <v>100</v>
      </c>
      <c r="J79" s="22" t="str">
        <f t="shared" si="3"/>
        <v>Y</v>
      </c>
      <c r="K79" s="4"/>
      <c r="L79" s="4"/>
      <c r="M79" s="4"/>
      <c r="N79" s="4"/>
      <c r="O79" s="4"/>
      <c r="P79" s="4"/>
      <c r="Q79" s="4"/>
      <c r="R79" s="4"/>
      <c r="S79" s="4"/>
      <c r="T79" s="4"/>
      <c r="U79" s="4"/>
      <c r="V79" s="4"/>
      <c r="W79" s="4"/>
      <c r="X79" s="4"/>
      <c r="Y79" s="4"/>
      <c r="Z79" s="4"/>
    </row>
    <row r="80" spans="1:26" ht="22.5" customHeight="1">
      <c r="A80" s="22">
        <v>72</v>
      </c>
      <c r="B80" s="20" t="s">
        <v>202</v>
      </c>
      <c r="C80" s="21" t="s">
        <v>203</v>
      </c>
      <c r="D80" s="26" t="s">
        <v>137</v>
      </c>
      <c r="E80" s="21">
        <v>5</v>
      </c>
      <c r="F80" s="21">
        <v>5</v>
      </c>
      <c r="G80" s="29">
        <f t="shared" si="0"/>
        <v>100</v>
      </c>
      <c r="H80" s="22" t="str">
        <f t="shared" si="1"/>
        <v>Y</v>
      </c>
      <c r="I80" s="22">
        <f t="shared" si="2"/>
        <v>100</v>
      </c>
      <c r="J80" s="22" t="str">
        <f t="shared" si="3"/>
        <v>Y</v>
      </c>
      <c r="K80" s="4"/>
      <c r="L80" s="4"/>
      <c r="M80" s="4"/>
      <c r="N80" s="4"/>
      <c r="O80" s="4"/>
      <c r="P80" s="4"/>
      <c r="Q80" s="4"/>
      <c r="R80" s="4"/>
      <c r="S80" s="4"/>
      <c r="T80" s="4"/>
      <c r="U80" s="4"/>
      <c r="V80" s="4"/>
      <c r="W80" s="4"/>
      <c r="X80" s="4"/>
      <c r="Y80" s="4"/>
      <c r="Z80" s="4"/>
    </row>
    <row r="81" spans="1:26" ht="22.5" customHeight="1">
      <c r="A81" s="22">
        <v>73</v>
      </c>
      <c r="B81" s="20" t="s">
        <v>204</v>
      </c>
      <c r="C81" s="21" t="s">
        <v>205</v>
      </c>
      <c r="D81" s="26" t="s">
        <v>137</v>
      </c>
      <c r="E81" s="21">
        <v>5</v>
      </c>
      <c r="F81" s="21">
        <v>5</v>
      </c>
      <c r="G81" s="29">
        <f t="shared" si="0"/>
        <v>100</v>
      </c>
      <c r="H81" s="22" t="str">
        <f t="shared" si="1"/>
        <v>Y</v>
      </c>
      <c r="I81" s="22">
        <f t="shared" si="2"/>
        <v>100</v>
      </c>
      <c r="J81" s="22" t="str">
        <f t="shared" si="3"/>
        <v>Y</v>
      </c>
      <c r="K81" s="4"/>
      <c r="L81" s="4"/>
      <c r="M81" s="4"/>
      <c r="N81" s="4"/>
      <c r="O81" s="4"/>
      <c r="P81" s="4"/>
      <c r="Q81" s="4"/>
      <c r="R81" s="4"/>
      <c r="S81" s="4"/>
      <c r="T81" s="4"/>
      <c r="U81" s="4"/>
      <c r="V81" s="4"/>
      <c r="W81" s="4"/>
      <c r="X81" s="4"/>
      <c r="Y81" s="4"/>
      <c r="Z81" s="4"/>
    </row>
    <row r="82" spans="1:26" ht="22.5" customHeight="1">
      <c r="A82" s="22">
        <v>74</v>
      </c>
      <c r="B82" s="20" t="s">
        <v>206</v>
      </c>
      <c r="C82" s="21" t="s">
        <v>207</v>
      </c>
      <c r="D82" s="26" t="s">
        <v>137</v>
      </c>
      <c r="E82" s="21">
        <v>5</v>
      </c>
      <c r="F82" s="21">
        <v>5</v>
      </c>
      <c r="G82" s="29">
        <f t="shared" si="0"/>
        <v>100</v>
      </c>
      <c r="H82" s="22" t="str">
        <f t="shared" si="1"/>
        <v>Y</v>
      </c>
      <c r="I82" s="22">
        <f t="shared" si="2"/>
        <v>100</v>
      </c>
      <c r="J82" s="22" t="str">
        <f t="shared" si="3"/>
        <v>Y</v>
      </c>
      <c r="K82" s="4"/>
      <c r="L82" s="4"/>
      <c r="M82" s="4"/>
      <c r="N82" s="4"/>
      <c r="O82" s="4"/>
      <c r="P82" s="4"/>
      <c r="Q82" s="4"/>
      <c r="R82" s="4"/>
      <c r="S82" s="4"/>
      <c r="T82" s="4"/>
      <c r="U82" s="4"/>
      <c r="V82" s="4"/>
      <c r="W82" s="4"/>
      <c r="X82" s="4"/>
      <c r="Y82" s="4"/>
      <c r="Z82" s="4"/>
    </row>
    <row r="83" spans="1:26" ht="22.5" customHeight="1">
      <c r="A83" s="22">
        <v>75</v>
      </c>
      <c r="B83" s="20" t="s">
        <v>208</v>
      </c>
      <c r="C83" s="21" t="s">
        <v>209</v>
      </c>
      <c r="D83" s="26" t="s">
        <v>137</v>
      </c>
      <c r="E83" s="21">
        <v>5</v>
      </c>
      <c r="F83" s="21">
        <v>5</v>
      </c>
      <c r="G83" s="29">
        <f t="shared" si="0"/>
        <v>100</v>
      </c>
      <c r="H83" s="22" t="str">
        <f t="shared" si="1"/>
        <v>Y</v>
      </c>
      <c r="I83" s="22">
        <f t="shared" si="2"/>
        <v>100</v>
      </c>
      <c r="J83" s="22" t="str">
        <f t="shared" si="3"/>
        <v>Y</v>
      </c>
      <c r="K83" s="4"/>
      <c r="L83" s="4"/>
      <c r="M83" s="4"/>
      <c r="N83" s="4"/>
      <c r="O83" s="4"/>
      <c r="P83" s="4"/>
      <c r="Q83" s="4"/>
      <c r="R83" s="4"/>
      <c r="S83" s="4"/>
      <c r="T83" s="4"/>
      <c r="U83" s="4"/>
      <c r="V83" s="4"/>
      <c r="W83" s="4"/>
      <c r="X83" s="4"/>
      <c r="Y83" s="4"/>
      <c r="Z83" s="4"/>
    </row>
    <row r="84" spans="1:26" ht="22.5" customHeight="1">
      <c r="A84" s="22">
        <v>76</v>
      </c>
      <c r="B84" s="20" t="s">
        <v>210</v>
      </c>
      <c r="C84" s="21" t="s">
        <v>211</v>
      </c>
      <c r="D84" s="26" t="s">
        <v>137</v>
      </c>
      <c r="E84" s="21">
        <v>5</v>
      </c>
      <c r="F84" s="21">
        <v>5</v>
      </c>
      <c r="G84" s="29">
        <f t="shared" si="0"/>
        <v>100</v>
      </c>
      <c r="H84" s="22" t="str">
        <f t="shared" si="1"/>
        <v>Y</v>
      </c>
      <c r="I84" s="22">
        <f t="shared" si="2"/>
        <v>100</v>
      </c>
      <c r="J84" s="22" t="str">
        <f t="shared" si="3"/>
        <v>Y</v>
      </c>
      <c r="K84" s="4"/>
      <c r="L84" s="4"/>
      <c r="M84" s="4"/>
      <c r="N84" s="4"/>
      <c r="O84" s="4"/>
      <c r="P84" s="4"/>
      <c r="Q84" s="4"/>
      <c r="R84" s="4"/>
      <c r="S84" s="4"/>
      <c r="T84" s="4"/>
      <c r="U84" s="4"/>
      <c r="V84" s="4"/>
      <c r="W84" s="4"/>
      <c r="X84" s="4"/>
      <c r="Y84" s="4"/>
      <c r="Z84" s="4"/>
    </row>
    <row r="85" spans="1:26" ht="22.5" customHeight="1">
      <c r="A85" s="22">
        <v>77</v>
      </c>
      <c r="B85" s="20" t="s">
        <v>212</v>
      </c>
      <c r="C85" s="21" t="s">
        <v>213</v>
      </c>
      <c r="D85" s="26" t="s">
        <v>137</v>
      </c>
      <c r="E85" s="21">
        <v>5</v>
      </c>
      <c r="F85" s="21">
        <v>5</v>
      </c>
      <c r="G85" s="29">
        <f t="shared" si="0"/>
        <v>100</v>
      </c>
      <c r="H85" s="22" t="str">
        <f t="shared" si="1"/>
        <v>Y</v>
      </c>
      <c r="I85" s="22">
        <f t="shared" si="2"/>
        <v>100</v>
      </c>
      <c r="J85" s="22" t="str">
        <f t="shared" si="3"/>
        <v>Y</v>
      </c>
      <c r="K85" s="4"/>
      <c r="L85" s="4"/>
      <c r="M85" s="4"/>
      <c r="N85" s="4"/>
      <c r="O85" s="4"/>
      <c r="P85" s="4"/>
      <c r="Q85" s="4"/>
      <c r="R85" s="4"/>
      <c r="S85" s="4"/>
      <c r="T85" s="4"/>
      <c r="U85" s="4"/>
      <c r="V85" s="4"/>
      <c r="W85" s="4"/>
      <c r="X85" s="4"/>
      <c r="Y85" s="4"/>
      <c r="Z85" s="4"/>
    </row>
    <row r="86" spans="1:26" ht="22.5" customHeight="1">
      <c r="A86" s="22">
        <v>78</v>
      </c>
      <c r="B86" s="20" t="s">
        <v>214</v>
      </c>
      <c r="C86" s="21" t="s">
        <v>215</v>
      </c>
      <c r="D86" s="26" t="s">
        <v>58</v>
      </c>
      <c r="E86" s="36">
        <v>5</v>
      </c>
      <c r="F86" s="36">
        <v>5</v>
      </c>
      <c r="G86" s="22">
        <f t="shared" si="0"/>
        <v>100</v>
      </c>
      <c r="H86" s="22" t="str">
        <f t="shared" si="1"/>
        <v>Y</v>
      </c>
      <c r="I86" s="22">
        <f t="shared" si="2"/>
        <v>100</v>
      </c>
      <c r="J86" s="22" t="str">
        <f t="shared" si="3"/>
        <v>Y</v>
      </c>
      <c r="K86" s="4"/>
      <c r="L86" s="4"/>
      <c r="M86" s="4"/>
      <c r="N86" s="4"/>
      <c r="O86" s="4"/>
      <c r="P86" s="4"/>
      <c r="Q86" s="4"/>
      <c r="R86" s="4"/>
      <c r="S86" s="4"/>
      <c r="T86" s="4"/>
      <c r="U86" s="4"/>
      <c r="V86" s="4"/>
      <c r="W86" s="4"/>
      <c r="X86" s="4"/>
      <c r="Y86" s="4"/>
      <c r="Z86" s="4"/>
    </row>
    <row r="87" spans="1:26" ht="22.5" customHeight="1">
      <c r="A87" s="22">
        <v>79</v>
      </c>
      <c r="B87" s="20" t="s">
        <v>216</v>
      </c>
      <c r="C87" s="21" t="s">
        <v>217</v>
      </c>
      <c r="D87" s="26" t="s">
        <v>137</v>
      </c>
      <c r="E87" s="21">
        <v>5</v>
      </c>
      <c r="F87" s="21">
        <v>5</v>
      </c>
      <c r="G87" s="29">
        <f t="shared" si="0"/>
        <v>100</v>
      </c>
      <c r="H87" s="22" t="str">
        <f t="shared" si="1"/>
        <v>Y</v>
      </c>
      <c r="I87" s="22">
        <f t="shared" si="2"/>
        <v>100</v>
      </c>
      <c r="J87" s="22" t="str">
        <f t="shared" si="3"/>
        <v>Y</v>
      </c>
      <c r="K87" s="4"/>
      <c r="L87" s="4"/>
      <c r="M87" s="4"/>
      <c r="N87" s="4"/>
      <c r="O87" s="4"/>
      <c r="P87" s="4"/>
      <c r="Q87" s="4"/>
      <c r="R87" s="4"/>
      <c r="S87" s="4"/>
      <c r="T87" s="4"/>
      <c r="U87" s="4"/>
      <c r="V87" s="4"/>
      <c r="W87" s="4"/>
      <c r="X87" s="4"/>
      <c r="Y87" s="4"/>
      <c r="Z87" s="4"/>
    </row>
    <row r="88" spans="1:26" ht="22.5" customHeight="1">
      <c r="A88" s="22">
        <v>80</v>
      </c>
      <c r="B88" s="20" t="s">
        <v>218</v>
      </c>
      <c r="C88" s="21" t="s">
        <v>219</v>
      </c>
      <c r="D88" s="26" t="s">
        <v>137</v>
      </c>
      <c r="E88" s="21">
        <v>5</v>
      </c>
      <c r="F88" s="21">
        <v>5</v>
      </c>
      <c r="G88" s="29">
        <f t="shared" si="0"/>
        <v>100</v>
      </c>
      <c r="H88" s="22" t="str">
        <f t="shared" si="1"/>
        <v>Y</v>
      </c>
      <c r="I88" s="22">
        <f t="shared" si="2"/>
        <v>100</v>
      </c>
      <c r="J88" s="22" t="str">
        <f t="shared" si="3"/>
        <v>Y</v>
      </c>
      <c r="K88" s="4"/>
      <c r="L88" s="4"/>
      <c r="M88" s="4"/>
      <c r="N88" s="4"/>
      <c r="O88" s="4"/>
      <c r="P88" s="4"/>
      <c r="Q88" s="4"/>
      <c r="R88" s="4"/>
      <c r="S88" s="4"/>
      <c r="T88" s="4"/>
      <c r="U88" s="4"/>
      <c r="V88" s="4"/>
      <c r="W88" s="4"/>
      <c r="X88" s="4"/>
      <c r="Y88" s="4"/>
      <c r="Z88" s="4"/>
    </row>
    <row r="89" spans="1:26" ht="22.5" customHeight="1">
      <c r="A89" s="22">
        <v>81</v>
      </c>
      <c r="B89" s="20" t="s">
        <v>220</v>
      </c>
      <c r="C89" s="21" t="s">
        <v>221</v>
      </c>
      <c r="D89" s="26" t="s">
        <v>58</v>
      </c>
      <c r="E89" s="32">
        <v>5</v>
      </c>
      <c r="F89" s="32">
        <v>5</v>
      </c>
      <c r="G89" s="29">
        <f t="shared" si="0"/>
        <v>100</v>
      </c>
      <c r="H89" s="22" t="str">
        <f t="shared" si="1"/>
        <v>Y</v>
      </c>
      <c r="I89" s="22">
        <f t="shared" si="2"/>
        <v>100</v>
      </c>
      <c r="J89" s="22" t="str">
        <f t="shared" si="3"/>
        <v>Y</v>
      </c>
      <c r="K89" s="4"/>
      <c r="L89" s="4"/>
      <c r="M89" s="4"/>
      <c r="N89" s="4"/>
      <c r="O89" s="4"/>
      <c r="P89" s="4"/>
      <c r="Q89" s="4"/>
      <c r="R89" s="4"/>
      <c r="S89" s="4"/>
      <c r="T89" s="4"/>
      <c r="U89" s="4"/>
      <c r="V89" s="4"/>
      <c r="W89" s="4"/>
      <c r="X89" s="4"/>
      <c r="Y89" s="4"/>
      <c r="Z89" s="4"/>
    </row>
    <row r="90" spans="1:26" ht="22.5" customHeight="1">
      <c r="A90" s="22">
        <v>82</v>
      </c>
      <c r="B90" s="20" t="s">
        <v>222</v>
      </c>
      <c r="C90" s="21" t="s">
        <v>223</v>
      </c>
      <c r="D90" s="26" t="s">
        <v>58</v>
      </c>
      <c r="E90" s="21">
        <v>5</v>
      </c>
      <c r="F90" s="21">
        <v>5</v>
      </c>
      <c r="G90" s="29">
        <f t="shared" si="0"/>
        <v>100</v>
      </c>
      <c r="H90" s="22" t="str">
        <f t="shared" si="1"/>
        <v>Y</v>
      </c>
      <c r="I90" s="22">
        <f t="shared" si="2"/>
        <v>100</v>
      </c>
      <c r="J90" s="22" t="str">
        <f t="shared" si="3"/>
        <v>Y</v>
      </c>
      <c r="K90" s="4"/>
      <c r="L90" s="4"/>
      <c r="M90" s="4"/>
      <c r="N90" s="4"/>
      <c r="O90" s="4"/>
      <c r="P90" s="4"/>
      <c r="Q90" s="4"/>
      <c r="R90" s="4"/>
      <c r="S90" s="4"/>
      <c r="T90" s="4"/>
      <c r="U90" s="4"/>
      <c r="V90" s="4"/>
      <c r="W90" s="4"/>
      <c r="X90" s="4"/>
      <c r="Y90" s="4"/>
      <c r="Z90" s="4"/>
    </row>
    <row r="91" spans="1:26" ht="28.5" customHeight="1">
      <c r="A91" s="22">
        <v>83</v>
      </c>
      <c r="B91" s="20" t="s">
        <v>224</v>
      </c>
      <c r="C91" s="21" t="s">
        <v>225</v>
      </c>
      <c r="D91" s="26" t="s">
        <v>58</v>
      </c>
      <c r="E91" s="21">
        <v>5</v>
      </c>
      <c r="F91" s="21">
        <v>5</v>
      </c>
      <c r="G91" s="29">
        <f t="shared" si="0"/>
        <v>100</v>
      </c>
      <c r="H91" s="22" t="str">
        <f t="shared" si="1"/>
        <v>Y</v>
      </c>
      <c r="I91" s="22">
        <f t="shared" si="2"/>
        <v>100</v>
      </c>
      <c r="J91" s="22" t="str">
        <f t="shared" si="3"/>
        <v>Y</v>
      </c>
      <c r="K91" s="4"/>
      <c r="L91" s="4"/>
      <c r="M91" s="4"/>
      <c r="N91" s="4"/>
      <c r="O91" s="4"/>
      <c r="P91" s="4"/>
      <c r="Q91" s="4"/>
      <c r="R91" s="4"/>
      <c r="S91" s="4"/>
      <c r="T91" s="4"/>
      <c r="U91" s="4"/>
      <c r="V91" s="4"/>
      <c r="W91" s="4"/>
      <c r="X91" s="4"/>
      <c r="Y91" s="4"/>
      <c r="Z91" s="4"/>
    </row>
    <row r="92" spans="1:26" ht="22.5" customHeight="1">
      <c r="A92" s="22">
        <v>84</v>
      </c>
      <c r="B92" s="20" t="s">
        <v>226</v>
      </c>
      <c r="C92" s="21" t="s">
        <v>227</v>
      </c>
      <c r="D92" s="26" t="s">
        <v>58</v>
      </c>
      <c r="E92" s="21">
        <v>5</v>
      </c>
      <c r="F92" s="21">
        <v>5</v>
      </c>
      <c r="G92" s="29">
        <f t="shared" si="0"/>
        <v>100</v>
      </c>
      <c r="H92" s="22" t="str">
        <f t="shared" si="1"/>
        <v>Y</v>
      </c>
      <c r="I92" s="22">
        <f t="shared" si="2"/>
        <v>100</v>
      </c>
      <c r="J92" s="22" t="str">
        <f t="shared" si="3"/>
        <v>Y</v>
      </c>
      <c r="K92" s="4"/>
      <c r="L92" s="4"/>
      <c r="M92" s="4"/>
      <c r="N92" s="4"/>
      <c r="O92" s="4"/>
      <c r="P92" s="4"/>
      <c r="Q92" s="4"/>
      <c r="R92" s="4"/>
      <c r="S92" s="4"/>
      <c r="T92" s="4"/>
      <c r="U92" s="4"/>
      <c r="V92" s="4"/>
      <c r="W92" s="4"/>
      <c r="X92" s="4"/>
      <c r="Y92" s="4"/>
      <c r="Z92" s="4"/>
    </row>
    <row r="93" spans="1:26" ht="22.5" customHeight="1">
      <c r="A93" s="22">
        <v>85</v>
      </c>
      <c r="B93" s="20" t="s">
        <v>228</v>
      </c>
      <c r="C93" s="21" t="s">
        <v>229</v>
      </c>
      <c r="D93" s="26" t="s">
        <v>58</v>
      </c>
      <c r="E93" s="21">
        <v>5</v>
      </c>
      <c r="F93" s="21">
        <v>5</v>
      </c>
      <c r="G93" s="29">
        <f t="shared" si="0"/>
        <v>100</v>
      </c>
      <c r="H93" s="22" t="str">
        <f t="shared" si="1"/>
        <v>Y</v>
      </c>
      <c r="I93" s="22">
        <f t="shared" si="2"/>
        <v>100</v>
      </c>
      <c r="J93" s="22" t="str">
        <f t="shared" si="3"/>
        <v>Y</v>
      </c>
      <c r="K93" s="4"/>
      <c r="L93" s="4"/>
      <c r="M93" s="4"/>
      <c r="N93" s="4"/>
      <c r="O93" s="4"/>
      <c r="P93" s="4"/>
      <c r="Q93" s="4"/>
      <c r="R93" s="4"/>
      <c r="S93" s="4"/>
      <c r="T93" s="4"/>
      <c r="U93" s="4"/>
      <c r="V93" s="4"/>
      <c r="W93" s="4"/>
      <c r="X93" s="4"/>
      <c r="Y93" s="4"/>
      <c r="Z93" s="4"/>
    </row>
    <row r="94" spans="1:26" ht="22.5" customHeight="1">
      <c r="A94" s="22">
        <v>86</v>
      </c>
      <c r="B94" s="20" t="s">
        <v>230</v>
      </c>
      <c r="C94" s="21" t="s">
        <v>231</v>
      </c>
      <c r="D94" s="26" t="s">
        <v>58</v>
      </c>
      <c r="E94" s="21">
        <v>5</v>
      </c>
      <c r="F94" s="21">
        <v>5</v>
      </c>
      <c r="G94" s="29">
        <f t="shared" si="0"/>
        <v>100</v>
      </c>
      <c r="H94" s="22" t="str">
        <f t="shared" si="1"/>
        <v>Y</v>
      </c>
      <c r="I94" s="22">
        <f t="shared" si="2"/>
        <v>100</v>
      </c>
      <c r="J94" s="22" t="str">
        <f t="shared" si="3"/>
        <v>Y</v>
      </c>
      <c r="K94" s="4"/>
      <c r="L94" s="4"/>
      <c r="M94" s="4"/>
      <c r="N94" s="4"/>
      <c r="O94" s="4"/>
      <c r="P94" s="4"/>
      <c r="Q94" s="4"/>
      <c r="R94" s="4"/>
      <c r="S94" s="4"/>
      <c r="T94" s="4"/>
      <c r="U94" s="4"/>
      <c r="V94" s="4"/>
      <c r="W94" s="4"/>
      <c r="X94" s="4"/>
      <c r="Y94" s="4"/>
      <c r="Z94" s="4"/>
    </row>
    <row r="95" spans="1:26" ht="22.5" customHeight="1">
      <c r="A95" s="22">
        <v>87</v>
      </c>
      <c r="B95" s="20" t="s">
        <v>232</v>
      </c>
      <c r="C95" s="21" t="s">
        <v>233</v>
      </c>
      <c r="D95" s="26" t="s">
        <v>58</v>
      </c>
      <c r="E95" s="21">
        <v>5</v>
      </c>
      <c r="F95" s="21">
        <v>5</v>
      </c>
      <c r="G95" s="29">
        <f t="shared" si="0"/>
        <v>100</v>
      </c>
      <c r="H95" s="22" t="str">
        <f t="shared" si="1"/>
        <v>Y</v>
      </c>
      <c r="I95" s="22">
        <f t="shared" si="2"/>
        <v>100</v>
      </c>
      <c r="J95" s="22" t="str">
        <f t="shared" si="3"/>
        <v>Y</v>
      </c>
      <c r="K95" s="4"/>
      <c r="L95" s="4"/>
      <c r="M95" s="4"/>
      <c r="N95" s="4"/>
      <c r="O95" s="4"/>
      <c r="P95" s="4"/>
      <c r="Q95" s="4"/>
      <c r="R95" s="4"/>
      <c r="S95" s="4"/>
      <c r="T95" s="4"/>
      <c r="U95" s="4"/>
      <c r="V95" s="4"/>
      <c r="W95" s="4"/>
      <c r="X95" s="4"/>
      <c r="Y95" s="4"/>
      <c r="Z95" s="4"/>
    </row>
    <row r="96" spans="1:26" ht="22.5" customHeight="1">
      <c r="A96" s="22">
        <v>88</v>
      </c>
      <c r="B96" s="20" t="s">
        <v>234</v>
      </c>
      <c r="C96" s="21" t="s">
        <v>235</v>
      </c>
      <c r="D96" s="26" t="s">
        <v>58</v>
      </c>
      <c r="E96" s="21">
        <v>5</v>
      </c>
      <c r="F96" s="21">
        <v>5</v>
      </c>
      <c r="G96" s="29">
        <f t="shared" si="0"/>
        <v>100</v>
      </c>
      <c r="H96" s="22" t="str">
        <f t="shared" si="1"/>
        <v>Y</v>
      </c>
      <c r="I96" s="22">
        <f t="shared" si="2"/>
        <v>100</v>
      </c>
      <c r="J96" s="22" t="str">
        <f t="shared" si="3"/>
        <v>Y</v>
      </c>
      <c r="K96" s="4"/>
      <c r="L96" s="4"/>
      <c r="M96" s="4"/>
      <c r="N96" s="4"/>
      <c r="O96" s="4"/>
      <c r="P96" s="4"/>
      <c r="Q96" s="4"/>
      <c r="R96" s="4"/>
      <c r="S96" s="4"/>
      <c r="T96" s="4"/>
      <c r="U96" s="4"/>
      <c r="V96" s="4"/>
      <c r="W96" s="4"/>
      <c r="X96" s="4"/>
      <c r="Y96" s="4"/>
      <c r="Z96" s="4"/>
    </row>
    <row r="97" spans="1:26" ht="22.5" customHeight="1">
      <c r="A97" s="22">
        <v>89</v>
      </c>
      <c r="B97" s="20" t="s">
        <v>236</v>
      </c>
      <c r="C97" s="21" t="s">
        <v>237</v>
      </c>
      <c r="D97" s="26" t="s">
        <v>58</v>
      </c>
      <c r="E97" s="21">
        <v>5</v>
      </c>
      <c r="F97" s="21">
        <v>5</v>
      </c>
      <c r="G97" s="29">
        <f t="shared" si="0"/>
        <v>100</v>
      </c>
      <c r="H97" s="22" t="str">
        <f t="shared" si="1"/>
        <v>Y</v>
      </c>
      <c r="I97" s="22">
        <f t="shared" si="2"/>
        <v>100</v>
      </c>
      <c r="J97" s="22" t="str">
        <f t="shared" si="3"/>
        <v>Y</v>
      </c>
      <c r="K97" s="4"/>
      <c r="L97" s="4"/>
      <c r="M97" s="4"/>
      <c r="N97" s="4"/>
      <c r="O97" s="4"/>
      <c r="P97" s="4"/>
      <c r="Q97" s="4"/>
      <c r="R97" s="4"/>
      <c r="S97" s="4"/>
      <c r="T97" s="4"/>
      <c r="U97" s="4"/>
      <c r="V97" s="4"/>
      <c r="W97" s="4"/>
      <c r="X97" s="4"/>
      <c r="Y97" s="4"/>
      <c r="Z97" s="4"/>
    </row>
    <row r="98" spans="1:26" ht="22.5" customHeight="1">
      <c r="A98" s="22">
        <v>90</v>
      </c>
      <c r="B98" s="20" t="s">
        <v>238</v>
      </c>
      <c r="C98" s="21" t="s">
        <v>239</v>
      </c>
      <c r="D98" s="26" t="s">
        <v>58</v>
      </c>
      <c r="E98" s="21">
        <v>5</v>
      </c>
      <c r="F98" s="21">
        <v>5</v>
      </c>
      <c r="G98" s="29">
        <f t="shared" si="0"/>
        <v>100</v>
      </c>
      <c r="H98" s="22" t="str">
        <f t="shared" si="1"/>
        <v>Y</v>
      </c>
      <c r="I98" s="22">
        <f t="shared" si="2"/>
        <v>100</v>
      </c>
      <c r="J98" s="22" t="str">
        <f t="shared" si="3"/>
        <v>Y</v>
      </c>
      <c r="K98" s="4"/>
      <c r="L98" s="4"/>
      <c r="M98" s="4"/>
      <c r="N98" s="4"/>
      <c r="O98" s="4"/>
      <c r="P98" s="4"/>
      <c r="Q98" s="4"/>
      <c r="R98" s="4"/>
      <c r="S98" s="4"/>
      <c r="T98" s="4"/>
      <c r="U98" s="4"/>
      <c r="V98" s="4"/>
      <c r="W98" s="4"/>
      <c r="X98" s="4"/>
      <c r="Y98" s="4"/>
      <c r="Z98" s="4"/>
    </row>
    <row r="99" spans="1:26" ht="22.5" customHeight="1">
      <c r="A99" s="22">
        <v>91</v>
      </c>
      <c r="B99" s="20" t="s">
        <v>240</v>
      </c>
      <c r="C99" s="21" t="s">
        <v>241</v>
      </c>
      <c r="D99" s="26" t="s">
        <v>58</v>
      </c>
      <c r="E99" s="21">
        <v>5</v>
      </c>
      <c r="F99" s="21">
        <v>5</v>
      </c>
      <c r="G99" s="29">
        <f t="shared" si="0"/>
        <v>100</v>
      </c>
      <c r="H99" s="22" t="str">
        <f t="shared" si="1"/>
        <v>Y</v>
      </c>
      <c r="I99" s="22">
        <f t="shared" si="2"/>
        <v>100</v>
      </c>
      <c r="J99" s="22" t="str">
        <f t="shared" si="3"/>
        <v>Y</v>
      </c>
      <c r="K99" s="4"/>
      <c r="L99" s="4"/>
      <c r="M99" s="4"/>
      <c r="N99" s="4"/>
      <c r="O99" s="4"/>
      <c r="P99" s="4"/>
      <c r="Q99" s="4"/>
      <c r="R99" s="4"/>
      <c r="S99" s="4"/>
      <c r="T99" s="4"/>
      <c r="U99" s="4"/>
      <c r="V99" s="4"/>
      <c r="W99" s="4"/>
      <c r="X99" s="4"/>
      <c r="Y99" s="4"/>
      <c r="Z99" s="4"/>
    </row>
    <row r="100" spans="1:26" ht="22.5" customHeight="1">
      <c r="A100" s="22">
        <v>92</v>
      </c>
      <c r="B100" s="20" t="s">
        <v>242</v>
      </c>
      <c r="C100" s="21" t="s">
        <v>243</v>
      </c>
      <c r="D100" s="26" t="s">
        <v>58</v>
      </c>
      <c r="E100" s="28">
        <v>5</v>
      </c>
      <c r="F100" s="28">
        <v>5</v>
      </c>
      <c r="G100" s="29">
        <f t="shared" si="0"/>
        <v>100</v>
      </c>
      <c r="H100" s="22" t="str">
        <f t="shared" si="1"/>
        <v>Y</v>
      </c>
      <c r="I100" s="22">
        <f t="shared" si="2"/>
        <v>100</v>
      </c>
      <c r="J100" s="22" t="str">
        <f t="shared" si="3"/>
        <v>Y</v>
      </c>
      <c r="K100" s="4"/>
      <c r="L100" s="4"/>
      <c r="M100" s="4"/>
      <c r="N100" s="4"/>
      <c r="O100" s="4"/>
      <c r="P100" s="4"/>
      <c r="Q100" s="4"/>
      <c r="R100" s="4"/>
      <c r="S100" s="4"/>
      <c r="T100" s="4"/>
      <c r="U100" s="4"/>
      <c r="V100" s="4"/>
      <c r="W100" s="4"/>
      <c r="X100" s="4"/>
      <c r="Y100" s="4"/>
      <c r="Z100" s="4"/>
    </row>
    <row r="101" spans="1:26" ht="22.5" customHeight="1">
      <c r="A101" s="22">
        <v>93</v>
      </c>
      <c r="B101" s="20" t="s">
        <v>244</v>
      </c>
      <c r="C101" s="21" t="s">
        <v>245</v>
      </c>
      <c r="D101" s="26" t="s">
        <v>137</v>
      </c>
      <c r="E101" s="21">
        <v>5</v>
      </c>
      <c r="F101" s="21">
        <v>5</v>
      </c>
      <c r="G101" s="29">
        <f t="shared" si="0"/>
        <v>100</v>
      </c>
      <c r="H101" s="22" t="str">
        <f t="shared" si="1"/>
        <v>Y</v>
      </c>
      <c r="I101" s="22">
        <f t="shared" si="2"/>
        <v>100</v>
      </c>
      <c r="J101" s="22" t="str">
        <f t="shared" si="3"/>
        <v>Y</v>
      </c>
      <c r="K101" s="4"/>
      <c r="L101" s="4"/>
      <c r="M101" s="4"/>
      <c r="N101" s="4"/>
      <c r="O101" s="4"/>
      <c r="P101" s="4"/>
      <c r="Q101" s="4"/>
      <c r="R101" s="4"/>
      <c r="S101" s="4"/>
      <c r="T101" s="4"/>
      <c r="U101" s="4"/>
      <c r="V101" s="4"/>
      <c r="W101" s="4"/>
      <c r="X101" s="4"/>
      <c r="Y101" s="4"/>
      <c r="Z101" s="4"/>
    </row>
    <row r="102" spans="1:26" ht="22.5" customHeight="1">
      <c r="A102" s="22">
        <v>94</v>
      </c>
      <c r="B102" s="20" t="s">
        <v>246</v>
      </c>
      <c r="C102" s="21" t="s">
        <v>247</v>
      </c>
      <c r="D102" s="26" t="s">
        <v>137</v>
      </c>
      <c r="E102" s="21">
        <v>5</v>
      </c>
      <c r="F102" s="21">
        <v>5</v>
      </c>
      <c r="G102" s="29">
        <f t="shared" si="0"/>
        <v>100</v>
      </c>
      <c r="H102" s="22" t="str">
        <f t="shared" si="1"/>
        <v>Y</v>
      </c>
      <c r="I102" s="22">
        <f t="shared" si="2"/>
        <v>100</v>
      </c>
      <c r="J102" s="22" t="str">
        <f t="shared" si="3"/>
        <v>Y</v>
      </c>
      <c r="K102" s="4"/>
      <c r="L102" s="4"/>
      <c r="M102" s="4"/>
      <c r="N102" s="4"/>
      <c r="O102" s="4"/>
      <c r="P102" s="4"/>
      <c r="Q102" s="4"/>
      <c r="R102" s="4"/>
      <c r="S102" s="4"/>
      <c r="T102" s="4"/>
      <c r="U102" s="4"/>
      <c r="V102" s="4"/>
      <c r="W102" s="4"/>
      <c r="X102" s="4"/>
      <c r="Y102" s="4"/>
      <c r="Z102" s="4"/>
    </row>
    <row r="103" spans="1:26" ht="22.5" customHeight="1">
      <c r="A103" s="22">
        <v>95</v>
      </c>
      <c r="B103" s="20" t="s">
        <v>248</v>
      </c>
      <c r="C103" s="21" t="s">
        <v>249</v>
      </c>
      <c r="D103" s="26" t="s">
        <v>137</v>
      </c>
      <c r="E103" s="21">
        <v>5</v>
      </c>
      <c r="F103" s="21">
        <v>5</v>
      </c>
      <c r="G103" s="29">
        <f t="shared" si="0"/>
        <v>100</v>
      </c>
      <c r="H103" s="22" t="str">
        <f t="shared" si="1"/>
        <v>Y</v>
      </c>
      <c r="I103" s="22">
        <f t="shared" si="2"/>
        <v>100</v>
      </c>
      <c r="J103" s="22" t="str">
        <f t="shared" si="3"/>
        <v>Y</v>
      </c>
      <c r="K103" s="4"/>
      <c r="L103" s="4"/>
      <c r="M103" s="4"/>
      <c r="N103" s="4"/>
      <c r="O103" s="4"/>
      <c r="P103" s="4"/>
      <c r="Q103" s="4"/>
      <c r="R103" s="4"/>
      <c r="S103" s="4"/>
      <c r="T103" s="4"/>
      <c r="U103" s="4"/>
      <c r="V103" s="4"/>
      <c r="W103" s="4"/>
      <c r="X103" s="4"/>
      <c r="Y103" s="4"/>
      <c r="Z103" s="4"/>
    </row>
    <row r="104" spans="1:26" ht="22.5" customHeight="1">
      <c r="A104" s="22">
        <v>96</v>
      </c>
      <c r="B104" s="20" t="s">
        <v>250</v>
      </c>
      <c r="C104" s="21" t="s">
        <v>251</v>
      </c>
      <c r="D104" s="26" t="s">
        <v>137</v>
      </c>
      <c r="E104" s="21">
        <v>5</v>
      </c>
      <c r="F104" s="21">
        <v>5</v>
      </c>
      <c r="G104" s="29">
        <f t="shared" si="0"/>
        <v>100</v>
      </c>
      <c r="H104" s="22" t="str">
        <f t="shared" si="1"/>
        <v>Y</v>
      </c>
      <c r="I104" s="22">
        <f t="shared" si="2"/>
        <v>100</v>
      </c>
      <c r="J104" s="22" t="str">
        <f t="shared" si="3"/>
        <v>Y</v>
      </c>
      <c r="K104" s="4"/>
      <c r="L104" s="4"/>
      <c r="M104" s="4"/>
      <c r="N104" s="4"/>
      <c r="O104" s="4"/>
      <c r="P104" s="4"/>
      <c r="Q104" s="4"/>
      <c r="R104" s="4"/>
      <c r="S104" s="4"/>
      <c r="T104" s="4"/>
      <c r="U104" s="4"/>
      <c r="V104" s="4"/>
      <c r="W104" s="4"/>
      <c r="X104" s="4"/>
      <c r="Y104" s="4"/>
      <c r="Z104" s="4"/>
    </row>
    <row r="105" spans="1:26" ht="22.5" customHeight="1">
      <c r="A105" s="22">
        <v>97</v>
      </c>
      <c r="B105" s="20" t="s">
        <v>252</v>
      </c>
      <c r="C105" s="21" t="s">
        <v>253</v>
      </c>
      <c r="D105" s="26" t="s">
        <v>137</v>
      </c>
      <c r="E105" s="21">
        <v>5</v>
      </c>
      <c r="F105" s="21">
        <v>5</v>
      </c>
      <c r="G105" s="29">
        <f t="shared" si="0"/>
        <v>100</v>
      </c>
      <c r="H105" s="22" t="str">
        <f t="shared" si="1"/>
        <v>Y</v>
      </c>
      <c r="I105" s="22">
        <f t="shared" si="2"/>
        <v>100</v>
      </c>
      <c r="J105" s="22" t="str">
        <f t="shared" si="3"/>
        <v>Y</v>
      </c>
      <c r="K105" s="4"/>
      <c r="L105" s="4"/>
      <c r="M105" s="4"/>
      <c r="N105" s="4"/>
      <c r="O105" s="4"/>
      <c r="P105" s="4"/>
      <c r="Q105" s="4"/>
      <c r="R105" s="4"/>
      <c r="S105" s="4"/>
      <c r="T105" s="4"/>
      <c r="U105" s="4"/>
      <c r="V105" s="4"/>
      <c r="W105" s="4"/>
      <c r="X105" s="4"/>
      <c r="Y105" s="4"/>
      <c r="Z105" s="4"/>
    </row>
    <row r="106" spans="1:26" ht="22.5" customHeight="1">
      <c r="A106" s="22">
        <v>98</v>
      </c>
      <c r="B106" s="20" t="s">
        <v>254</v>
      </c>
      <c r="C106" s="21" t="s">
        <v>255</v>
      </c>
      <c r="D106" s="26" t="s">
        <v>137</v>
      </c>
      <c r="E106" s="21">
        <v>5</v>
      </c>
      <c r="F106" s="21">
        <v>5</v>
      </c>
      <c r="G106" s="29">
        <f t="shared" si="0"/>
        <v>100</v>
      </c>
      <c r="H106" s="22" t="str">
        <f t="shared" si="1"/>
        <v>Y</v>
      </c>
      <c r="I106" s="22">
        <f t="shared" si="2"/>
        <v>100</v>
      </c>
      <c r="J106" s="22" t="str">
        <f t="shared" si="3"/>
        <v>Y</v>
      </c>
      <c r="K106" s="4"/>
      <c r="L106" s="4"/>
      <c r="M106" s="4"/>
      <c r="N106" s="4"/>
      <c r="O106" s="4"/>
      <c r="P106" s="4"/>
      <c r="Q106" s="4"/>
      <c r="R106" s="4"/>
      <c r="S106" s="4"/>
      <c r="T106" s="4"/>
      <c r="U106" s="4"/>
      <c r="V106" s="4"/>
      <c r="W106" s="4"/>
      <c r="X106" s="4"/>
      <c r="Y106" s="4"/>
      <c r="Z106" s="4"/>
    </row>
    <row r="107" spans="1:26" ht="18.75" customHeight="1">
      <c r="A107" s="4"/>
      <c r="B107" s="4"/>
      <c r="C107" s="4"/>
      <c r="D107" s="4"/>
      <c r="E107" s="4"/>
      <c r="F107" s="8" t="s">
        <v>256</v>
      </c>
      <c r="G107" s="100">
        <f>COUNTIF(H9:H106,"Y")</f>
        <v>98</v>
      </c>
      <c r="H107" s="86"/>
      <c r="I107" s="100">
        <f>COUNTIF(J9:J106,"Y")</f>
        <v>98</v>
      </c>
      <c r="J107" s="86"/>
      <c r="K107" s="4"/>
      <c r="L107" s="4"/>
      <c r="M107" s="4"/>
      <c r="N107" s="4"/>
      <c r="O107" s="4"/>
      <c r="P107" s="4"/>
      <c r="Q107" s="4"/>
      <c r="R107" s="4"/>
      <c r="S107" s="4"/>
      <c r="T107" s="4"/>
      <c r="U107" s="4"/>
      <c r="V107" s="4"/>
      <c r="W107" s="4"/>
      <c r="X107" s="4"/>
      <c r="Y107" s="4"/>
      <c r="Z107" s="4"/>
    </row>
    <row r="108" spans="1:26" ht="22.5" customHeight="1">
      <c r="A108" s="4"/>
      <c r="B108" s="4"/>
      <c r="C108" s="4"/>
      <c r="D108" s="4"/>
      <c r="E108" s="4"/>
      <c r="F108" s="8" t="s">
        <v>257</v>
      </c>
      <c r="G108" s="94">
        <f>(G107/(A106-COUNTIF(E9:E106,"AB")))*100</f>
        <v>100</v>
      </c>
      <c r="H108" s="86"/>
      <c r="I108" s="94">
        <f>(I107/(A106-COUNTIF(F9:F106,"AB")))*100</f>
        <v>100</v>
      </c>
      <c r="J108" s="86"/>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27" customHeight="1">
      <c r="A110" s="4"/>
      <c r="B110" s="95" t="s">
        <v>258</v>
      </c>
      <c r="C110" s="97" t="s">
        <v>259</v>
      </c>
      <c r="D110" s="98"/>
      <c r="E110" s="22" t="s">
        <v>38</v>
      </c>
      <c r="F110" s="22" t="s">
        <v>41</v>
      </c>
      <c r="G110" s="4"/>
      <c r="H110" s="4"/>
      <c r="I110" s="4"/>
      <c r="J110" s="4"/>
      <c r="K110" s="4"/>
      <c r="L110" s="4"/>
      <c r="M110" s="4"/>
      <c r="N110" s="4"/>
      <c r="O110" s="4"/>
      <c r="P110" s="4"/>
      <c r="Q110" s="4"/>
      <c r="R110" s="4"/>
      <c r="S110" s="4"/>
      <c r="T110" s="4"/>
      <c r="U110" s="4"/>
      <c r="V110" s="4"/>
      <c r="W110" s="4"/>
      <c r="X110" s="4"/>
      <c r="Y110" s="4"/>
      <c r="Z110" s="4"/>
    </row>
    <row r="111" spans="1:26" ht="35.25" customHeight="1">
      <c r="A111" s="4"/>
      <c r="B111" s="96"/>
      <c r="C111" s="96"/>
      <c r="D111" s="99"/>
      <c r="E111" s="37">
        <f>G108</f>
        <v>100</v>
      </c>
      <c r="F111" s="37">
        <f>I108</f>
        <v>100</v>
      </c>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G108:H108"/>
    <mergeCell ref="I108:J108"/>
    <mergeCell ref="B110:B111"/>
    <mergeCell ref="C110:D111"/>
    <mergeCell ref="A1:J1"/>
    <mergeCell ref="A2:J2"/>
    <mergeCell ref="A3:J3"/>
    <mergeCell ref="A6:A7"/>
    <mergeCell ref="B6:B7"/>
    <mergeCell ref="C6:C7"/>
    <mergeCell ref="D6:D7"/>
    <mergeCell ref="A8:C8"/>
    <mergeCell ref="E6:F6"/>
    <mergeCell ref="G6:J6"/>
    <mergeCell ref="G7:H7"/>
    <mergeCell ref="I7:J7"/>
    <mergeCell ref="G107:H107"/>
    <mergeCell ref="I107:J107"/>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85546875" customWidth="1"/>
    <col min="2" max="2" width="24.28515625" customWidth="1"/>
    <col min="3" max="3" width="14.42578125" customWidth="1"/>
    <col min="4" max="4" width="4.85546875" customWidth="1"/>
    <col min="5" max="10" width="7.7109375" customWidth="1"/>
    <col min="11" max="11" width="6.7109375" customWidth="1"/>
    <col min="12" max="12" width="4.7109375" customWidth="1"/>
    <col min="13" max="13" width="6.7109375" customWidth="1"/>
    <col min="14" max="14" width="4.7109375" customWidth="1"/>
    <col min="15" max="15" width="6.7109375" customWidth="1"/>
    <col min="16" max="16" width="4.7109375" customWidth="1"/>
    <col min="17" max="17" width="6.7109375" customWidth="1"/>
    <col min="18" max="18" width="4.7109375" customWidth="1"/>
    <col min="19" max="19" width="6.7109375" customWidth="1"/>
    <col min="20" max="20" width="4.7109375" customWidth="1"/>
    <col min="21" max="21" width="6.7109375" customWidth="1"/>
    <col min="22" max="22" width="4.7109375" customWidth="1"/>
    <col min="23" max="26" width="8.7109375" customWidth="1"/>
  </cols>
  <sheetData>
    <row r="1" spans="1:26" ht="20.25" customHeight="1">
      <c r="A1" s="88" t="s">
        <v>0</v>
      </c>
      <c r="B1" s="89"/>
      <c r="C1" s="89"/>
      <c r="D1" s="89"/>
      <c r="E1" s="89"/>
      <c r="F1" s="89"/>
      <c r="G1" s="89"/>
      <c r="H1" s="89"/>
      <c r="I1" s="89"/>
      <c r="J1" s="89"/>
      <c r="K1" s="89"/>
      <c r="L1" s="89"/>
      <c r="M1" s="89"/>
      <c r="N1" s="89"/>
      <c r="O1" s="89"/>
      <c r="P1" s="89"/>
      <c r="Q1" s="89"/>
      <c r="R1" s="89"/>
      <c r="S1" s="89"/>
      <c r="T1" s="89"/>
      <c r="U1" s="89"/>
      <c r="V1" s="89"/>
      <c r="W1" s="4"/>
      <c r="X1" s="4"/>
      <c r="Y1" s="4"/>
      <c r="Z1" s="4"/>
    </row>
    <row r="2" spans="1:26" ht="20.25" customHeight="1">
      <c r="A2" s="88" t="s">
        <v>3</v>
      </c>
      <c r="B2" s="89"/>
      <c r="C2" s="89"/>
      <c r="D2" s="89"/>
      <c r="E2" s="89"/>
      <c r="F2" s="89"/>
      <c r="G2" s="89"/>
      <c r="H2" s="89"/>
      <c r="I2" s="89"/>
      <c r="J2" s="89"/>
      <c r="K2" s="89"/>
      <c r="L2" s="89"/>
      <c r="M2" s="89"/>
      <c r="N2" s="89"/>
      <c r="O2" s="89"/>
      <c r="P2" s="89"/>
      <c r="Q2" s="89"/>
      <c r="R2" s="89"/>
      <c r="S2" s="89"/>
      <c r="T2" s="89"/>
      <c r="U2" s="89"/>
      <c r="V2" s="89"/>
      <c r="W2" s="4"/>
      <c r="X2" s="4"/>
      <c r="Y2" s="4"/>
      <c r="Z2" s="4"/>
    </row>
    <row r="3" spans="1:26" ht="20.25" customHeight="1">
      <c r="A3" s="90" t="s">
        <v>46</v>
      </c>
      <c r="B3" s="89"/>
      <c r="C3" s="89"/>
      <c r="D3" s="89"/>
      <c r="E3" s="89"/>
      <c r="F3" s="89"/>
      <c r="G3" s="89"/>
      <c r="H3" s="89"/>
      <c r="I3" s="89"/>
      <c r="J3" s="89"/>
      <c r="K3" s="89"/>
      <c r="L3" s="89"/>
      <c r="M3" s="89"/>
      <c r="N3" s="89"/>
      <c r="O3" s="89"/>
      <c r="P3" s="89"/>
      <c r="Q3" s="89"/>
      <c r="R3" s="89"/>
      <c r="S3" s="89"/>
      <c r="T3" s="89"/>
      <c r="U3" s="89"/>
      <c r="V3" s="89"/>
      <c r="W3" s="4"/>
      <c r="X3" s="4"/>
      <c r="Y3" s="4"/>
      <c r="Z3" s="4"/>
    </row>
    <row r="4" spans="1:26" ht="22.5" customHeight="1">
      <c r="A4" s="4" t="s">
        <v>48</v>
      </c>
      <c r="B4" s="4"/>
      <c r="C4" s="4"/>
      <c r="D4" s="4"/>
      <c r="E4" s="4" t="s">
        <v>49</v>
      </c>
      <c r="F4" s="4"/>
      <c r="G4" s="4"/>
      <c r="H4" s="4"/>
      <c r="I4" s="4"/>
      <c r="J4" s="4"/>
      <c r="K4" s="4"/>
      <c r="L4" s="4"/>
      <c r="M4" s="4"/>
      <c r="N4" s="4"/>
      <c r="O4" s="4"/>
      <c r="P4" s="4"/>
      <c r="Q4" s="4"/>
      <c r="R4" s="4"/>
      <c r="S4" s="4"/>
      <c r="T4" s="4"/>
      <c r="U4" s="4"/>
      <c r="V4" s="8" t="s">
        <v>50</v>
      </c>
      <c r="W4" s="4"/>
      <c r="X4" s="4"/>
      <c r="Y4" s="4"/>
      <c r="Z4" s="4"/>
    </row>
    <row r="5" spans="1:26" ht="23.25" customHeight="1">
      <c r="A5" s="4" t="s">
        <v>51</v>
      </c>
      <c r="B5" s="4"/>
      <c r="C5" s="4"/>
      <c r="D5" s="4"/>
      <c r="E5" s="4"/>
      <c r="F5" s="4"/>
      <c r="G5" s="4"/>
      <c r="H5" s="4"/>
      <c r="I5" s="4"/>
      <c r="J5" s="4"/>
      <c r="K5" s="4"/>
      <c r="L5" s="4"/>
      <c r="M5" s="4"/>
      <c r="N5" s="4"/>
      <c r="O5" s="4"/>
      <c r="P5" s="4"/>
      <c r="Q5" s="4"/>
      <c r="R5" s="4"/>
      <c r="S5" s="4"/>
      <c r="T5" s="4"/>
      <c r="U5" s="4"/>
      <c r="V5" s="4"/>
      <c r="W5" s="4"/>
      <c r="X5" s="4"/>
      <c r="Y5" s="4"/>
      <c r="Z5" s="4"/>
    </row>
    <row r="6" spans="1:26" ht="14.25" customHeight="1">
      <c r="A6" s="91" t="s">
        <v>28</v>
      </c>
      <c r="B6" s="92" t="s">
        <v>29</v>
      </c>
      <c r="C6" s="92" t="s">
        <v>30</v>
      </c>
      <c r="D6" s="91" t="s">
        <v>31</v>
      </c>
      <c r="E6" s="85" t="s">
        <v>36</v>
      </c>
      <c r="F6" s="87"/>
      <c r="G6" s="87"/>
      <c r="H6" s="87"/>
      <c r="I6" s="87"/>
      <c r="J6" s="86"/>
      <c r="K6" s="85" t="s">
        <v>55</v>
      </c>
      <c r="L6" s="87"/>
      <c r="M6" s="87"/>
      <c r="N6" s="87"/>
      <c r="O6" s="87"/>
      <c r="P6" s="87"/>
      <c r="Q6" s="87"/>
      <c r="R6" s="87"/>
      <c r="S6" s="87"/>
      <c r="T6" s="87"/>
      <c r="U6" s="87"/>
      <c r="V6" s="86"/>
      <c r="W6" s="4"/>
      <c r="X6" s="4"/>
      <c r="Y6" s="4"/>
      <c r="Z6" s="4"/>
    </row>
    <row r="7" spans="1:26" ht="14.25" customHeight="1">
      <c r="A7" s="84"/>
      <c r="B7" s="84"/>
      <c r="C7" s="84"/>
      <c r="D7" s="84"/>
      <c r="E7" s="16" t="s">
        <v>42</v>
      </c>
      <c r="F7" s="16" t="s">
        <v>43</v>
      </c>
      <c r="G7" s="16" t="s">
        <v>45</v>
      </c>
      <c r="H7" s="16" t="s">
        <v>38</v>
      </c>
      <c r="I7" s="16" t="s">
        <v>44</v>
      </c>
      <c r="J7" s="16" t="s">
        <v>41</v>
      </c>
      <c r="K7" s="85" t="s">
        <v>42</v>
      </c>
      <c r="L7" s="86"/>
      <c r="M7" s="85" t="s">
        <v>43</v>
      </c>
      <c r="N7" s="86"/>
      <c r="O7" s="85" t="s">
        <v>45</v>
      </c>
      <c r="P7" s="86"/>
      <c r="Q7" s="85" t="s">
        <v>38</v>
      </c>
      <c r="R7" s="86"/>
      <c r="S7" s="85" t="s">
        <v>44</v>
      </c>
      <c r="T7" s="86"/>
      <c r="U7" s="85" t="s">
        <v>41</v>
      </c>
      <c r="V7" s="86"/>
      <c r="W7" s="4"/>
      <c r="X7" s="4"/>
      <c r="Y7" s="4"/>
      <c r="Z7" s="4"/>
    </row>
    <row r="8" spans="1:26" ht="14.25" customHeight="1">
      <c r="A8" s="93" t="s">
        <v>47</v>
      </c>
      <c r="B8" s="87"/>
      <c r="C8" s="86"/>
      <c r="D8" s="18" t="s">
        <v>52</v>
      </c>
      <c r="E8" s="16">
        <v>80</v>
      </c>
      <c r="F8" s="16">
        <v>80</v>
      </c>
      <c r="G8" s="16">
        <v>80</v>
      </c>
      <c r="H8" s="16">
        <v>80</v>
      </c>
      <c r="I8" s="16">
        <v>80</v>
      </c>
      <c r="J8" s="16">
        <v>80</v>
      </c>
      <c r="K8" s="16" t="s">
        <v>53</v>
      </c>
      <c r="L8" s="16" t="s">
        <v>54</v>
      </c>
      <c r="M8" s="16" t="s">
        <v>53</v>
      </c>
      <c r="N8" s="16" t="s">
        <v>54</v>
      </c>
      <c r="O8" s="16" t="s">
        <v>53</v>
      </c>
      <c r="P8" s="16" t="s">
        <v>54</v>
      </c>
      <c r="Q8" s="16" t="s">
        <v>53</v>
      </c>
      <c r="R8" s="16" t="s">
        <v>54</v>
      </c>
      <c r="S8" s="16" t="s">
        <v>53</v>
      </c>
      <c r="T8" s="16" t="s">
        <v>54</v>
      </c>
      <c r="U8" s="16" t="s">
        <v>53</v>
      </c>
      <c r="V8" s="16" t="s">
        <v>54</v>
      </c>
      <c r="W8" s="4"/>
      <c r="X8" s="4"/>
      <c r="Y8" s="4"/>
      <c r="Z8" s="4"/>
    </row>
    <row r="9" spans="1:26" ht="22.5" customHeight="1">
      <c r="A9" s="22">
        <v>1</v>
      </c>
      <c r="B9" s="20" t="s">
        <v>56</v>
      </c>
      <c r="C9" s="21" t="s">
        <v>57</v>
      </c>
      <c r="D9" s="26" t="s">
        <v>58</v>
      </c>
      <c r="E9" s="27">
        <v>61</v>
      </c>
      <c r="F9" s="22">
        <f t="shared" ref="F9:F106" si="0">E9</f>
        <v>61</v>
      </c>
      <c r="G9" s="22">
        <f t="shared" ref="G9:G106" si="1">E9</f>
        <v>61</v>
      </c>
      <c r="H9" s="22">
        <f t="shared" ref="H9:H106" si="2">E9</f>
        <v>61</v>
      </c>
      <c r="I9" s="22">
        <f t="shared" ref="I9:I106" si="3">E9</f>
        <v>61</v>
      </c>
      <c r="J9" s="22">
        <f t="shared" ref="J9:J106" si="4">E9</f>
        <v>61</v>
      </c>
      <c r="K9" s="22">
        <f t="shared" ref="K9:K106" si="5">IF(E9="AB",0,(E9/80)*100)</f>
        <v>76.25</v>
      </c>
      <c r="L9" s="22" t="str">
        <f t="shared" ref="L9:L106" si="6">IF(K9&lt;45,"N","Y")</f>
        <v>Y</v>
      </c>
      <c r="M9" s="22">
        <f t="shared" ref="M9:M106" si="7">IF(F9="AB",0,(F9/80)*100)</f>
        <v>76.25</v>
      </c>
      <c r="N9" s="22" t="str">
        <f t="shared" ref="N9:N106" si="8">IF(M9&lt;45,"N","Y")</f>
        <v>Y</v>
      </c>
      <c r="O9" s="22">
        <f t="shared" ref="O9:O106" si="9">IF(G9="AB",0,(G9/80)*100)</f>
        <v>76.25</v>
      </c>
      <c r="P9" s="22" t="str">
        <f t="shared" ref="P9:P106" si="10">IF(O9&lt;45,"N","Y")</f>
        <v>Y</v>
      </c>
      <c r="Q9" s="22">
        <f t="shared" ref="Q9:Q106" si="11">IF(H9="AB",0,(H9/80)*100)</f>
        <v>76.25</v>
      </c>
      <c r="R9" s="22" t="str">
        <f t="shared" ref="R9:R106" si="12">IF(Q9&lt;45,"N","Y")</f>
        <v>Y</v>
      </c>
      <c r="S9" s="22">
        <f t="shared" ref="S9:S106" si="13">IF(I9="AB",0,(I9/80)*100)</f>
        <v>76.25</v>
      </c>
      <c r="T9" s="22" t="str">
        <f t="shared" ref="T9:T106" si="14">IF(S9&lt;45,"N","Y")</f>
        <v>Y</v>
      </c>
      <c r="U9" s="22">
        <f t="shared" ref="U9:U106" si="15">IF(J9="AB",0,(J9/80)*100)</f>
        <v>76.25</v>
      </c>
      <c r="V9" s="22" t="str">
        <f t="shared" ref="V9:V106" si="16">IF(U9&lt;45,"N","Y")</f>
        <v>Y</v>
      </c>
      <c r="W9" s="4"/>
      <c r="X9" s="4"/>
      <c r="Y9" s="4"/>
      <c r="Z9" s="4"/>
    </row>
    <row r="10" spans="1:26" ht="30" customHeight="1">
      <c r="A10" s="22">
        <v>2</v>
      </c>
      <c r="B10" s="20" t="s">
        <v>59</v>
      </c>
      <c r="C10" s="21" t="s">
        <v>60</v>
      </c>
      <c r="D10" s="26" t="s">
        <v>58</v>
      </c>
      <c r="E10" s="27">
        <v>40</v>
      </c>
      <c r="F10" s="22">
        <f t="shared" si="0"/>
        <v>40</v>
      </c>
      <c r="G10" s="22">
        <f t="shared" si="1"/>
        <v>40</v>
      </c>
      <c r="H10" s="22">
        <f t="shared" si="2"/>
        <v>40</v>
      </c>
      <c r="I10" s="22">
        <f t="shared" si="3"/>
        <v>40</v>
      </c>
      <c r="J10" s="22">
        <f t="shared" si="4"/>
        <v>40</v>
      </c>
      <c r="K10" s="22">
        <f t="shared" si="5"/>
        <v>50</v>
      </c>
      <c r="L10" s="22" t="str">
        <f t="shared" si="6"/>
        <v>Y</v>
      </c>
      <c r="M10" s="22">
        <f t="shared" si="7"/>
        <v>50</v>
      </c>
      <c r="N10" s="22" t="str">
        <f t="shared" si="8"/>
        <v>Y</v>
      </c>
      <c r="O10" s="22">
        <f t="shared" si="9"/>
        <v>50</v>
      </c>
      <c r="P10" s="22" t="str">
        <f t="shared" si="10"/>
        <v>Y</v>
      </c>
      <c r="Q10" s="22">
        <f t="shared" si="11"/>
        <v>50</v>
      </c>
      <c r="R10" s="22" t="str">
        <f t="shared" si="12"/>
        <v>Y</v>
      </c>
      <c r="S10" s="22">
        <f t="shared" si="13"/>
        <v>50</v>
      </c>
      <c r="T10" s="22" t="str">
        <f t="shared" si="14"/>
        <v>Y</v>
      </c>
      <c r="U10" s="22">
        <f t="shared" si="15"/>
        <v>50</v>
      </c>
      <c r="V10" s="22" t="str">
        <f t="shared" si="16"/>
        <v>Y</v>
      </c>
      <c r="W10" s="4"/>
      <c r="X10" s="4"/>
      <c r="Y10" s="4"/>
      <c r="Z10" s="4"/>
    </row>
    <row r="11" spans="1:26" ht="22.5" customHeight="1">
      <c r="A11" s="22">
        <v>3</v>
      </c>
      <c r="B11" s="20" t="s">
        <v>61</v>
      </c>
      <c r="C11" s="21" t="s">
        <v>62</v>
      </c>
      <c r="D11" s="26" t="s">
        <v>58</v>
      </c>
      <c r="E11" s="27">
        <v>46</v>
      </c>
      <c r="F11" s="22">
        <f t="shared" si="0"/>
        <v>46</v>
      </c>
      <c r="G11" s="22">
        <f t="shared" si="1"/>
        <v>46</v>
      </c>
      <c r="H11" s="22">
        <f t="shared" si="2"/>
        <v>46</v>
      </c>
      <c r="I11" s="22">
        <f t="shared" si="3"/>
        <v>46</v>
      </c>
      <c r="J11" s="22">
        <f t="shared" si="4"/>
        <v>46</v>
      </c>
      <c r="K11" s="22">
        <f t="shared" si="5"/>
        <v>57.499999999999993</v>
      </c>
      <c r="L11" s="22" t="str">
        <f t="shared" si="6"/>
        <v>Y</v>
      </c>
      <c r="M11" s="22">
        <f t="shared" si="7"/>
        <v>57.499999999999993</v>
      </c>
      <c r="N11" s="22" t="str">
        <f t="shared" si="8"/>
        <v>Y</v>
      </c>
      <c r="O11" s="22">
        <f t="shared" si="9"/>
        <v>57.499999999999993</v>
      </c>
      <c r="P11" s="22" t="str">
        <f t="shared" si="10"/>
        <v>Y</v>
      </c>
      <c r="Q11" s="22">
        <f t="shared" si="11"/>
        <v>57.499999999999993</v>
      </c>
      <c r="R11" s="22" t="str">
        <f t="shared" si="12"/>
        <v>Y</v>
      </c>
      <c r="S11" s="22">
        <f t="shared" si="13"/>
        <v>57.499999999999993</v>
      </c>
      <c r="T11" s="22" t="str">
        <f t="shared" si="14"/>
        <v>Y</v>
      </c>
      <c r="U11" s="22">
        <f t="shared" si="15"/>
        <v>57.499999999999993</v>
      </c>
      <c r="V11" s="22" t="str">
        <f t="shared" si="16"/>
        <v>Y</v>
      </c>
      <c r="W11" s="4"/>
      <c r="X11" s="4"/>
      <c r="Y11" s="4"/>
      <c r="Z11" s="4"/>
    </row>
    <row r="12" spans="1:26" ht="22.5" customHeight="1">
      <c r="A12" s="22">
        <v>4</v>
      </c>
      <c r="B12" s="20" t="s">
        <v>63</v>
      </c>
      <c r="C12" s="21" t="s">
        <v>64</v>
      </c>
      <c r="D12" s="26" t="s">
        <v>58</v>
      </c>
      <c r="E12" s="27">
        <v>37</v>
      </c>
      <c r="F12" s="22">
        <f t="shared" si="0"/>
        <v>37</v>
      </c>
      <c r="G12" s="22">
        <f t="shared" si="1"/>
        <v>37</v>
      </c>
      <c r="H12" s="22">
        <f t="shared" si="2"/>
        <v>37</v>
      </c>
      <c r="I12" s="22">
        <f t="shared" si="3"/>
        <v>37</v>
      </c>
      <c r="J12" s="22">
        <f t="shared" si="4"/>
        <v>37</v>
      </c>
      <c r="K12" s="22">
        <f t="shared" si="5"/>
        <v>46.25</v>
      </c>
      <c r="L12" s="22" t="str">
        <f t="shared" si="6"/>
        <v>Y</v>
      </c>
      <c r="M12" s="22">
        <f t="shared" si="7"/>
        <v>46.25</v>
      </c>
      <c r="N12" s="22" t="str">
        <f t="shared" si="8"/>
        <v>Y</v>
      </c>
      <c r="O12" s="22">
        <f t="shared" si="9"/>
        <v>46.25</v>
      </c>
      <c r="P12" s="22" t="str">
        <f t="shared" si="10"/>
        <v>Y</v>
      </c>
      <c r="Q12" s="22">
        <f t="shared" si="11"/>
        <v>46.25</v>
      </c>
      <c r="R12" s="22" t="str">
        <f t="shared" si="12"/>
        <v>Y</v>
      </c>
      <c r="S12" s="22">
        <f t="shared" si="13"/>
        <v>46.25</v>
      </c>
      <c r="T12" s="22" t="str">
        <f t="shared" si="14"/>
        <v>Y</v>
      </c>
      <c r="U12" s="22">
        <f t="shared" si="15"/>
        <v>46.25</v>
      </c>
      <c r="V12" s="22" t="str">
        <f t="shared" si="16"/>
        <v>Y</v>
      </c>
      <c r="W12" s="4"/>
      <c r="X12" s="4"/>
      <c r="Y12" s="4"/>
      <c r="Z12" s="4"/>
    </row>
    <row r="13" spans="1:26" ht="22.5" customHeight="1">
      <c r="A13" s="22">
        <v>5</v>
      </c>
      <c r="B13" s="20" t="s">
        <v>65</v>
      </c>
      <c r="C13" s="21" t="s">
        <v>66</v>
      </c>
      <c r="D13" s="26" t="s">
        <v>58</v>
      </c>
      <c r="E13" s="27">
        <v>51</v>
      </c>
      <c r="F13" s="22">
        <f t="shared" si="0"/>
        <v>51</v>
      </c>
      <c r="G13" s="22">
        <f t="shared" si="1"/>
        <v>51</v>
      </c>
      <c r="H13" s="22">
        <f t="shared" si="2"/>
        <v>51</v>
      </c>
      <c r="I13" s="22">
        <f t="shared" si="3"/>
        <v>51</v>
      </c>
      <c r="J13" s="22">
        <f t="shared" si="4"/>
        <v>51</v>
      </c>
      <c r="K13" s="22">
        <f t="shared" si="5"/>
        <v>63.749999999999993</v>
      </c>
      <c r="L13" s="22" t="str">
        <f t="shared" si="6"/>
        <v>Y</v>
      </c>
      <c r="M13" s="22">
        <f t="shared" si="7"/>
        <v>63.749999999999993</v>
      </c>
      <c r="N13" s="22" t="str">
        <f t="shared" si="8"/>
        <v>Y</v>
      </c>
      <c r="O13" s="22">
        <f t="shared" si="9"/>
        <v>63.749999999999993</v>
      </c>
      <c r="P13" s="22" t="str">
        <f t="shared" si="10"/>
        <v>Y</v>
      </c>
      <c r="Q13" s="22">
        <f t="shared" si="11"/>
        <v>63.749999999999993</v>
      </c>
      <c r="R13" s="22" t="str">
        <f t="shared" si="12"/>
        <v>Y</v>
      </c>
      <c r="S13" s="22">
        <f t="shared" si="13"/>
        <v>63.749999999999993</v>
      </c>
      <c r="T13" s="22" t="str">
        <f t="shared" si="14"/>
        <v>Y</v>
      </c>
      <c r="U13" s="22">
        <f t="shared" si="15"/>
        <v>63.749999999999993</v>
      </c>
      <c r="V13" s="22" t="str">
        <f t="shared" si="16"/>
        <v>Y</v>
      </c>
      <c r="W13" s="4"/>
      <c r="X13" s="4"/>
      <c r="Y13" s="4"/>
      <c r="Z13" s="4"/>
    </row>
    <row r="14" spans="1:26" ht="22.5" customHeight="1">
      <c r="A14" s="22">
        <v>6</v>
      </c>
      <c r="B14" s="20" t="s">
        <v>67</v>
      </c>
      <c r="C14" s="21" t="s">
        <v>68</v>
      </c>
      <c r="D14" s="26" t="s">
        <v>58</v>
      </c>
      <c r="E14" s="27">
        <v>59</v>
      </c>
      <c r="F14" s="22">
        <f t="shared" si="0"/>
        <v>59</v>
      </c>
      <c r="G14" s="22">
        <f t="shared" si="1"/>
        <v>59</v>
      </c>
      <c r="H14" s="22">
        <f t="shared" si="2"/>
        <v>59</v>
      </c>
      <c r="I14" s="22">
        <f t="shared" si="3"/>
        <v>59</v>
      </c>
      <c r="J14" s="22">
        <f t="shared" si="4"/>
        <v>59</v>
      </c>
      <c r="K14" s="22">
        <f t="shared" si="5"/>
        <v>73.75</v>
      </c>
      <c r="L14" s="22" t="str">
        <f t="shared" si="6"/>
        <v>Y</v>
      </c>
      <c r="M14" s="22">
        <f t="shared" si="7"/>
        <v>73.75</v>
      </c>
      <c r="N14" s="22" t="str">
        <f t="shared" si="8"/>
        <v>Y</v>
      </c>
      <c r="O14" s="22">
        <f t="shared" si="9"/>
        <v>73.75</v>
      </c>
      <c r="P14" s="22" t="str">
        <f t="shared" si="10"/>
        <v>Y</v>
      </c>
      <c r="Q14" s="22">
        <f t="shared" si="11"/>
        <v>73.75</v>
      </c>
      <c r="R14" s="22" t="str">
        <f t="shared" si="12"/>
        <v>Y</v>
      </c>
      <c r="S14" s="22">
        <f t="shared" si="13"/>
        <v>73.75</v>
      </c>
      <c r="T14" s="22" t="str">
        <f t="shared" si="14"/>
        <v>Y</v>
      </c>
      <c r="U14" s="22">
        <f t="shared" si="15"/>
        <v>73.75</v>
      </c>
      <c r="V14" s="22" t="str">
        <f t="shared" si="16"/>
        <v>Y</v>
      </c>
      <c r="W14" s="4"/>
      <c r="X14" s="4"/>
      <c r="Y14" s="4"/>
      <c r="Z14" s="4"/>
    </row>
    <row r="15" spans="1:26" ht="22.5" customHeight="1">
      <c r="A15" s="22">
        <v>7</v>
      </c>
      <c r="B15" s="20" t="s">
        <v>69</v>
      </c>
      <c r="C15" s="21" t="s">
        <v>70</v>
      </c>
      <c r="D15" s="26" t="s">
        <v>58</v>
      </c>
      <c r="E15" s="27">
        <v>50</v>
      </c>
      <c r="F15" s="22">
        <f t="shared" si="0"/>
        <v>50</v>
      </c>
      <c r="G15" s="22">
        <f t="shared" si="1"/>
        <v>50</v>
      </c>
      <c r="H15" s="22">
        <f t="shared" si="2"/>
        <v>50</v>
      </c>
      <c r="I15" s="22">
        <f t="shared" si="3"/>
        <v>50</v>
      </c>
      <c r="J15" s="22">
        <f t="shared" si="4"/>
        <v>50</v>
      </c>
      <c r="K15" s="22">
        <f t="shared" si="5"/>
        <v>62.5</v>
      </c>
      <c r="L15" s="22" t="str">
        <f t="shared" si="6"/>
        <v>Y</v>
      </c>
      <c r="M15" s="22">
        <f t="shared" si="7"/>
        <v>62.5</v>
      </c>
      <c r="N15" s="22" t="str">
        <f t="shared" si="8"/>
        <v>Y</v>
      </c>
      <c r="O15" s="22">
        <f t="shared" si="9"/>
        <v>62.5</v>
      </c>
      <c r="P15" s="22" t="str">
        <f t="shared" si="10"/>
        <v>Y</v>
      </c>
      <c r="Q15" s="22">
        <f t="shared" si="11"/>
        <v>62.5</v>
      </c>
      <c r="R15" s="22" t="str">
        <f t="shared" si="12"/>
        <v>Y</v>
      </c>
      <c r="S15" s="22">
        <f t="shared" si="13"/>
        <v>62.5</v>
      </c>
      <c r="T15" s="22" t="str">
        <f t="shared" si="14"/>
        <v>Y</v>
      </c>
      <c r="U15" s="22">
        <f t="shared" si="15"/>
        <v>62.5</v>
      </c>
      <c r="V15" s="22" t="str">
        <f t="shared" si="16"/>
        <v>Y</v>
      </c>
      <c r="W15" s="4"/>
      <c r="X15" s="4"/>
      <c r="Y15" s="4"/>
      <c r="Z15" s="4"/>
    </row>
    <row r="16" spans="1:26" ht="28.5" customHeight="1">
      <c r="A16" s="22">
        <v>8</v>
      </c>
      <c r="B16" s="20" t="s">
        <v>71</v>
      </c>
      <c r="C16" s="21" t="s">
        <v>72</v>
      </c>
      <c r="D16" s="26" t="s">
        <v>58</v>
      </c>
      <c r="E16" s="27">
        <v>56</v>
      </c>
      <c r="F16" s="22">
        <f t="shared" si="0"/>
        <v>56</v>
      </c>
      <c r="G16" s="22">
        <f t="shared" si="1"/>
        <v>56</v>
      </c>
      <c r="H16" s="22">
        <f t="shared" si="2"/>
        <v>56</v>
      </c>
      <c r="I16" s="22">
        <f t="shared" si="3"/>
        <v>56</v>
      </c>
      <c r="J16" s="22">
        <f t="shared" si="4"/>
        <v>56</v>
      </c>
      <c r="K16" s="22">
        <f t="shared" si="5"/>
        <v>70</v>
      </c>
      <c r="L16" s="22" t="str">
        <f t="shared" si="6"/>
        <v>Y</v>
      </c>
      <c r="M16" s="22">
        <f t="shared" si="7"/>
        <v>70</v>
      </c>
      <c r="N16" s="22" t="str">
        <f t="shared" si="8"/>
        <v>Y</v>
      </c>
      <c r="O16" s="22">
        <f t="shared" si="9"/>
        <v>70</v>
      </c>
      <c r="P16" s="22" t="str">
        <f t="shared" si="10"/>
        <v>Y</v>
      </c>
      <c r="Q16" s="22">
        <f t="shared" si="11"/>
        <v>70</v>
      </c>
      <c r="R16" s="22" t="str">
        <f t="shared" si="12"/>
        <v>Y</v>
      </c>
      <c r="S16" s="22">
        <f t="shared" si="13"/>
        <v>70</v>
      </c>
      <c r="T16" s="22" t="str">
        <f t="shared" si="14"/>
        <v>Y</v>
      </c>
      <c r="U16" s="22">
        <f t="shared" si="15"/>
        <v>70</v>
      </c>
      <c r="V16" s="22" t="str">
        <f t="shared" si="16"/>
        <v>Y</v>
      </c>
      <c r="W16" s="4"/>
      <c r="X16" s="4"/>
      <c r="Y16" s="4"/>
      <c r="Z16" s="4"/>
    </row>
    <row r="17" spans="1:26" ht="22.5" customHeight="1">
      <c r="A17" s="22">
        <v>9</v>
      </c>
      <c r="B17" s="20" t="s">
        <v>74</v>
      </c>
      <c r="C17" s="21" t="s">
        <v>75</v>
      </c>
      <c r="D17" s="26" t="s">
        <v>58</v>
      </c>
      <c r="E17" s="27">
        <v>46</v>
      </c>
      <c r="F17" s="22">
        <f t="shared" si="0"/>
        <v>46</v>
      </c>
      <c r="G17" s="22">
        <f t="shared" si="1"/>
        <v>46</v>
      </c>
      <c r="H17" s="22">
        <f t="shared" si="2"/>
        <v>46</v>
      </c>
      <c r="I17" s="22">
        <f t="shared" si="3"/>
        <v>46</v>
      </c>
      <c r="J17" s="22">
        <f t="shared" si="4"/>
        <v>46</v>
      </c>
      <c r="K17" s="22">
        <f t="shared" si="5"/>
        <v>57.499999999999993</v>
      </c>
      <c r="L17" s="22" t="str">
        <f t="shared" si="6"/>
        <v>Y</v>
      </c>
      <c r="M17" s="22">
        <f t="shared" si="7"/>
        <v>57.499999999999993</v>
      </c>
      <c r="N17" s="22" t="str">
        <f t="shared" si="8"/>
        <v>Y</v>
      </c>
      <c r="O17" s="22">
        <f t="shared" si="9"/>
        <v>57.499999999999993</v>
      </c>
      <c r="P17" s="22" t="str">
        <f t="shared" si="10"/>
        <v>Y</v>
      </c>
      <c r="Q17" s="22">
        <f t="shared" si="11"/>
        <v>57.499999999999993</v>
      </c>
      <c r="R17" s="22" t="str">
        <f t="shared" si="12"/>
        <v>Y</v>
      </c>
      <c r="S17" s="22">
        <f t="shared" si="13"/>
        <v>57.499999999999993</v>
      </c>
      <c r="T17" s="22" t="str">
        <f t="shared" si="14"/>
        <v>Y</v>
      </c>
      <c r="U17" s="22">
        <f t="shared" si="15"/>
        <v>57.499999999999993</v>
      </c>
      <c r="V17" s="22" t="str">
        <f t="shared" si="16"/>
        <v>Y</v>
      </c>
      <c r="W17" s="4"/>
      <c r="X17" s="4"/>
      <c r="Y17" s="4"/>
      <c r="Z17" s="4"/>
    </row>
    <row r="18" spans="1:26" ht="22.5" customHeight="1">
      <c r="A18" s="22">
        <v>10</v>
      </c>
      <c r="B18" s="20" t="s">
        <v>77</v>
      </c>
      <c r="C18" s="21" t="s">
        <v>78</v>
      </c>
      <c r="D18" s="26" t="s">
        <v>58</v>
      </c>
      <c r="E18" s="27">
        <v>51</v>
      </c>
      <c r="F18" s="22">
        <f t="shared" si="0"/>
        <v>51</v>
      </c>
      <c r="G18" s="22">
        <f t="shared" si="1"/>
        <v>51</v>
      </c>
      <c r="H18" s="22">
        <f t="shared" si="2"/>
        <v>51</v>
      </c>
      <c r="I18" s="22">
        <f t="shared" si="3"/>
        <v>51</v>
      </c>
      <c r="J18" s="22">
        <f t="shared" si="4"/>
        <v>51</v>
      </c>
      <c r="K18" s="22">
        <f t="shared" si="5"/>
        <v>63.749999999999993</v>
      </c>
      <c r="L18" s="22" t="str">
        <f t="shared" si="6"/>
        <v>Y</v>
      </c>
      <c r="M18" s="22">
        <f t="shared" si="7"/>
        <v>63.749999999999993</v>
      </c>
      <c r="N18" s="22" t="str">
        <f t="shared" si="8"/>
        <v>Y</v>
      </c>
      <c r="O18" s="22">
        <f t="shared" si="9"/>
        <v>63.749999999999993</v>
      </c>
      <c r="P18" s="22" t="str">
        <f t="shared" si="10"/>
        <v>Y</v>
      </c>
      <c r="Q18" s="22">
        <f t="shared" si="11"/>
        <v>63.749999999999993</v>
      </c>
      <c r="R18" s="22" t="str">
        <f t="shared" si="12"/>
        <v>Y</v>
      </c>
      <c r="S18" s="22">
        <f t="shared" si="13"/>
        <v>63.749999999999993</v>
      </c>
      <c r="T18" s="22" t="str">
        <f t="shared" si="14"/>
        <v>Y</v>
      </c>
      <c r="U18" s="22">
        <f t="shared" si="15"/>
        <v>63.749999999999993</v>
      </c>
      <c r="V18" s="22" t="str">
        <f t="shared" si="16"/>
        <v>Y</v>
      </c>
      <c r="W18" s="4"/>
      <c r="X18" s="4"/>
      <c r="Y18" s="4"/>
      <c r="Z18" s="4"/>
    </row>
    <row r="19" spans="1:26" ht="28.5" customHeight="1">
      <c r="A19" s="22">
        <v>11</v>
      </c>
      <c r="B19" s="20" t="s">
        <v>79</v>
      </c>
      <c r="C19" s="21" t="s">
        <v>80</v>
      </c>
      <c r="D19" s="26" t="s">
        <v>58</v>
      </c>
      <c r="E19" s="27">
        <v>40</v>
      </c>
      <c r="F19" s="22">
        <f t="shared" si="0"/>
        <v>40</v>
      </c>
      <c r="G19" s="22">
        <f t="shared" si="1"/>
        <v>40</v>
      </c>
      <c r="H19" s="22">
        <f t="shared" si="2"/>
        <v>40</v>
      </c>
      <c r="I19" s="22">
        <f t="shared" si="3"/>
        <v>40</v>
      </c>
      <c r="J19" s="22">
        <f t="shared" si="4"/>
        <v>40</v>
      </c>
      <c r="K19" s="22">
        <f t="shared" si="5"/>
        <v>50</v>
      </c>
      <c r="L19" s="22" t="str">
        <f t="shared" si="6"/>
        <v>Y</v>
      </c>
      <c r="M19" s="22">
        <f t="shared" si="7"/>
        <v>50</v>
      </c>
      <c r="N19" s="22" t="str">
        <f t="shared" si="8"/>
        <v>Y</v>
      </c>
      <c r="O19" s="22">
        <f t="shared" si="9"/>
        <v>50</v>
      </c>
      <c r="P19" s="22" t="str">
        <f t="shared" si="10"/>
        <v>Y</v>
      </c>
      <c r="Q19" s="22">
        <f t="shared" si="11"/>
        <v>50</v>
      </c>
      <c r="R19" s="22" t="str">
        <f t="shared" si="12"/>
        <v>Y</v>
      </c>
      <c r="S19" s="22">
        <f t="shared" si="13"/>
        <v>50</v>
      </c>
      <c r="T19" s="22" t="str">
        <f t="shared" si="14"/>
        <v>Y</v>
      </c>
      <c r="U19" s="22">
        <f t="shared" si="15"/>
        <v>50</v>
      </c>
      <c r="V19" s="22" t="str">
        <f t="shared" si="16"/>
        <v>Y</v>
      </c>
      <c r="W19" s="4"/>
      <c r="X19" s="4"/>
      <c r="Y19" s="4"/>
      <c r="Z19" s="4"/>
    </row>
    <row r="20" spans="1:26" ht="22.5" customHeight="1">
      <c r="A20" s="22">
        <v>12</v>
      </c>
      <c r="B20" s="20" t="s">
        <v>81</v>
      </c>
      <c r="C20" s="21" t="s">
        <v>82</v>
      </c>
      <c r="D20" s="26" t="s">
        <v>58</v>
      </c>
      <c r="E20" s="27">
        <v>32</v>
      </c>
      <c r="F20" s="22">
        <f t="shared" si="0"/>
        <v>32</v>
      </c>
      <c r="G20" s="22">
        <f t="shared" si="1"/>
        <v>32</v>
      </c>
      <c r="H20" s="22">
        <f t="shared" si="2"/>
        <v>32</v>
      </c>
      <c r="I20" s="22">
        <f t="shared" si="3"/>
        <v>32</v>
      </c>
      <c r="J20" s="22">
        <f t="shared" si="4"/>
        <v>32</v>
      </c>
      <c r="K20" s="22">
        <f t="shared" si="5"/>
        <v>40</v>
      </c>
      <c r="L20" s="22" t="str">
        <f t="shared" si="6"/>
        <v>N</v>
      </c>
      <c r="M20" s="22">
        <f t="shared" si="7"/>
        <v>40</v>
      </c>
      <c r="N20" s="22" t="str">
        <f t="shared" si="8"/>
        <v>N</v>
      </c>
      <c r="O20" s="22">
        <f t="shared" si="9"/>
        <v>40</v>
      </c>
      <c r="P20" s="22" t="str">
        <f t="shared" si="10"/>
        <v>N</v>
      </c>
      <c r="Q20" s="22">
        <f t="shared" si="11"/>
        <v>40</v>
      </c>
      <c r="R20" s="22" t="str">
        <f t="shared" si="12"/>
        <v>N</v>
      </c>
      <c r="S20" s="22">
        <f t="shared" si="13"/>
        <v>40</v>
      </c>
      <c r="T20" s="22" t="str">
        <f t="shared" si="14"/>
        <v>N</v>
      </c>
      <c r="U20" s="22">
        <f t="shared" si="15"/>
        <v>40</v>
      </c>
      <c r="V20" s="22" t="str">
        <f t="shared" si="16"/>
        <v>N</v>
      </c>
      <c r="W20" s="4"/>
      <c r="X20" s="4"/>
      <c r="Y20" s="4"/>
      <c r="Z20" s="4"/>
    </row>
    <row r="21" spans="1:26" ht="22.5" customHeight="1">
      <c r="A21" s="22">
        <v>13</v>
      </c>
      <c r="B21" s="20" t="s">
        <v>83</v>
      </c>
      <c r="C21" s="21" t="s">
        <v>84</v>
      </c>
      <c r="D21" s="26" t="s">
        <v>58</v>
      </c>
      <c r="E21" s="27">
        <v>46</v>
      </c>
      <c r="F21" s="22">
        <f t="shared" si="0"/>
        <v>46</v>
      </c>
      <c r="G21" s="22">
        <f t="shared" si="1"/>
        <v>46</v>
      </c>
      <c r="H21" s="22">
        <f t="shared" si="2"/>
        <v>46</v>
      </c>
      <c r="I21" s="22">
        <f t="shared" si="3"/>
        <v>46</v>
      </c>
      <c r="J21" s="22">
        <f t="shared" si="4"/>
        <v>46</v>
      </c>
      <c r="K21" s="22">
        <f t="shared" si="5"/>
        <v>57.499999999999993</v>
      </c>
      <c r="L21" s="22" t="str">
        <f t="shared" si="6"/>
        <v>Y</v>
      </c>
      <c r="M21" s="22">
        <f t="shared" si="7"/>
        <v>57.499999999999993</v>
      </c>
      <c r="N21" s="22" t="str">
        <f t="shared" si="8"/>
        <v>Y</v>
      </c>
      <c r="O21" s="22">
        <f t="shared" si="9"/>
        <v>57.499999999999993</v>
      </c>
      <c r="P21" s="22" t="str">
        <f t="shared" si="10"/>
        <v>Y</v>
      </c>
      <c r="Q21" s="22">
        <f t="shared" si="11"/>
        <v>57.499999999999993</v>
      </c>
      <c r="R21" s="22" t="str">
        <f t="shared" si="12"/>
        <v>Y</v>
      </c>
      <c r="S21" s="22">
        <f t="shared" si="13"/>
        <v>57.499999999999993</v>
      </c>
      <c r="T21" s="22" t="str">
        <f t="shared" si="14"/>
        <v>Y</v>
      </c>
      <c r="U21" s="22">
        <f t="shared" si="15"/>
        <v>57.499999999999993</v>
      </c>
      <c r="V21" s="22" t="str">
        <f t="shared" si="16"/>
        <v>Y</v>
      </c>
      <c r="W21" s="4"/>
      <c r="X21" s="4"/>
      <c r="Y21" s="4"/>
      <c r="Z21" s="4"/>
    </row>
    <row r="22" spans="1:26" ht="22.5" customHeight="1">
      <c r="A22" s="22">
        <v>14</v>
      </c>
      <c r="B22" s="20" t="s">
        <v>85</v>
      </c>
      <c r="C22" s="21" t="s">
        <v>86</v>
      </c>
      <c r="D22" s="26" t="s">
        <v>58</v>
      </c>
      <c r="E22" s="27">
        <v>28</v>
      </c>
      <c r="F22" s="22">
        <f t="shared" si="0"/>
        <v>28</v>
      </c>
      <c r="G22" s="22">
        <f t="shared" si="1"/>
        <v>28</v>
      </c>
      <c r="H22" s="22">
        <f t="shared" si="2"/>
        <v>28</v>
      </c>
      <c r="I22" s="22">
        <f t="shared" si="3"/>
        <v>28</v>
      </c>
      <c r="J22" s="22">
        <f t="shared" si="4"/>
        <v>28</v>
      </c>
      <c r="K22" s="22">
        <f t="shared" si="5"/>
        <v>35</v>
      </c>
      <c r="L22" s="22" t="str">
        <f t="shared" si="6"/>
        <v>N</v>
      </c>
      <c r="M22" s="22">
        <f t="shared" si="7"/>
        <v>35</v>
      </c>
      <c r="N22" s="22" t="str">
        <f t="shared" si="8"/>
        <v>N</v>
      </c>
      <c r="O22" s="22">
        <f t="shared" si="9"/>
        <v>35</v>
      </c>
      <c r="P22" s="22" t="str">
        <f t="shared" si="10"/>
        <v>N</v>
      </c>
      <c r="Q22" s="22">
        <f t="shared" si="11"/>
        <v>35</v>
      </c>
      <c r="R22" s="22" t="str">
        <f t="shared" si="12"/>
        <v>N</v>
      </c>
      <c r="S22" s="22">
        <f t="shared" si="13"/>
        <v>35</v>
      </c>
      <c r="T22" s="22" t="str">
        <f t="shared" si="14"/>
        <v>N</v>
      </c>
      <c r="U22" s="22">
        <f t="shared" si="15"/>
        <v>35</v>
      </c>
      <c r="V22" s="22" t="str">
        <f t="shared" si="16"/>
        <v>N</v>
      </c>
      <c r="W22" s="4"/>
      <c r="X22" s="4"/>
      <c r="Y22" s="4"/>
      <c r="Z22" s="4"/>
    </row>
    <row r="23" spans="1:26" ht="22.5" customHeight="1">
      <c r="A23" s="22">
        <v>15</v>
      </c>
      <c r="B23" s="20" t="s">
        <v>87</v>
      </c>
      <c r="C23" s="21" t="s">
        <v>88</v>
      </c>
      <c r="D23" s="26" t="s">
        <v>58</v>
      </c>
      <c r="E23" s="27">
        <v>53</v>
      </c>
      <c r="F23" s="22">
        <f t="shared" si="0"/>
        <v>53</v>
      </c>
      <c r="G23" s="22">
        <f t="shared" si="1"/>
        <v>53</v>
      </c>
      <c r="H23" s="22">
        <f t="shared" si="2"/>
        <v>53</v>
      </c>
      <c r="I23" s="22">
        <f t="shared" si="3"/>
        <v>53</v>
      </c>
      <c r="J23" s="22">
        <f t="shared" si="4"/>
        <v>53</v>
      </c>
      <c r="K23" s="22">
        <f t="shared" si="5"/>
        <v>66.25</v>
      </c>
      <c r="L23" s="22" t="str">
        <f t="shared" si="6"/>
        <v>Y</v>
      </c>
      <c r="M23" s="22">
        <f t="shared" si="7"/>
        <v>66.25</v>
      </c>
      <c r="N23" s="22" t="str">
        <f t="shared" si="8"/>
        <v>Y</v>
      </c>
      <c r="O23" s="22">
        <f t="shared" si="9"/>
        <v>66.25</v>
      </c>
      <c r="P23" s="22" t="str">
        <f t="shared" si="10"/>
        <v>Y</v>
      </c>
      <c r="Q23" s="22">
        <f t="shared" si="11"/>
        <v>66.25</v>
      </c>
      <c r="R23" s="22" t="str">
        <f t="shared" si="12"/>
        <v>Y</v>
      </c>
      <c r="S23" s="22">
        <f t="shared" si="13"/>
        <v>66.25</v>
      </c>
      <c r="T23" s="22" t="str">
        <f t="shared" si="14"/>
        <v>Y</v>
      </c>
      <c r="U23" s="22">
        <f t="shared" si="15"/>
        <v>66.25</v>
      </c>
      <c r="V23" s="22" t="str">
        <f t="shared" si="16"/>
        <v>Y</v>
      </c>
      <c r="W23" s="4"/>
      <c r="X23" s="4"/>
      <c r="Y23" s="4"/>
      <c r="Z23" s="4"/>
    </row>
    <row r="24" spans="1:26" ht="22.5" customHeight="1">
      <c r="A24" s="22">
        <v>16</v>
      </c>
      <c r="B24" s="20" t="s">
        <v>89</v>
      </c>
      <c r="C24" s="21" t="s">
        <v>90</v>
      </c>
      <c r="D24" s="26" t="s">
        <v>58</v>
      </c>
      <c r="E24" s="27">
        <v>35</v>
      </c>
      <c r="F24" s="22">
        <f t="shared" si="0"/>
        <v>35</v>
      </c>
      <c r="G24" s="22">
        <f t="shared" si="1"/>
        <v>35</v>
      </c>
      <c r="H24" s="22">
        <f t="shared" si="2"/>
        <v>35</v>
      </c>
      <c r="I24" s="22">
        <f t="shared" si="3"/>
        <v>35</v>
      </c>
      <c r="J24" s="22">
        <f t="shared" si="4"/>
        <v>35</v>
      </c>
      <c r="K24" s="22">
        <f t="shared" si="5"/>
        <v>43.75</v>
      </c>
      <c r="L24" s="22" t="str">
        <f t="shared" si="6"/>
        <v>N</v>
      </c>
      <c r="M24" s="22">
        <f t="shared" si="7"/>
        <v>43.75</v>
      </c>
      <c r="N24" s="22" t="str">
        <f t="shared" si="8"/>
        <v>N</v>
      </c>
      <c r="O24" s="22">
        <f t="shared" si="9"/>
        <v>43.75</v>
      </c>
      <c r="P24" s="22" t="str">
        <f t="shared" si="10"/>
        <v>N</v>
      </c>
      <c r="Q24" s="22">
        <f t="shared" si="11"/>
        <v>43.75</v>
      </c>
      <c r="R24" s="22" t="str">
        <f t="shared" si="12"/>
        <v>N</v>
      </c>
      <c r="S24" s="22">
        <f t="shared" si="13"/>
        <v>43.75</v>
      </c>
      <c r="T24" s="22" t="str">
        <f t="shared" si="14"/>
        <v>N</v>
      </c>
      <c r="U24" s="22">
        <f t="shared" si="15"/>
        <v>43.75</v>
      </c>
      <c r="V24" s="22" t="str">
        <f t="shared" si="16"/>
        <v>N</v>
      </c>
      <c r="W24" s="4"/>
      <c r="X24" s="4"/>
      <c r="Y24" s="4"/>
      <c r="Z24" s="4"/>
    </row>
    <row r="25" spans="1:26" ht="22.5" customHeight="1">
      <c r="A25" s="22">
        <v>17</v>
      </c>
      <c r="B25" s="20" t="s">
        <v>91</v>
      </c>
      <c r="C25" s="21" t="s">
        <v>92</v>
      </c>
      <c r="D25" s="26" t="s">
        <v>58</v>
      </c>
      <c r="E25" s="27">
        <v>56</v>
      </c>
      <c r="F25" s="22">
        <f t="shared" si="0"/>
        <v>56</v>
      </c>
      <c r="G25" s="22">
        <f t="shared" si="1"/>
        <v>56</v>
      </c>
      <c r="H25" s="22">
        <f t="shared" si="2"/>
        <v>56</v>
      </c>
      <c r="I25" s="22">
        <f t="shared" si="3"/>
        <v>56</v>
      </c>
      <c r="J25" s="22">
        <f t="shared" si="4"/>
        <v>56</v>
      </c>
      <c r="K25" s="22">
        <f t="shared" si="5"/>
        <v>70</v>
      </c>
      <c r="L25" s="22" t="str">
        <f t="shared" si="6"/>
        <v>Y</v>
      </c>
      <c r="M25" s="22">
        <f t="shared" si="7"/>
        <v>70</v>
      </c>
      <c r="N25" s="22" t="str">
        <f t="shared" si="8"/>
        <v>Y</v>
      </c>
      <c r="O25" s="22">
        <f t="shared" si="9"/>
        <v>70</v>
      </c>
      <c r="P25" s="22" t="str">
        <f t="shared" si="10"/>
        <v>Y</v>
      </c>
      <c r="Q25" s="22">
        <f t="shared" si="11"/>
        <v>70</v>
      </c>
      <c r="R25" s="22" t="str">
        <f t="shared" si="12"/>
        <v>Y</v>
      </c>
      <c r="S25" s="22">
        <f t="shared" si="13"/>
        <v>70</v>
      </c>
      <c r="T25" s="22" t="str">
        <f t="shared" si="14"/>
        <v>Y</v>
      </c>
      <c r="U25" s="22">
        <f t="shared" si="15"/>
        <v>70</v>
      </c>
      <c r="V25" s="22" t="str">
        <f t="shared" si="16"/>
        <v>Y</v>
      </c>
      <c r="W25" s="4"/>
      <c r="X25" s="4"/>
      <c r="Y25" s="4"/>
      <c r="Z25" s="4"/>
    </row>
    <row r="26" spans="1:26" ht="22.5" customHeight="1">
      <c r="A26" s="22">
        <v>18</v>
      </c>
      <c r="B26" s="20" t="s">
        <v>93</v>
      </c>
      <c r="C26" s="21" t="s">
        <v>94</v>
      </c>
      <c r="D26" s="26" t="s">
        <v>58</v>
      </c>
      <c r="E26" s="27">
        <v>52</v>
      </c>
      <c r="F26" s="22">
        <f t="shared" si="0"/>
        <v>52</v>
      </c>
      <c r="G26" s="22">
        <f t="shared" si="1"/>
        <v>52</v>
      </c>
      <c r="H26" s="22">
        <f t="shared" si="2"/>
        <v>52</v>
      </c>
      <c r="I26" s="22">
        <f t="shared" si="3"/>
        <v>52</v>
      </c>
      <c r="J26" s="22">
        <f t="shared" si="4"/>
        <v>52</v>
      </c>
      <c r="K26" s="22">
        <f t="shared" si="5"/>
        <v>65</v>
      </c>
      <c r="L26" s="22" t="str">
        <f t="shared" si="6"/>
        <v>Y</v>
      </c>
      <c r="M26" s="22">
        <f t="shared" si="7"/>
        <v>65</v>
      </c>
      <c r="N26" s="22" t="str">
        <f t="shared" si="8"/>
        <v>Y</v>
      </c>
      <c r="O26" s="22">
        <f t="shared" si="9"/>
        <v>65</v>
      </c>
      <c r="P26" s="22" t="str">
        <f t="shared" si="10"/>
        <v>Y</v>
      </c>
      <c r="Q26" s="22">
        <f t="shared" si="11"/>
        <v>65</v>
      </c>
      <c r="R26" s="22" t="str">
        <f t="shared" si="12"/>
        <v>Y</v>
      </c>
      <c r="S26" s="22">
        <f t="shared" si="13"/>
        <v>65</v>
      </c>
      <c r="T26" s="22" t="str">
        <f t="shared" si="14"/>
        <v>Y</v>
      </c>
      <c r="U26" s="22">
        <f t="shared" si="15"/>
        <v>65</v>
      </c>
      <c r="V26" s="22" t="str">
        <f t="shared" si="16"/>
        <v>Y</v>
      </c>
      <c r="W26" s="4"/>
      <c r="X26" s="4"/>
      <c r="Y26" s="4"/>
      <c r="Z26" s="4"/>
    </row>
    <row r="27" spans="1:26" ht="22.5" customHeight="1">
      <c r="A27" s="22">
        <v>19</v>
      </c>
      <c r="B27" s="20" t="s">
        <v>95</v>
      </c>
      <c r="C27" s="21" t="s">
        <v>96</v>
      </c>
      <c r="D27" s="26" t="s">
        <v>58</v>
      </c>
      <c r="E27" s="27">
        <v>57</v>
      </c>
      <c r="F27" s="22">
        <f t="shared" si="0"/>
        <v>57</v>
      </c>
      <c r="G27" s="22">
        <f t="shared" si="1"/>
        <v>57</v>
      </c>
      <c r="H27" s="22">
        <f t="shared" si="2"/>
        <v>57</v>
      </c>
      <c r="I27" s="22">
        <f t="shared" si="3"/>
        <v>57</v>
      </c>
      <c r="J27" s="22">
        <f t="shared" si="4"/>
        <v>57</v>
      </c>
      <c r="K27" s="22">
        <f t="shared" si="5"/>
        <v>71.25</v>
      </c>
      <c r="L27" s="22" t="str">
        <f t="shared" si="6"/>
        <v>Y</v>
      </c>
      <c r="M27" s="22">
        <f t="shared" si="7"/>
        <v>71.25</v>
      </c>
      <c r="N27" s="22" t="str">
        <f t="shared" si="8"/>
        <v>Y</v>
      </c>
      <c r="O27" s="22">
        <f t="shared" si="9"/>
        <v>71.25</v>
      </c>
      <c r="P27" s="22" t="str">
        <f t="shared" si="10"/>
        <v>Y</v>
      </c>
      <c r="Q27" s="22">
        <f t="shared" si="11"/>
        <v>71.25</v>
      </c>
      <c r="R27" s="22" t="str">
        <f t="shared" si="12"/>
        <v>Y</v>
      </c>
      <c r="S27" s="22">
        <f t="shared" si="13"/>
        <v>71.25</v>
      </c>
      <c r="T27" s="22" t="str">
        <f t="shared" si="14"/>
        <v>Y</v>
      </c>
      <c r="U27" s="22">
        <f t="shared" si="15"/>
        <v>71.25</v>
      </c>
      <c r="V27" s="22" t="str">
        <f t="shared" si="16"/>
        <v>Y</v>
      </c>
      <c r="W27" s="4"/>
      <c r="X27" s="4"/>
      <c r="Y27" s="4"/>
      <c r="Z27" s="4"/>
    </row>
    <row r="28" spans="1:26" ht="22.5" customHeight="1">
      <c r="A28" s="22">
        <v>20</v>
      </c>
      <c r="B28" s="20" t="s">
        <v>97</v>
      </c>
      <c r="C28" s="21" t="s">
        <v>98</v>
      </c>
      <c r="D28" s="26" t="s">
        <v>58</v>
      </c>
      <c r="E28" s="27">
        <v>57</v>
      </c>
      <c r="F28" s="22">
        <f t="shared" si="0"/>
        <v>57</v>
      </c>
      <c r="G28" s="22">
        <f t="shared" si="1"/>
        <v>57</v>
      </c>
      <c r="H28" s="22">
        <f t="shared" si="2"/>
        <v>57</v>
      </c>
      <c r="I28" s="22">
        <f t="shared" si="3"/>
        <v>57</v>
      </c>
      <c r="J28" s="22">
        <f t="shared" si="4"/>
        <v>57</v>
      </c>
      <c r="K28" s="22">
        <f t="shared" si="5"/>
        <v>71.25</v>
      </c>
      <c r="L28" s="22" t="str">
        <f t="shared" si="6"/>
        <v>Y</v>
      </c>
      <c r="M28" s="22">
        <f t="shared" si="7"/>
        <v>71.25</v>
      </c>
      <c r="N28" s="22" t="str">
        <f t="shared" si="8"/>
        <v>Y</v>
      </c>
      <c r="O28" s="22">
        <f t="shared" si="9"/>
        <v>71.25</v>
      </c>
      <c r="P28" s="22" t="str">
        <f t="shared" si="10"/>
        <v>Y</v>
      </c>
      <c r="Q28" s="22">
        <f t="shared" si="11"/>
        <v>71.25</v>
      </c>
      <c r="R28" s="22" t="str">
        <f t="shared" si="12"/>
        <v>Y</v>
      </c>
      <c r="S28" s="22">
        <f t="shared" si="13"/>
        <v>71.25</v>
      </c>
      <c r="T28" s="22" t="str">
        <f t="shared" si="14"/>
        <v>Y</v>
      </c>
      <c r="U28" s="22">
        <f t="shared" si="15"/>
        <v>71.25</v>
      </c>
      <c r="V28" s="22" t="str">
        <f t="shared" si="16"/>
        <v>Y</v>
      </c>
      <c r="W28" s="4"/>
      <c r="X28" s="4"/>
      <c r="Y28" s="4"/>
      <c r="Z28" s="4"/>
    </row>
    <row r="29" spans="1:26" ht="22.5" customHeight="1">
      <c r="A29" s="22">
        <v>21</v>
      </c>
      <c r="B29" s="20" t="s">
        <v>99</v>
      </c>
      <c r="C29" s="21" t="s">
        <v>100</v>
      </c>
      <c r="D29" s="26" t="s">
        <v>58</v>
      </c>
      <c r="E29" s="27">
        <v>21</v>
      </c>
      <c r="F29" s="22">
        <f t="shared" si="0"/>
        <v>21</v>
      </c>
      <c r="G29" s="22">
        <f t="shared" si="1"/>
        <v>21</v>
      </c>
      <c r="H29" s="22">
        <f t="shared" si="2"/>
        <v>21</v>
      </c>
      <c r="I29" s="22">
        <f t="shared" si="3"/>
        <v>21</v>
      </c>
      <c r="J29" s="22">
        <f t="shared" si="4"/>
        <v>21</v>
      </c>
      <c r="K29" s="22">
        <f t="shared" si="5"/>
        <v>26.25</v>
      </c>
      <c r="L29" s="22" t="str">
        <f t="shared" si="6"/>
        <v>N</v>
      </c>
      <c r="M29" s="22">
        <f t="shared" si="7"/>
        <v>26.25</v>
      </c>
      <c r="N29" s="22" t="str">
        <f t="shared" si="8"/>
        <v>N</v>
      </c>
      <c r="O29" s="22">
        <f t="shared" si="9"/>
        <v>26.25</v>
      </c>
      <c r="P29" s="22" t="str">
        <f t="shared" si="10"/>
        <v>N</v>
      </c>
      <c r="Q29" s="22">
        <f t="shared" si="11"/>
        <v>26.25</v>
      </c>
      <c r="R29" s="22" t="str">
        <f t="shared" si="12"/>
        <v>N</v>
      </c>
      <c r="S29" s="22">
        <f t="shared" si="13"/>
        <v>26.25</v>
      </c>
      <c r="T29" s="22" t="str">
        <f t="shared" si="14"/>
        <v>N</v>
      </c>
      <c r="U29" s="22">
        <f t="shared" si="15"/>
        <v>26.25</v>
      </c>
      <c r="V29" s="22" t="str">
        <f t="shared" si="16"/>
        <v>N</v>
      </c>
      <c r="W29" s="4"/>
      <c r="X29" s="4"/>
      <c r="Y29" s="4"/>
      <c r="Z29" s="4"/>
    </row>
    <row r="30" spans="1:26" ht="22.5" customHeight="1">
      <c r="A30" s="22">
        <v>22</v>
      </c>
      <c r="B30" s="20" t="s">
        <v>101</v>
      </c>
      <c r="C30" s="21" t="s">
        <v>102</v>
      </c>
      <c r="D30" s="26" t="s">
        <v>58</v>
      </c>
      <c r="E30" s="27">
        <v>32</v>
      </c>
      <c r="F30" s="22">
        <f t="shared" si="0"/>
        <v>32</v>
      </c>
      <c r="G30" s="22">
        <f t="shared" si="1"/>
        <v>32</v>
      </c>
      <c r="H30" s="22">
        <f t="shared" si="2"/>
        <v>32</v>
      </c>
      <c r="I30" s="22">
        <f t="shared" si="3"/>
        <v>32</v>
      </c>
      <c r="J30" s="22">
        <f t="shared" si="4"/>
        <v>32</v>
      </c>
      <c r="K30" s="22">
        <f t="shared" si="5"/>
        <v>40</v>
      </c>
      <c r="L30" s="22" t="str">
        <f t="shared" si="6"/>
        <v>N</v>
      </c>
      <c r="M30" s="22">
        <f t="shared" si="7"/>
        <v>40</v>
      </c>
      <c r="N30" s="22" t="str">
        <f t="shared" si="8"/>
        <v>N</v>
      </c>
      <c r="O30" s="22">
        <f t="shared" si="9"/>
        <v>40</v>
      </c>
      <c r="P30" s="22" t="str">
        <f t="shared" si="10"/>
        <v>N</v>
      </c>
      <c r="Q30" s="22">
        <f t="shared" si="11"/>
        <v>40</v>
      </c>
      <c r="R30" s="22" t="str">
        <f t="shared" si="12"/>
        <v>N</v>
      </c>
      <c r="S30" s="22">
        <f t="shared" si="13"/>
        <v>40</v>
      </c>
      <c r="T30" s="22" t="str">
        <f t="shared" si="14"/>
        <v>N</v>
      </c>
      <c r="U30" s="22">
        <f t="shared" si="15"/>
        <v>40</v>
      </c>
      <c r="V30" s="22" t="str">
        <f t="shared" si="16"/>
        <v>N</v>
      </c>
      <c r="W30" s="4"/>
      <c r="X30" s="4"/>
      <c r="Y30" s="4"/>
      <c r="Z30" s="4"/>
    </row>
    <row r="31" spans="1:26" ht="22.5" customHeight="1">
      <c r="A31" s="22">
        <v>23</v>
      </c>
      <c r="B31" s="20" t="s">
        <v>103</v>
      </c>
      <c r="C31" s="21" t="s">
        <v>104</v>
      </c>
      <c r="D31" s="26" t="s">
        <v>58</v>
      </c>
      <c r="E31" s="27">
        <v>47</v>
      </c>
      <c r="F31" s="22">
        <f t="shared" si="0"/>
        <v>47</v>
      </c>
      <c r="G31" s="22">
        <f t="shared" si="1"/>
        <v>47</v>
      </c>
      <c r="H31" s="22">
        <f t="shared" si="2"/>
        <v>47</v>
      </c>
      <c r="I31" s="22">
        <f t="shared" si="3"/>
        <v>47</v>
      </c>
      <c r="J31" s="22">
        <f t="shared" si="4"/>
        <v>47</v>
      </c>
      <c r="K31" s="22">
        <f t="shared" si="5"/>
        <v>58.75</v>
      </c>
      <c r="L31" s="22" t="str">
        <f t="shared" si="6"/>
        <v>Y</v>
      </c>
      <c r="M31" s="22">
        <f t="shared" si="7"/>
        <v>58.75</v>
      </c>
      <c r="N31" s="22" t="str">
        <f t="shared" si="8"/>
        <v>Y</v>
      </c>
      <c r="O31" s="22">
        <f t="shared" si="9"/>
        <v>58.75</v>
      </c>
      <c r="P31" s="22" t="str">
        <f t="shared" si="10"/>
        <v>Y</v>
      </c>
      <c r="Q31" s="22">
        <f t="shared" si="11"/>
        <v>58.75</v>
      </c>
      <c r="R31" s="22" t="str">
        <f t="shared" si="12"/>
        <v>Y</v>
      </c>
      <c r="S31" s="22">
        <f t="shared" si="13"/>
        <v>58.75</v>
      </c>
      <c r="T31" s="22" t="str">
        <f t="shared" si="14"/>
        <v>Y</v>
      </c>
      <c r="U31" s="22">
        <f t="shared" si="15"/>
        <v>58.75</v>
      </c>
      <c r="V31" s="22" t="str">
        <f t="shared" si="16"/>
        <v>Y</v>
      </c>
      <c r="W31" s="4"/>
      <c r="X31" s="4"/>
      <c r="Y31" s="4"/>
      <c r="Z31" s="4"/>
    </row>
    <row r="32" spans="1:26" ht="22.5" customHeight="1">
      <c r="A32" s="22">
        <v>24</v>
      </c>
      <c r="B32" s="20" t="s">
        <v>105</v>
      </c>
      <c r="C32" s="21" t="s">
        <v>106</v>
      </c>
      <c r="D32" s="26" t="s">
        <v>58</v>
      </c>
      <c r="E32" s="27">
        <v>57</v>
      </c>
      <c r="F32" s="22">
        <f t="shared" si="0"/>
        <v>57</v>
      </c>
      <c r="G32" s="22">
        <f t="shared" si="1"/>
        <v>57</v>
      </c>
      <c r="H32" s="22">
        <f t="shared" si="2"/>
        <v>57</v>
      </c>
      <c r="I32" s="22">
        <f t="shared" si="3"/>
        <v>57</v>
      </c>
      <c r="J32" s="22">
        <f t="shared" si="4"/>
        <v>57</v>
      </c>
      <c r="K32" s="22">
        <f t="shared" si="5"/>
        <v>71.25</v>
      </c>
      <c r="L32" s="22" t="str">
        <f t="shared" si="6"/>
        <v>Y</v>
      </c>
      <c r="M32" s="22">
        <f t="shared" si="7"/>
        <v>71.25</v>
      </c>
      <c r="N32" s="22" t="str">
        <f t="shared" si="8"/>
        <v>Y</v>
      </c>
      <c r="O32" s="22">
        <f t="shared" si="9"/>
        <v>71.25</v>
      </c>
      <c r="P32" s="22" t="str">
        <f t="shared" si="10"/>
        <v>Y</v>
      </c>
      <c r="Q32" s="22">
        <f t="shared" si="11"/>
        <v>71.25</v>
      </c>
      <c r="R32" s="22" t="str">
        <f t="shared" si="12"/>
        <v>Y</v>
      </c>
      <c r="S32" s="22">
        <f t="shared" si="13"/>
        <v>71.25</v>
      </c>
      <c r="T32" s="22" t="str">
        <f t="shared" si="14"/>
        <v>Y</v>
      </c>
      <c r="U32" s="22">
        <f t="shared" si="15"/>
        <v>71.25</v>
      </c>
      <c r="V32" s="22" t="str">
        <f t="shared" si="16"/>
        <v>Y</v>
      </c>
      <c r="W32" s="4"/>
      <c r="X32" s="4"/>
      <c r="Y32" s="4"/>
      <c r="Z32" s="4"/>
    </row>
    <row r="33" spans="1:26" ht="22.5" customHeight="1">
      <c r="A33" s="22">
        <v>25</v>
      </c>
      <c r="B33" s="20" t="s">
        <v>107</v>
      </c>
      <c r="C33" s="21" t="s">
        <v>108</v>
      </c>
      <c r="D33" s="26" t="s">
        <v>58</v>
      </c>
      <c r="E33" s="27">
        <v>60</v>
      </c>
      <c r="F33" s="22">
        <f t="shared" si="0"/>
        <v>60</v>
      </c>
      <c r="G33" s="22">
        <f t="shared" si="1"/>
        <v>60</v>
      </c>
      <c r="H33" s="22">
        <f t="shared" si="2"/>
        <v>60</v>
      </c>
      <c r="I33" s="22">
        <f t="shared" si="3"/>
        <v>60</v>
      </c>
      <c r="J33" s="22">
        <f t="shared" si="4"/>
        <v>60</v>
      </c>
      <c r="K33" s="22">
        <f t="shared" si="5"/>
        <v>75</v>
      </c>
      <c r="L33" s="22" t="str">
        <f t="shared" si="6"/>
        <v>Y</v>
      </c>
      <c r="M33" s="22">
        <f t="shared" si="7"/>
        <v>75</v>
      </c>
      <c r="N33" s="22" t="str">
        <f t="shared" si="8"/>
        <v>Y</v>
      </c>
      <c r="O33" s="22">
        <f t="shared" si="9"/>
        <v>75</v>
      </c>
      <c r="P33" s="22" t="str">
        <f t="shared" si="10"/>
        <v>Y</v>
      </c>
      <c r="Q33" s="22">
        <f t="shared" si="11"/>
        <v>75</v>
      </c>
      <c r="R33" s="22" t="str">
        <f t="shared" si="12"/>
        <v>Y</v>
      </c>
      <c r="S33" s="22">
        <f t="shared" si="13"/>
        <v>75</v>
      </c>
      <c r="T33" s="22" t="str">
        <f t="shared" si="14"/>
        <v>Y</v>
      </c>
      <c r="U33" s="22">
        <f t="shared" si="15"/>
        <v>75</v>
      </c>
      <c r="V33" s="22" t="str">
        <f t="shared" si="16"/>
        <v>Y</v>
      </c>
      <c r="W33" s="4"/>
      <c r="X33" s="4"/>
      <c r="Y33" s="4"/>
      <c r="Z33" s="4"/>
    </row>
    <row r="34" spans="1:26" ht="22.5" customHeight="1">
      <c r="A34" s="22">
        <v>26</v>
      </c>
      <c r="B34" s="20" t="s">
        <v>109</v>
      </c>
      <c r="C34" s="21" t="s">
        <v>110</v>
      </c>
      <c r="D34" s="26" t="s">
        <v>58</v>
      </c>
      <c r="E34" s="27">
        <v>43</v>
      </c>
      <c r="F34" s="22">
        <f t="shared" si="0"/>
        <v>43</v>
      </c>
      <c r="G34" s="22">
        <f t="shared" si="1"/>
        <v>43</v>
      </c>
      <c r="H34" s="22">
        <f t="shared" si="2"/>
        <v>43</v>
      </c>
      <c r="I34" s="22">
        <f t="shared" si="3"/>
        <v>43</v>
      </c>
      <c r="J34" s="22">
        <f t="shared" si="4"/>
        <v>43</v>
      </c>
      <c r="K34" s="22">
        <f t="shared" si="5"/>
        <v>53.75</v>
      </c>
      <c r="L34" s="22" t="str">
        <f t="shared" si="6"/>
        <v>Y</v>
      </c>
      <c r="M34" s="22">
        <f t="shared" si="7"/>
        <v>53.75</v>
      </c>
      <c r="N34" s="22" t="str">
        <f t="shared" si="8"/>
        <v>Y</v>
      </c>
      <c r="O34" s="22">
        <f t="shared" si="9"/>
        <v>53.75</v>
      </c>
      <c r="P34" s="22" t="str">
        <f t="shared" si="10"/>
        <v>Y</v>
      </c>
      <c r="Q34" s="22">
        <f t="shared" si="11"/>
        <v>53.75</v>
      </c>
      <c r="R34" s="22" t="str">
        <f t="shared" si="12"/>
        <v>Y</v>
      </c>
      <c r="S34" s="22">
        <f t="shared" si="13"/>
        <v>53.75</v>
      </c>
      <c r="T34" s="22" t="str">
        <f t="shared" si="14"/>
        <v>Y</v>
      </c>
      <c r="U34" s="22">
        <f t="shared" si="15"/>
        <v>53.75</v>
      </c>
      <c r="V34" s="22" t="str">
        <f t="shared" si="16"/>
        <v>Y</v>
      </c>
      <c r="W34" s="4"/>
      <c r="X34" s="4"/>
      <c r="Y34" s="4"/>
      <c r="Z34" s="4"/>
    </row>
    <row r="35" spans="1:26" ht="22.5" customHeight="1">
      <c r="A35" s="22">
        <v>27</v>
      </c>
      <c r="B35" s="20" t="s">
        <v>111</v>
      </c>
      <c r="C35" s="21" t="s">
        <v>112</v>
      </c>
      <c r="D35" s="26" t="s">
        <v>58</v>
      </c>
      <c r="E35" s="27">
        <v>56</v>
      </c>
      <c r="F35" s="22">
        <f t="shared" si="0"/>
        <v>56</v>
      </c>
      <c r="G35" s="22">
        <f t="shared" si="1"/>
        <v>56</v>
      </c>
      <c r="H35" s="22">
        <f t="shared" si="2"/>
        <v>56</v>
      </c>
      <c r="I35" s="22">
        <f t="shared" si="3"/>
        <v>56</v>
      </c>
      <c r="J35" s="22">
        <f t="shared" si="4"/>
        <v>56</v>
      </c>
      <c r="K35" s="22">
        <f t="shared" si="5"/>
        <v>70</v>
      </c>
      <c r="L35" s="22" t="str">
        <f t="shared" si="6"/>
        <v>Y</v>
      </c>
      <c r="M35" s="22">
        <f t="shared" si="7"/>
        <v>70</v>
      </c>
      <c r="N35" s="22" t="str">
        <f t="shared" si="8"/>
        <v>Y</v>
      </c>
      <c r="O35" s="22">
        <f t="shared" si="9"/>
        <v>70</v>
      </c>
      <c r="P35" s="22" t="str">
        <f t="shared" si="10"/>
        <v>Y</v>
      </c>
      <c r="Q35" s="22">
        <f t="shared" si="11"/>
        <v>70</v>
      </c>
      <c r="R35" s="22" t="str">
        <f t="shared" si="12"/>
        <v>Y</v>
      </c>
      <c r="S35" s="22">
        <f t="shared" si="13"/>
        <v>70</v>
      </c>
      <c r="T35" s="22" t="str">
        <f t="shared" si="14"/>
        <v>Y</v>
      </c>
      <c r="U35" s="22">
        <f t="shared" si="15"/>
        <v>70</v>
      </c>
      <c r="V35" s="22" t="str">
        <f t="shared" si="16"/>
        <v>Y</v>
      </c>
      <c r="W35" s="4"/>
      <c r="X35" s="4"/>
      <c r="Y35" s="4"/>
      <c r="Z35" s="4"/>
    </row>
    <row r="36" spans="1:26" ht="22.5" customHeight="1">
      <c r="A36" s="22">
        <v>28</v>
      </c>
      <c r="B36" s="20" t="s">
        <v>113</v>
      </c>
      <c r="C36" s="21" t="s">
        <v>114</v>
      </c>
      <c r="D36" s="26" t="s">
        <v>58</v>
      </c>
      <c r="E36" s="27">
        <v>56</v>
      </c>
      <c r="F36" s="22">
        <f t="shared" si="0"/>
        <v>56</v>
      </c>
      <c r="G36" s="22">
        <f t="shared" si="1"/>
        <v>56</v>
      </c>
      <c r="H36" s="22">
        <f t="shared" si="2"/>
        <v>56</v>
      </c>
      <c r="I36" s="22">
        <f t="shared" si="3"/>
        <v>56</v>
      </c>
      <c r="J36" s="22">
        <f t="shared" si="4"/>
        <v>56</v>
      </c>
      <c r="K36" s="22">
        <f t="shared" si="5"/>
        <v>70</v>
      </c>
      <c r="L36" s="22" t="str">
        <f t="shared" si="6"/>
        <v>Y</v>
      </c>
      <c r="M36" s="22">
        <f t="shared" si="7"/>
        <v>70</v>
      </c>
      <c r="N36" s="22" t="str">
        <f t="shared" si="8"/>
        <v>Y</v>
      </c>
      <c r="O36" s="22">
        <f t="shared" si="9"/>
        <v>70</v>
      </c>
      <c r="P36" s="22" t="str">
        <f t="shared" si="10"/>
        <v>Y</v>
      </c>
      <c r="Q36" s="22">
        <f t="shared" si="11"/>
        <v>70</v>
      </c>
      <c r="R36" s="22" t="str">
        <f t="shared" si="12"/>
        <v>Y</v>
      </c>
      <c r="S36" s="22">
        <f t="shared" si="13"/>
        <v>70</v>
      </c>
      <c r="T36" s="22" t="str">
        <f t="shared" si="14"/>
        <v>Y</v>
      </c>
      <c r="U36" s="22">
        <f t="shared" si="15"/>
        <v>70</v>
      </c>
      <c r="V36" s="22" t="str">
        <f t="shared" si="16"/>
        <v>Y</v>
      </c>
      <c r="W36" s="4"/>
      <c r="X36" s="4"/>
      <c r="Y36" s="4"/>
      <c r="Z36" s="4"/>
    </row>
    <row r="37" spans="1:26" ht="22.5" customHeight="1">
      <c r="A37" s="22">
        <v>29</v>
      </c>
      <c r="B37" s="20" t="s">
        <v>115</v>
      </c>
      <c r="C37" s="21" t="s">
        <v>116</v>
      </c>
      <c r="D37" s="26" t="s">
        <v>58</v>
      </c>
      <c r="E37" s="27">
        <v>58</v>
      </c>
      <c r="F37" s="22">
        <f t="shared" si="0"/>
        <v>58</v>
      </c>
      <c r="G37" s="22">
        <f t="shared" si="1"/>
        <v>58</v>
      </c>
      <c r="H37" s="22">
        <f t="shared" si="2"/>
        <v>58</v>
      </c>
      <c r="I37" s="22">
        <f t="shared" si="3"/>
        <v>58</v>
      </c>
      <c r="J37" s="22">
        <f t="shared" si="4"/>
        <v>58</v>
      </c>
      <c r="K37" s="22">
        <f t="shared" si="5"/>
        <v>72.5</v>
      </c>
      <c r="L37" s="22" t="str">
        <f t="shared" si="6"/>
        <v>Y</v>
      </c>
      <c r="M37" s="22">
        <f t="shared" si="7"/>
        <v>72.5</v>
      </c>
      <c r="N37" s="22" t="str">
        <f t="shared" si="8"/>
        <v>Y</v>
      </c>
      <c r="O37" s="22">
        <f t="shared" si="9"/>
        <v>72.5</v>
      </c>
      <c r="P37" s="22" t="str">
        <f t="shared" si="10"/>
        <v>Y</v>
      </c>
      <c r="Q37" s="22">
        <f t="shared" si="11"/>
        <v>72.5</v>
      </c>
      <c r="R37" s="22" t="str">
        <f t="shared" si="12"/>
        <v>Y</v>
      </c>
      <c r="S37" s="22">
        <f t="shared" si="13"/>
        <v>72.5</v>
      </c>
      <c r="T37" s="22" t="str">
        <f t="shared" si="14"/>
        <v>Y</v>
      </c>
      <c r="U37" s="22">
        <f t="shared" si="15"/>
        <v>72.5</v>
      </c>
      <c r="V37" s="22" t="str">
        <f t="shared" si="16"/>
        <v>Y</v>
      </c>
      <c r="W37" s="4"/>
      <c r="X37" s="4"/>
      <c r="Y37" s="4"/>
      <c r="Z37" s="4"/>
    </row>
    <row r="38" spans="1:26" ht="22.5" customHeight="1">
      <c r="A38" s="22">
        <v>30</v>
      </c>
      <c r="B38" s="20" t="s">
        <v>117</v>
      </c>
      <c r="C38" s="21" t="s">
        <v>118</v>
      </c>
      <c r="D38" s="26" t="s">
        <v>58</v>
      </c>
      <c r="E38" s="27">
        <v>67</v>
      </c>
      <c r="F38" s="22">
        <f t="shared" si="0"/>
        <v>67</v>
      </c>
      <c r="G38" s="22">
        <f t="shared" si="1"/>
        <v>67</v>
      </c>
      <c r="H38" s="22">
        <f t="shared" si="2"/>
        <v>67</v>
      </c>
      <c r="I38" s="22">
        <f t="shared" si="3"/>
        <v>67</v>
      </c>
      <c r="J38" s="22">
        <f t="shared" si="4"/>
        <v>67</v>
      </c>
      <c r="K38" s="22">
        <f t="shared" si="5"/>
        <v>83.75</v>
      </c>
      <c r="L38" s="22" t="str">
        <f t="shared" si="6"/>
        <v>Y</v>
      </c>
      <c r="M38" s="22">
        <f t="shared" si="7"/>
        <v>83.75</v>
      </c>
      <c r="N38" s="22" t="str">
        <f t="shared" si="8"/>
        <v>Y</v>
      </c>
      <c r="O38" s="22">
        <f t="shared" si="9"/>
        <v>83.75</v>
      </c>
      <c r="P38" s="22" t="str">
        <f t="shared" si="10"/>
        <v>Y</v>
      </c>
      <c r="Q38" s="22">
        <f t="shared" si="11"/>
        <v>83.75</v>
      </c>
      <c r="R38" s="22" t="str">
        <f t="shared" si="12"/>
        <v>Y</v>
      </c>
      <c r="S38" s="22">
        <f t="shared" si="13"/>
        <v>83.75</v>
      </c>
      <c r="T38" s="22" t="str">
        <f t="shared" si="14"/>
        <v>Y</v>
      </c>
      <c r="U38" s="22">
        <f t="shared" si="15"/>
        <v>83.75</v>
      </c>
      <c r="V38" s="22" t="str">
        <f t="shared" si="16"/>
        <v>Y</v>
      </c>
      <c r="W38" s="4"/>
      <c r="X38" s="4"/>
      <c r="Y38" s="4"/>
      <c r="Z38" s="4"/>
    </row>
    <row r="39" spans="1:26" ht="22.5" customHeight="1">
      <c r="A39" s="22">
        <v>31</v>
      </c>
      <c r="B39" s="20" t="s">
        <v>119</v>
      </c>
      <c r="C39" s="21" t="s">
        <v>120</v>
      </c>
      <c r="D39" s="26" t="s">
        <v>58</v>
      </c>
      <c r="E39" s="27">
        <v>41</v>
      </c>
      <c r="F39" s="22">
        <f t="shared" si="0"/>
        <v>41</v>
      </c>
      <c r="G39" s="22">
        <f t="shared" si="1"/>
        <v>41</v>
      </c>
      <c r="H39" s="22">
        <f t="shared" si="2"/>
        <v>41</v>
      </c>
      <c r="I39" s="22">
        <f t="shared" si="3"/>
        <v>41</v>
      </c>
      <c r="J39" s="22">
        <f t="shared" si="4"/>
        <v>41</v>
      </c>
      <c r="K39" s="22">
        <f t="shared" si="5"/>
        <v>51.249999999999993</v>
      </c>
      <c r="L39" s="22" t="str">
        <f t="shared" si="6"/>
        <v>Y</v>
      </c>
      <c r="M39" s="22">
        <f t="shared" si="7"/>
        <v>51.249999999999993</v>
      </c>
      <c r="N39" s="22" t="str">
        <f t="shared" si="8"/>
        <v>Y</v>
      </c>
      <c r="O39" s="22">
        <f t="shared" si="9"/>
        <v>51.249999999999993</v>
      </c>
      <c r="P39" s="22" t="str">
        <f t="shared" si="10"/>
        <v>Y</v>
      </c>
      <c r="Q39" s="22">
        <f t="shared" si="11"/>
        <v>51.249999999999993</v>
      </c>
      <c r="R39" s="22" t="str">
        <f t="shared" si="12"/>
        <v>Y</v>
      </c>
      <c r="S39" s="22">
        <f t="shared" si="13"/>
        <v>51.249999999999993</v>
      </c>
      <c r="T39" s="22" t="str">
        <f t="shared" si="14"/>
        <v>Y</v>
      </c>
      <c r="U39" s="22">
        <f t="shared" si="15"/>
        <v>51.249999999999993</v>
      </c>
      <c r="V39" s="22" t="str">
        <f t="shared" si="16"/>
        <v>Y</v>
      </c>
      <c r="W39" s="4"/>
      <c r="X39" s="4"/>
      <c r="Y39" s="4"/>
      <c r="Z39" s="4"/>
    </row>
    <row r="40" spans="1:26" ht="22.5" customHeight="1">
      <c r="A40" s="22">
        <v>32</v>
      </c>
      <c r="B40" s="20" t="s">
        <v>121</v>
      </c>
      <c r="C40" s="21" t="s">
        <v>122</v>
      </c>
      <c r="D40" s="26" t="s">
        <v>58</v>
      </c>
      <c r="E40" s="27">
        <v>60</v>
      </c>
      <c r="F40" s="22">
        <f t="shared" si="0"/>
        <v>60</v>
      </c>
      <c r="G40" s="22">
        <f t="shared" si="1"/>
        <v>60</v>
      </c>
      <c r="H40" s="22">
        <f t="shared" si="2"/>
        <v>60</v>
      </c>
      <c r="I40" s="22">
        <f t="shared" si="3"/>
        <v>60</v>
      </c>
      <c r="J40" s="22">
        <f t="shared" si="4"/>
        <v>60</v>
      </c>
      <c r="K40" s="22">
        <f t="shared" si="5"/>
        <v>75</v>
      </c>
      <c r="L40" s="22" t="str">
        <f t="shared" si="6"/>
        <v>Y</v>
      </c>
      <c r="M40" s="22">
        <f t="shared" si="7"/>
        <v>75</v>
      </c>
      <c r="N40" s="22" t="str">
        <f t="shared" si="8"/>
        <v>Y</v>
      </c>
      <c r="O40" s="22">
        <f t="shared" si="9"/>
        <v>75</v>
      </c>
      <c r="P40" s="22" t="str">
        <f t="shared" si="10"/>
        <v>Y</v>
      </c>
      <c r="Q40" s="22">
        <f t="shared" si="11"/>
        <v>75</v>
      </c>
      <c r="R40" s="22" t="str">
        <f t="shared" si="12"/>
        <v>Y</v>
      </c>
      <c r="S40" s="22">
        <f t="shared" si="13"/>
        <v>75</v>
      </c>
      <c r="T40" s="22" t="str">
        <f t="shared" si="14"/>
        <v>Y</v>
      </c>
      <c r="U40" s="22">
        <f t="shared" si="15"/>
        <v>75</v>
      </c>
      <c r="V40" s="22" t="str">
        <f t="shared" si="16"/>
        <v>Y</v>
      </c>
      <c r="W40" s="4"/>
      <c r="X40" s="4"/>
      <c r="Y40" s="4"/>
      <c r="Z40" s="4"/>
    </row>
    <row r="41" spans="1:26" ht="22.5" customHeight="1">
      <c r="A41" s="22">
        <v>33</v>
      </c>
      <c r="B41" s="20" t="s">
        <v>123</v>
      </c>
      <c r="C41" s="21" t="s">
        <v>124</v>
      </c>
      <c r="D41" s="26" t="s">
        <v>58</v>
      </c>
      <c r="E41" s="27">
        <v>42</v>
      </c>
      <c r="F41" s="22">
        <f t="shared" si="0"/>
        <v>42</v>
      </c>
      <c r="G41" s="22">
        <f t="shared" si="1"/>
        <v>42</v>
      </c>
      <c r="H41" s="22">
        <f t="shared" si="2"/>
        <v>42</v>
      </c>
      <c r="I41" s="22">
        <f t="shared" si="3"/>
        <v>42</v>
      </c>
      <c r="J41" s="22">
        <f t="shared" si="4"/>
        <v>42</v>
      </c>
      <c r="K41" s="22">
        <f t="shared" si="5"/>
        <v>52.5</v>
      </c>
      <c r="L41" s="22" t="str">
        <f t="shared" si="6"/>
        <v>Y</v>
      </c>
      <c r="M41" s="22">
        <f t="shared" si="7"/>
        <v>52.5</v>
      </c>
      <c r="N41" s="22" t="str">
        <f t="shared" si="8"/>
        <v>Y</v>
      </c>
      <c r="O41" s="22">
        <f t="shared" si="9"/>
        <v>52.5</v>
      </c>
      <c r="P41" s="22" t="str">
        <f t="shared" si="10"/>
        <v>Y</v>
      </c>
      <c r="Q41" s="22">
        <f t="shared" si="11"/>
        <v>52.5</v>
      </c>
      <c r="R41" s="22" t="str">
        <f t="shared" si="12"/>
        <v>Y</v>
      </c>
      <c r="S41" s="22">
        <f t="shared" si="13"/>
        <v>52.5</v>
      </c>
      <c r="T41" s="22" t="str">
        <f t="shared" si="14"/>
        <v>Y</v>
      </c>
      <c r="U41" s="22">
        <f t="shared" si="15"/>
        <v>52.5</v>
      </c>
      <c r="V41" s="22" t="str">
        <f t="shared" si="16"/>
        <v>Y</v>
      </c>
      <c r="W41" s="4"/>
      <c r="X41" s="4"/>
      <c r="Y41" s="4"/>
      <c r="Z41" s="4"/>
    </row>
    <row r="42" spans="1:26" ht="22.5" customHeight="1">
      <c r="A42" s="22">
        <v>34</v>
      </c>
      <c r="B42" s="20" t="s">
        <v>125</v>
      </c>
      <c r="C42" s="21" t="s">
        <v>126</v>
      </c>
      <c r="D42" s="26" t="s">
        <v>58</v>
      </c>
      <c r="E42" s="27">
        <v>49</v>
      </c>
      <c r="F42" s="22">
        <f t="shared" si="0"/>
        <v>49</v>
      </c>
      <c r="G42" s="22">
        <f t="shared" si="1"/>
        <v>49</v>
      </c>
      <c r="H42" s="22">
        <f t="shared" si="2"/>
        <v>49</v>
      </c>
      <c r="I42" s="22">
        <f t="shared" si="3"/>
        <v>49</v>
      </c>
      <c r="J42" s="22">
        <f t="shared" si="4"/>
        <v>49</v>
      </c>
      <c r="K42" s="22">
        <f t="shared" si="5"/>
        <v>61.250000000000007</v>
      </c>
      <c r="L42" s="22" t="str">
        <f t="shared" si="6"/>
        <v>Y</v>
      </c>
      <c r="M42" s="22">
        <f t="shared" si="7"/>
        <v>61.250000000000007</v>
      </c>
      <c r="N42" s="22" t="str">
        <f t="shared" si="8"/>
        <v>Y</v>
      </c>
      <c r="O42" s="22">
        <f t="shared" si="9"/>
        <v>61.250000000000007</v>
      </c>
      <c r="P42" s="22" t="str">
        <f t="shared" si="10"/>
        <v>Y</v>
      </c>
      <c r="Q42" s="22">
        <f t="shared" si="11"/>
        <v>61.250000000000007</v>
      </c>
      <c r="R42" s="22" t="str">
        <f t="shared" si="12"/>
        <v>Y</v>
      </c>
      <c r="S42" s="22">
        <f t="shared" si="13"/>
        <v>61.250000000000007</v>
      </c>
      <c r="T42" s="22" t="str">
        <f t="shared" si="14"/>
        <v>Y</v>
      </c>
      <c r="U42" s="22">
        <f t="shared" si="15"/>
        <v>61.250000000000007</v>
      </c>
      <c r="V42" s="22" t="str">
        <f t="shared" si="16"/>
        <v>Y</v>
      </c>
      <c r="W42" s="4"/>
      <c r="X42" s="4"/>
      <c r="Y42" s="4"/>
      <c r="Z42" s="4"/>
    </row>
    <row r="43" spans="1:26" ht="30.75" customHeight="1">
      <c r="A43" s="22">
        <v>35</v>
      </c>
      <c r="B43" s="20" t="s">
        <v>127</v>
      </c>
      <c r="C43" s="21" t="s">
        <v>128</v>
      </c>
      <c r="D43" s="26" t="s">
        <v>58</v>
      </c>
      <c r="E43" s="27">
        <v>50</v>
      </c>
      <c r="F43" s="22">
        <f t="shared" si="0"/>
        <v>50</v>
      </c>
      <c r="G43" s="22">
        <f t="shared" si="1"/>
        <v>50</v>
      </c>
      <c r="H43" s="22">
        <f t="shared" si="2"/>
        <v>50</v>
      </c>
      <c r="I43" s="22">
        <f t="shared" si="3"/>
        <v>50</v>
      </c>
      <c r="J43" s="22">
        <f t="shared" si="4"/>
        <v>50</v>
      </c>
      <c r="K43" s="22">
        <f t="shared" si="5"/>
        <v>62.5</v>
      </c>
      <c r="L43" s="22" t="str">
        <f t="shared" si="6"/>
        <v>Y</v>
      </c>
      <c r="M43" s="22">
        <f t="shared" si="7"/>
        <v>62.5</v>
      </c>
      <c r="N43" s="22" t="str">
        <f t="shared" si="8"/>
        <v>Y</v>
      </c>
      <c r="O43" s="22">
        <f t="shared" si="9"/>
        <v>62.5</v>
      </c>
      <c r="P43" s="22" t="str">
        <f t="shared" si="10"/>
        <v>Y</v>
      </c>
      <c r="Q43" s="22">
        <f t="shared" si="11"/>
        <v>62.5</v>
      </c>
      <c r="R43" s="22" t="str">
        <f t="shared" si="12"/>
        <v>Y</v>
      </c>
      <c r="S43" s="22">
        <f t="shared" si="13"/>
        <v>62.5</v>
      </c>
      <c r="T43" s="22" t="str">
        <f t="shared" si="14"/>
        <v>Y</v>
      </c>
      <c r="U43" s="22">
        <f t="shared" si="15"/>
        <v>62.5</v>
      </c>
      <c r="V43" s="22" t="str">
        <f t="shared" si="16"/>
        <v>Y</v>
      </c>
      <c r="W43" s="4"/>
      <c r="X43" s="4"/>
      <c r="Y43" s="4"/>
      <c r="Z43" s="4"/>
    </row>
    <row r="44" spans="1:26" ht="22.5" customHeight="1">
      <c r="A44" s="22">
        <v>36</v>
      </c>
      <c r="B44" s="20" t="s">
        <v>129</v>
      </c>
      <c r="C44" s="21" t="s">
        <v>130</v>
      </c>
      <c r="D44" s="26" t="s">
        <v>58</v>
      </c>
      <c r="E44" s="27">
        <v>57</v>
      </c>
      <c r="F44" s="22">
        <f t="shared" si="0"/>
        <v>57</v>
      </c>
      <c r="G44" s="22">
        <f t="shared" si="1"/>
        <v>57</v>
      </c>
      <c r="H44" s="22">
        <f t="shared" si="2"/>
        <v>57</v>
      </c>
      <c r="I44" s="22">
        <f t="shared" si="3"/>
        <v>57</v>
      </c>
      <c r="J44" s="22">
        <f t="shared" si="4"/>
        <v>57</v>
      </c>
      <c r="K44" s="22">
        <f t="shared" si="5"/>
        <v>71.25</v>
      </c>
      <c r="L44" s="22" t="str">
        <f t="shared" si="6"/>
        <v>Y</v>
      </c>
      <c r="M44" s="22">
        <f t="shared" si="7"/>
        <v>71.25</v>
      </c>
      <c r="N44" s="22" t="str">
        <f t="shared" si="8"/>
        <v>Y</v>
      </c>
      <c r="O44" s="22">
        <f t="shared" si="9"/>
        <v>71.25</v>
      </c>
      <c r="P44" s="22" t="str">
        <f t="shared" si="10"/>
        <v>Y</v>
      </c>
      <c r="Q44" s="22">
        <f t="shared" si="11"/>
        <v>71.25</v>
      </c>
      <c r="R44" s="22" t="str">
        <f t="shared" si="12"/>
        <v>Y</v>
      </c>
      <c r="S44" s="22">
        <f t="shared" si="13"/>
        <v>71.25</v>
      </c>
      <c r="T44" s="22" t="str">
        <f t="shared" si="14"/>
        <v>Y</v>
      </c>
      <c r="U44" s="22">
        <f t="shared" si="15"/>
        <v>71.25</v>
      </c>
      <c r="V44" s="22" t="str">
        <f t="shared" si="16"/>
        <v>Y</v>
      </c>
      <c r="W44" s="4"/>
      <c r="X44" s="4"/>
      <c r="Y44" s="4"/>
      <c r="Z44" s="4"/>
    </row>
    <row r="45" spans="1:26" ht="22.5" customHeight="1">
      <c r="A45" s="22">
        <v>37</v>
      </c>
      <c r="B45" s="20" t="s">
        <v>131</v>
      </c>
      <c r="C45" s="21" t="s">
        <v>132</v>
      </c>
      <c r="D45" s="26" t="s">
        <v>58</v>
      </c>
      <c r="E45" s="27">
        <v>28</v>
      </c>
      <c r="F45" s="22">
        <f t="shared" si="0"/>
        <v>28</v>
      </c>
      <c r="G45" s="22">
        <f t="shared" si="1"/>
        <v>28</v>
      </c>
      <c r="H45" s="22">
        <f t="shared" si="2"/>
        <v>28</v>
      </c>
      <c r="I45" s="22">
        <f t="shared" si="3"/>
        <v>28</v>
      </c>
      <c r="J45" s="22">
        <f t="shared" si="4"/>
        <v>28</v>
      </c>
      <c r="K45" s="22">
        <f t="shared" si="5"/>
        <v>35</v>
      </c>
      <c r="L45" s="22" t="str">
        <f t="shared" si="6"/>
        <v>N</v>
      </c>
      <c r="M45" s="22">
        <f t="shared" si="7"/>
        <v>35</v>
      </c>
      <c r="N45" s="22" t="str">
        <f t="shared" si="8"/>
        <v>N</v>
      </c>
      <c r="O45" s="22">
        <f t="shared" si="9"/>
        <v>35</v>
      </c>
      <c r="P45" s="22" t="str">
        <f t="shared" si="10"/>
        <v>N</v>
      </c>
      <c r="Q45" s="22">
        <f t="shared" si="11"/>
        <v>35</v>
      </c>
      <c r="R45" s="22" t="str">
        <f t="shared" si="12"/>
        <v>N</v>
      </c>
      <c r="S45" s="22">
        <f t="shared" si="13"/>
        <v>35</v>
      </c>
      <c r="T45" s="22" t="str">
        <f t="shared" si="14"/>
        <v>N</v>
      </c>
      <c r="U45" s="22">
        <f t="shared" si="15"/>
        <v>35</v>
      </c>
      <c r="V45" s="22" t="str">
        <f t="shared" si="16"/>
        <v>N</v>
      </c>
      <c r="W45" s="4"/>
      <c r="X45" s="4"/>
      <c r="Y45" s="4"/>
      <c r="Z45" s="4"/>
    </row>
    <row r="46" spans="1:26" ht="22.5" customHeight="1">
      <c r="A46" s="22">
        <v>38</v>
      </c>
      <c r="B46" s="20" t="s">
        <v>133</v>
      </c>
      <c r="C46" s="21" t="s">
        <v>134</v>
      </c>
      <c r="D46" s="26" t="s">
        <v>58</v>
      </c>
      <c r="E46" s="35">
        <v>37</v>
      </c>
      <c r="F46" s="22">
        <f t="shared" si="0"/>
        <v>37</v>
      </c>
      <c r="G46" s="22">
        <f t="shared" si="1"/>
        <v>37</v>
      </c>
      <c r="H46" s="22">
        <f t="shared" si="2"/>
        <v>37</v>
      </c>
      <c r="I46" s="22">
        <f t="shared" si="3"/>
        <v>37</v>
      </c>
      <c r="J46" s="22">
        <f t="shared" si="4"/>
        <v>37</v>
      </c>
      <c r="K46" s="22">
        <f t="shared" si="5"/>
        <v>46.25</v>
      </c>
      <c r="L46" s="22" t="str">
        <f t="shared" si="6"/>
        <v>Y</v>
      </c>
      <c r="M46" s="22">
        <f t="shared" si="7"/>
        <v>46.25</v>
      </c>
      <c r="N46" s="22" t="str">
        <f t="shared" si="8"/>
        <v>Y</v>
      </c>
      <c r="O46" s="22">
        <f t="shared" si="9"/>
        <v>46.25</v>
      </c>
      <c r="P46" s="22" t="str">
        <f t="shared" si="10"/>
        <v>Y</v>
      </c>
      <c r="Q46" s="22">
        <f t="shared" si="11"/>
        <v>46.25</v>
      </c>
      <c r="R46" s="22" t="str">
        <f t="shared" si="12"/>
        <v>Y</v>
      </c>
      <c r="S46" s="22">
        <f t="shared" si="13"/>
        <v>46.25</v>
      </c>
      <c r="T46" s="22" t="str">
        <f t="shared" si="14"/>
        <v>Y</v>
      </c>
      <c r="U46" s="22">
        <f t="shared" si="15"/>
        <v>46.25</v>
      </c>
      <c r="V46" s="22" t="str">
        <f t="shared" si="16"/>
        <v>Y</v>
      </c>
      <c r="W46" s="4"/>
      <c r="X46" s="4"/>
      <c r="Y46" s="4"/>
      <c r="Z46" s="4"/>
    </row>
    <row r="47" spans="1:26" ht="22.5" customHeight="1">
      <c r="A47" s="22">
        <v>39</v>
      </c>
      <c r="B47" s="20" t="s">
        <v>135</v>
      </c>
      <c r="C47" s="21" t="s">
        <v>136</v>
      </c>
      <c r="D47" s="26" t="s">
        <v>137</v>
      </c>
      <c r="E47" s="27">
        <v>40</v>
      </c>
      <c r="F47" s="22">
        <f t="shared" si="0"/>
        <v>40</v>
      </c>
      <c r="G47" s="22">
        <f t="shared" si="1"/>
        <v>40</v>
      </c>
      <c r="H47" s="22">
        <f t="shared" si="2"/>
        <v>40</v>
      </c>
      <c r="I47" s="22">
        <f t="shared" si="3"/>
        <v>40</v>
      </c>
      <c r="J47" s="22">
        <f t="shared" si="4"/>
        <v>40</v>
      </c>
      <c r="K47" s="22">
        <f t="shared" si="5"/>
        <v>50</v>
      </c>
      <c r="L47" s="22" t="str">
        <f t="shared" si="6"/>
        <v>Y</v>
      </c>
      <c r="M47" s="22">
        <f t="shared" si="7"/>
        <v>50</v>
      </c>
      <c r="N47" s="22" t="str">
        <f t="shared" si="8"/>
        <v>Y</v>
      </c>
      <c r="O47" s="22">
        <f t="shared" si="9"/>
        <v>50</v>
      </c>
      <c r="P47" s="22" t="str">
        <f t="shared" si="10"/>
        <v>Y</v>
      </c>
      <c r="Q47" s="22">
        <f t="shared" si="11"/>
        <v>50</v>
      </c>
      <c r="R47" s="22" t="str">
        <f t="shared" si="12"/>
        <v>Y</v>
      </c>
      <c r="S47" s="22">
        <f t="shared" si="13"/>
        <v>50</v>
      </c>
      <c r="T47" s="22" t="str">
        <f t="shared" si="14"/>
        <v>Y</v>
      </c>
      <c r="U47" s="22">
        <f t="shared" si="15"/>
        <v>50</v>
      </c>
      <c r="V47" s="22" t="str">
        <f t="shared" si="16"/>
        <v>Y</v>
      </c>
      <c r="W47" s="4"/>
      <c r="X47" s="4"/>
      <c r="Y47" s="4"/>
      <c r="Z47" s="4"/>
    </row>
    <row r="48" spans="1:26" ht="30" customHeight="1">
      <c r="A48" s="22">
        <v>40</v>
      </c>
      <c r="B48" s="20" t="s">
        <v>138</v>
      </c>
      <c r="C48" s="21" t="s">
        <v>139</v>
      </c>
      <c r="D48" s="26" t="s">
        <v>137</v>
      </c>
      <c r="E48" s="27">
        <v>51</v>
      </c>
      <c r="F48" s="22">
        <f t="shared" si="0"/>
        <v>51</v>
      </c>
      <c r="G48" s="22">
        <f t="shared" si="1"/>
        <v>51</v>
      </c>
      <c r="H48" s="22">
        <f t="shared" si="2"/>
        <v>51</v>
      </c>
      <c r="I48" s="22">
        <f t="shared" si="3"/>
        <v>51</v>
      </c>
      <c r="J48" s="22">
        <f t="shared" si="4"/>
        <v>51</v>
      </c>
      <c r="K48" s="22">
        <f t="shared" si="5"/>
        <v>63.749999999999993</v>
      </c>
      <c r="L48" s="22" t="str">
        <f t="shared" si="6"/>
        <v>Y</v>
      </c>
      <c r="M48" s="22">
        <f t="shared" si="7"/>
        <v>63.749999999999993</v>
      </c>
      <c r="N48" s="22" t="str">
        <f t="shared" si="8"/>
        <v>Y</v>
      </c>
      <c r="O48" s="22">
        <f t="shared" si="9"/>
        <v>63.749999999999993</v>
      </c>
      <c r="P48" s="22" t="str">
        <f t="shared" si="10"/>
        <v>Y</v>
      </c>
      <c r="Q48" s="22">
        <f t="shared" si="11"/>
        <v>63.749999999999993</v>
      </c>
      <c r="R48" s="22" t="str">
        <f t="shared" si="12"/>
        <v>Y</v>
      </c>
      <c r="S48" s="22">
        <f t="shared" si="13"/>
        <v>63.749999999999993</v>
      </c>
      <c r="T48" s="22" t="str">
        <f t="shared" si="14"/>
        <v>Y</v>
      </c>
      <c r="U48" s="22">
        <f t="shared" si="15"/>
        <v>63.749999999999993</v>
      </c>
      <c r="V48" s="22" t="str">
        <f t="shared" si="16"/>
        <v>Y</v>
      </c>
      <c r="W48" s="4"/>
      <c r="X48" s="4"/>
      <c r="Y48" s="4"/>
      <c r="Z48" s="4"/>
    </row>
    <row r="49" spans="1:26" ht="22.5" customHeight="1">
      <c r="A49" s="22">
        <v>41</v>
      </c>
      <c r="B49" s="20" t="s">
        <v>140</v>
      </c>
      <c r="C49" s="21" t="s">
        <v>141</v>
      </c>
      <c r="D49" s="26" t="s">
        <v>137</v>
      </c>
      <c r="E49" s="27">
        <v>39</v>
      </c>
      <c r="F49" s="22">
        <f t="shared" si="0"/>
        <v>39</v>
      </c>
      <c r="G49" s="22">
        <f t="shared" si="1"/>
        <v>39</v>
      </c>
      <c r="H49" s="22">
        <f t="shared" si="2"/>
        <v>39</v>
      </c>
      <c r="I49" s="22">
        <f t="shared" si="3"/>
        <v>39</v>
      </c>
      <c r="J49" s="22">
        <f t="shared" si="4"/>
        <v>39</v>
      </c>
      <c r="K49" s="22">
        <f t="shared" si="5"/>
        <v>48.75</v>
      </c>
      <c r="L49" s="22" t="str">
        <f t="shared" si="6"/>
        <v>Y</v>
      </c>
      <c r="M49" s="22">
        <f t="shared" si="7"/>
        <v>48.75</v>
      </c>
      <c r="N49" s="22" t="str">
        <f t="shared" si="8"/>
        <v>Y</v>
      </c>
      <c r="O49" s="22">
        <f t="shared" si="9"/>
        <v>48.75</v>
      </c>
      <c r="P49" s="22" t="str">
        <f t="shared" si="10"/>
        <v>Y</v>
      </c>
      <c r="Q49" s="22">
        <f t="shared" si="11"/>
        <v>48.75</v>
      </c>
      <c r="R49" s="22" t="str">
        <f t="shared" si="12"/>
        <v>Y</v>
      </c>
      <c r="S49" s="22">
        <f t="shared" si="13"/>
        <v>48.75</v>
      </c>
      <c r="T49" s="22" t="str">
        <f t="shared" si="14"/>
        <v>Y</v>
      </c>
      <c r="U49" s="22">
        <f t="shared" si="15"/>
        <v>48.75</v>
      </c>
      <c r="V49" s="22" t="str">
        <f t="shared" si="16"/>
        <v>Y</v>
      </c>
      <c r="W49" s="4"/>
      <c r="X49" s="4"/>
      <c r="Y49" s="4"/>
      <c r="Z49" s="4"/>
    </row>
    <row r="50" spans="1:26" ht="22.5" customHeight="1">
      <c r="A50" s="22">
        <v>42</v>
      </c>
      <c r="B50" s="20" t="s">
        <v>142</v>
      </c>
      <c r="C50" s="21" t="s">
        <v>143</v>
      </c>
      <c r="D50" s="26" t="s">
        <v>137</v>
      </c>
      <c r="E50" s="27">
        <v>38</v>
      </c>
      <c r="F50" s="22">
        <f t="shared" si="0"/>
        <v>38</v>
      </c>
      <c r="G50" s="22">
        <f t="shared" si="1"/>
        <v>38</v>
      </c>
      <c r="H50" s="22">
        <f t="shared" si="2"/>
        <v>38</v>
      </c>
      <c r="I50" s="22">
        <f t="shared" si="3"/>
        <v>38</v>
      </c>
      <c r="J50" s="22">
        <f t="shared" si="4"/>
        <v>38</v>
      </c>
      <c r="K50" s="22">
        <f t="shared" si="5"/>
        <v>47.5</v>
      </c>
      <c r="L50" s="22" t="str">
        <f t="shared" si="6"/>
        <v>Y</v>
      </c>
      <c r="M50" s="22">
        <f t="shared" si="7"/>
        <v>47.5</v>
      </c>
      <c r="N50" s="22" t="str">
        <f t="shared" si="8"/>
        <v>Y</v>
      </c>
      <c r="O50" s="22">
        <f t="shared" si="9"/>
        <v>47.5</v>
      </c>
      <c r="P50" s="22" t="str">
        <f t="shared" si="10"/>
        <v>Y</v>
      </c>
      <c r="Q50" s="22">
        <f t="shared" si="11"/>
        <v>47.5</v>
      </c>
      <c r="R50" s="22" t="str">
        <f t="shared" si="12"/>
        <v>Y</v>
      </c>
      <c r="S50" s="22">
        <f t="shared" si="13"/>
        <v>47.5</v>
      </c>
      <c r="T50" s="22" t="str">
        <f t="shared" si="14"/>
        <v>Y</v>
      </c>
      <c r="U50" s="22">
        <f t="shared" si="15"/>
        <v>47.5</v>
      </c>
      <c r="V50" s="22" t="str">
        <f t="shared" si="16"/>
        <v>Y</v>
      </c>
      <c r="W50" s="4"/>
      <c r="X50" s="4"/>
      <c r="Y50" s="4"/>
      <c r="Z50" s="4"/>
    </row>
    <row r="51" spans="1:26" ht="22.5" customHeight="1">
      <c r="A51" s="22">
        <v>43</v>
      </c>
      <c r="B51" s="20" t="s">
        <v>144</v>
      </c>
      <c r="C51" s="21" t="s">
        <v>145</v>
      </c>
      <c r="D51" s="26" t="s">
        <v>137</v>
      </c>
      <c r="E51" s="27">
        <v>56</v>
      </c>
      <c r="F51" s="22">
        <f t="shared" si="0"/>
        <v>56</v>
      </c>
      <c r="G51" s="22">
        <f t="shared" si="1"/>
        <v>56</v>
      </c>
      <c r="H51" s="22">
        <f t="shared" si="2"/>
        <v>56</v>
      </c>
      <c r="I51" s="22">
        <f t="shared" si="3"/>
        <v>56</v>
      </c>
      <c r="J51" s="22">
        <f t="shared" si="4"/>
        <v>56</v>
      </c>
      <c r="K51" s="22">
        <f t="shared" si="5"/>
        <v>70</v>
      </c>
      <c r="L51" s="22" t="str">
        <f t="shared" si="6"/>
        <v>Y</v>
      </c>
      <c r="M51" s="22">
        <f t="shared" si="7"/>
        <v>70</v>
      </c>
      <c r="N51" s="22" t="str">
        <f t="shared" si="8"/>
        <v>Y</v>
      </c>
      <c r="O51" s="22">
        <f t="shared" si="9"/>
        <v>70</v>
      </c>
      <c r="P51" s="22" t="str">
        <f t="shared" si="10"/>
        <v>Y</v>
      </c>
      <c r="Q51" s="22">
        <f t="shared" si="11"/>
        <v>70</v>
      </c>
      <c r="R51" s="22" t="str">
        <f t="shared" si="12"/>
        <v>Y</v>
      </c>
      <c r="S51" s="22">
        <f t="shared" si="13"/>
        <v>70</v>
      </c>
      <c r="T51" s="22" t="str">
        <f t="shared" si="14"/>
        <v>Y</v>
      </c>
      <c r="U51" s="22">
        <f t="shared" si="15"/>
        <v>70</v>
      </c>
      <c r="V51" s="22" t="str">
        <f t="shared" si="16"/>
        <v>Y</v>
      </c>
      <c r="W51" s="4"/>
      <c r="X51" s="4"/>
      <c r="Y51" s="4"/>
      <c r="Z51" s="4"/>
    </row>
    <row r="52" spans="1:26" ht="22.5" customHeight="1">
      <c r="A52" s="22">
        <v>44</v>
      </c>
      <c r="B52" s="20" t="s">
        <v>146</v>
      </c>
      <c r="C52" s="21" t="s">
        <v>147</v>
      </c>
      <c r="D52" s="26" t="s">
        <v>137</v>
      </c>
      <c r="E52" s="27">
        <v>37</v>
      </c>
      <c r="F52" s="22">
        <f t="shared" si="0"/>
        <v>37</v>
      </c>
      <c r="G52" s="22">
        <f t="shared" si="1"/>
        <v>37</v>
      </c>
      <c r="H52" s="22">
        <f t="shared" si="2"/>
        <v>37</v>
      </c>
      <c r="I52" s="22">
        <f t="shared" si="3"/>
        <v>37</v>
      </c>
      <c r="J52" s="22">
        <f t="shared" si="4"/>
        <v>37</v>
      </c>
      <c r="K52" s="22">
        <f t="shared" si="5"/>
        <v>46.25</v>
      </c>
      <c r="L52" s="22" t="str">
        <f t="shared" si="6"/>
        <v>Y</v>
      </c>
      <c r="M52" s="22">
        <f t="shared" si="7"/>
        <v>46.25</v>
      </c>
      <c r="N52" s="22" t="str">
        <f t="shared" si="8"/>
        <v>Y</v>
      </c>
      <c r="O52" s="22">
        <f t="shared" si="9"/>
        <v>46.25</v>
      </c>
      <c r="P52" s="22" t="str">
        <f t="shared" si="10"/>
        <v>Y</v>
      </c>
      <c r="Q52" s="22">
        <f t="shared" si="11"/>
        <v>46.25</v>
      </c>
      <c r="R52" s="22" t="str">
        <f t="shared" si="12"/>
        <v>Y</v>
      </c>
      <c r="S52" s="22">
        <f t="shared" si="13"/>
        <v>46.25</v>
      </c>
      <c r="T52" s="22" t="str">
        <f t="shared" si="14"/>
        <v>Y</v>
      </c>
      <c r="U52" s="22">
        <f t="shared" si="15"/>
        <v>46.25</v>
      </c>
      <c r="V52" s="22" t="str">
        <f t="shared" si="16"/>
        <v>Y</v>
      </c>
      <c r="W52" s="4"/>
      <c r="X52" s="4"/>
      <c r="Y52" s="4"/>
      <c r="Z52" s="4"/>
    </row>
    <row r="53" spans="1:26" ht="22.5" customHeight="1">
      <c r="A53" s="22">
        <v>45</v>
      </c>
      <c r="B53" s="20" t="s">
        <v>148</v>
      </c>
      <c r="C53" s="21" t="s">
        <v>149</v>
      </c>
      <c r="D53" s="26" t="s">
        <v>137</v>
      </c>
      <c r="E53" s="27">
        <v>37</v>
      </c>
      <c r="F53" s="22">
        <f t="shared" si="0"/>
        <v>37</v>
      </c>
      <c r="G53" s="22">
        <f t="shared" si="1"/>
        <v>37</v>
      </c>
      <c r="H53" s="22">
        <f t="shared" si="2"/>
        <v>37</v>
      </c>
      <c r="I53" s="22">
        <f t="shared" si="3"/>
        <v>37</v>
      </c>
      <c r="J53" s="22">
        <f t="shared" si="4"/>
        <v>37</v>
      </c>
      <c r="K53" s="22">
        <f t="shared" si="5"/>
        <v>46.25</v>
      </c>
      <c r="L53" s="22" t="str">
        <f t="shared" si="6"/>
        <v>Y</v>
      </c>
      <c r="M53" s="22">
        <f t="shared" si="7"/>
        <v>46.25</v>
      </c>
      <c r="N53" s="22" t="str">
        <f t="shared" si="8"/>
        <v>Y</v>
      </c>
      <c r="O53" s="22">
        <f t="shared" si="9"/>
        <v>46.25</v>
      </c>
      <c r="P53" s="22" t="str">
        <f t="shared" si="10"/>
        <v>Y</v>
      </c>
      <c r="Q53" s="22">
        <f t="shared" si="11"/>
        <v>46.25</v>
      </c>
      <c r="R53" s="22" t="str">
        <f t="shared" si="12"/>
        <v>Y</v>
      </c>
      <c r="S53" s="22">
        <f t="shared" si="13"/>
        <v>46.25</v>
      </c>
      <c r="T53" s="22" t="str">
        <f t="shared" si="14"/>
        <v>Y</v>
      </c>
      <c r="U53" s="22">
        <f t="shared" si="15"/>
        <v>46.25</v>
      </c>
      <c r="V53" s="22" t="str">
        <f t="shared" si="16"/>
        <v>Y</v>
      </c>
      <c r="W53" s="4"/>
      <c r="X53" s="4"/>
      <c r="Y53" s="4"/>
      <c r="Z53" s="4"/>
    </row>
    <row r="54" spans="1:26" ht="22.5" customHeight="1">
      <c r="A54" s="22">
        <v>46</v>
      </c>
      <c r="B54" s="20" t="s">
        <v>150</v>
      </c>
      <c r="C54" s="21" t="s">
        <v>151</v>
      </c>
      <c r="D54" s="26" t="s">
        <v>137</v>
      </c>
      <c r="E54" s="27">
        <v>48</v>
      </c>
      <c r="F54" s="22">
        <f t="shared" si="0"/>
        <v>48</v>
      </c>
      <c r="G54" s="22">
        <f t="shared" si="1"/>
        <v>48</v>
      </c>
      <c r="H54" s="22">
        <f t="shared" si="2"/>
        <v>48</v>
      </c>
      <c r="I54" s="22">
        <f t="shared" si="3"/>
        <v>48</v>
      </c>
      <c r="J54" s="22">
        <f t="shared" si="4"/>
        <v>48</v>
      </c>
      <c r="K54" s="22">
        <f t="shared" si="5"/>
        <v>60</v>
      </c>
      <c r="L54" s="22" t="str">
        <f t="shared" si="6"/>
        <v>Y</v>
      </c>
      <c r="M54" s="22">
        <f t="shared" si="7"/>
        <v>60</v>
      </c>
      <c r="N54" s="22" t="str">
        <f t="shared" si="8"/>
        <v>Y</v>
      </c>
      <c r="O54" s="22">
        <f t="shared" si="9"/>
        <v>60</v>
      </c>
      <c r="P54" s="22" t="str">
        <f t="shared" si="10"/>
        <v>Y</v>
      </c>
      <c r="Q54" s="22">
        <f t="shared" si="11"/>
        <v>60</v>
      </c>
      <c r="R54" s="22" t="str">
        <f t="shared" si="12"/>
        <v>Y</v>
      </c>
      <c r="S54" s="22">
        <f t="shared" si="13"/>
        <v>60</v>
      </c>
      <c r="T54" s="22" t="str">
        <f t="shared" si="14"/>
        <v>Y</v>
      </c>
      <c r="U54" s="22">
        <f t="shared" si="15"/>
        <v>60</v>
      </c>
      <c r="V54" s="22" t="str">
        <f t="shared" si="16"/>
        <v>Y</v>
      </c>
      <c r="W54" s="4"/>
      <c r="X54" s="4"/>
      <c r="Y54" s="4"/>
      <c r="Z54" s="4"/>
    </row>
    <row r="55" spans="1:26" ht="22.5" customHeight="1">
      <c r="A55" s="22">
        <v>47</v>
      </c>
      <c r="B55" s="20" t="s">
        <v>152</v>
      </c>
      <c r="C55" s="21" t="s">
        <v>153</v>
      </c>
      <c r="D55" s="26" t="s">
        <v>137</v>
      </c>
      <c r="E55" s="27">
        <v>56</v>
      </c>
      <c r="F55" s="22">
        <f t="shared" si="0"/>
        <v>56</v>
      </c>
      <c r="G55" s="22">
        <f t="shared" si="1"/>
        <v>56</v>
      </c>
      <c r="H55" s="22">
        <f t="shared" si="2"/>
        <v>56</v>
      </c>
      <c r="I55" s="22">
        <f t="shared" si="3"/>
        <v>56</v>
      </c>
      <c r="J55" s="22">
        <f t="shared" si="4"/>
        <v>56</v>
      </c>
      <c r="K55" s="22">
        <f t="shared" si="5"/>
        <v>70</v>
      </c>
      <c r="L55" s="22" t="str">
        <f t="shared" si="6"/>
        <v>Y</v>
      </c>
      <c r="M55" s="22">
        <f t="shared" si="7"/>
        <v>70</v>
      </c>
      <c r="N55" s="22" t="str">
        <f t="shared" si="8"/>
        <v>Y</v>
      </c>
      <c r="O55" s="22">
        <f t="shared" si="9"/>
        <v>70</v>
      </c>
      <c r="P55" s="22" t="str">
        <f t="shared" si="10"/>
        <v>Y</v>
      </c>
      <c r="Q55" s="22">
        <f t="shared" si="11"/>
        <v>70</v>
      </c>
      <c r="R55" s="22" t="str">
        <f t="shared" si="12"/>
        <v>Y</v>
      </c>
      <c r="S55" s="22">
        <f t="shared" si="13"/>
        <v>70</v>
      </c>
      <c r="T55" s="22" t="str">
        <f t="shared" si="14"/>
        <v>Y</v>
      </c>
      <c r="U55" s="22">
        <f t="shared" si="15"/>
        <v>70</v>
      </c>
      <c r="V55" s="22" t="str">
        <f t="shared" si="16"/>
        <v>Y</v>
      </c>
      <c r="W55" s="4"/>
      <c r="X55" s="4"/>
      <c r="Y55" s="4"/>
      <c r="Z55" s="4"/>
    </row>
    <row r="56" spans="1:26" ht="27.75" customHeight="1">
      <c r="A56" s="22">
        <v>48</v>
      </c>
      <c r="B56" s="20" t="s">
        <v>154</v>
      </c>
      <c r="C56" s="21" t="s">
        <v>155</v>
      </c>
      <c r="D56" s="26" t="s">
        <v>137</v>
      </c>
      <c r="E56" s="27">
        <v>28</v>
      </c>
      <c r="F56" s="22">
        <f t="shared" si="0"/>
        <v>28</v>
      </c>
      <c r="G56" s="22">
        <f t="shared" si="1"/>
        <v>28</v>
      </c>
      <c r="H56" s="22">
        <f t="shared" si="2"/>
        <v>28</v>
      </c>
      <c r="I56" s="22">
        <f t="shared" si="3"/>
        <v>28</v>
      </c>
      <c r="J56" s="22">
        <f t="shared" si="4"/>
        <v>28</v>
      </c>
      <c r="K56" s="22">
        <f t="shared" si="5"/>
        <v>35</v>
      </c>
      <c r="L56" s="22" t="str">
        <f t="shared" si="6"/>
        <v>N</v>
      </c>
      <c r="M56" s="22">
        <f t="shared" si="7"/>
        <v>35</v>
      </c>
      <c r="N56" s="22" t="str">
        <f t="shared" si="8"/>
        <v>N</v>
      </c>
      <c r="O56" s="22">
        <f t="shared" si="9"/>
        <v>35</v>
      </c>
      <c r="P56" s="22" t="str">
        <f t="shared" si="10"/>
        <v>N</v>
      </c>
      <c r="Q56" s="22">
        <f t="shared" si="11"/>
        <v>35</v>
      </c>
      <c r="R56" s="22" t="str">
        <f t="shared" si="12"/>
        <v>N</v>
      </c>
      <c r="S56" s="22">
        <f t="shared" si="13"/>
        <v>35</v>
      </c>
      <c r="T56" s="22" t="str">
        <f t="shared" si="14"/>
        <v>N</v>
      </c>
      <c r="U56" s="22">
        <f t="shared" si="15"/>
        <v>35</v>
      </c>
      <c r="V56" s="22" t="str">
        <f t="shared" si="16"/>
        <v>N</v>
      </c>
      <c r="W56" s="4"/>
      <c r="X56" s="4"/>
      <c r="Y56" s="4"/>
      <c r="Z56" s="4"/>
    </row>
    <row r="57" spans="1:26" ht="22.5" customHeight="1">
      <c r="A57" s="22">
        <v>49</v>
      </c>
      <c r="B57" s="20" t="s">
        <v>156</v>
      </c>
      <c r="C57" s="21" t="s">
        <v>157</v>
      </c>
      <c r="D57" s="26" t="s">
        <v>137</v>
      </c>
      <c r="E57" s="27">
        <v>30</v>
      </c>
      <c r="F57" s="22">
        <f t="shared" si="0"/>
        <v>30</v>
      </c>
      <c r="G57" s="22">
        <f t="shared" si="1"/>
        <v>30</v>
      </c>
      <c r="H57" s="22">
        <f t="shared" si="2"/>
        <v>30</v>
      </c>
      <c r="I57" s="22">
        <f t="shared" si="3"/>
        <v>30</v>
      </c>
      <c r="J57" s="22">
        <f t="shared" si="4"/>
        <v>30</v>
      </c>
      <c r="K57" s="22">
        <f t="shared" si="5"/>
        <v>37.5</v>
      </c>
      <c r="L57" s="22" t="str">
        <f t="shared" si="6"/>
        <v>N</v>
      </c>
      <c r="M57" s="22">
        <f t="shared" si="7"/>
        <v>37.5</v>
      </c>
      <c r="N57" s="22" t="str">
        <f t="shared" si="8"/>
        <v>N</v>
      </c>
      <c r="O57" s="22">
        <f t="shared" si="9"/>
        <v>37.5</v>
      </c>
      <c r="P57" s="22" t="str">
        <f t="shared" si="10"/>
        <v>N</v>
      </c>
      <c r="Q57" s="22">
        <f t="shared" si="11"/>
        <v>37.5</v>
      </c>
      <c r="R57" s="22" t="str">
        <f t="shared" si="12"/>
        <v>N</v>
      </c>
      <c r="S57" s="22">
        <f t="shared" si="13"/>
        <v>37.5</v>
      </c>
      <c r="T57" s="22" t="str">
        <f t="shared" si="14"/>
        <v>N</v>
      </c>
      <c r="U57" s="22">
        <f t="shared" si="15"/>
        <v>37.5</v>
      </c>
      <c r="V57" s="22" t="str">
        <f t="shared" si="16"/>
        <v>N</v>
      </c>
      <c r="W57" s="4"/>
      <c r="X57" s="4"/>
      <c r="Y57" s="4"/>
      <c r="Z57" s="4"/>
    </row>
    <row r="58" spans="1:26" ht="22.5" customHeight="1">
      <c r="A58" s="22">
        <v>50</v>
      </c>
      <c r="B58" s="20" t="s">
        <v>158</v>
      </c>
      <c r="C58" s="21" t="s">
        <v>159</v>
      </c>
      <c r="D58" s="26" t="s">
        <v>137</v>
      </c>
      <c r="E58" s="27">
        <v>52</v>
      </c>
      <c r="F58" s="22">
        <f t="shared" si="0"/>
        <v>52</v>
      </c>
      <c r="G58" s="22">
        <f t="shared" si="1"/>
        <v>52</v>
      </c>
      <c r="H58" s="22">
        <f t="shared" si="2"/>
        <v>52</v>
      </c>
      <c r="I58" s="22">
        <f t="shared" si="3"/>
        <v>52</v>
      </c>
      <c r="J58" s="22">
        <f t="shared" si="4"/>
        <v>52</v>
      </c>
      <c r="K58" s="22">
        <f t="shared" si="5"/>
        <v>65</v>
      </c>
      <c r="L58" s="22" t="str">
        <f t="shared" si="6"/>
        <v>Y</v>
      </c>
      <c r="M58" s="22">
        <f t="shared" si="7"/>
        <v>65</v>
      </c>
      <c r="N58" s="22" t="str">
        <f t="shared" si="8"/>
        <v>Y</v>
      </c>
      <c r="O58" s="22">
        <f t="shared" si="9"/>
        <v>65</v>
      </c>
      <c r="P58" s="22" t="str">
        <f t="shared" si="10"/>
        <v>Y</v>
      </c>
      <c r="Q58" s="22">
        <f t="shared" si="11"/>
        <v>65</v>
      </c>
      <c r="R58" s="22" t="str">
        <f t="shared" si="12"/>
        <v>Y</v>
      </c>
      <c r="S58" s="22">
        <f t="shared" si="13"/>
        <v>65</v>
      </c>
      <c r="T58" s="22" t="str">
        <f t="shared" si="14"/>
        <v>Y</v>
      </c>
      <c r="U58" s="22">
        <f t="shared" si="15"/>
        <v>65</v>
      </c>
      <c r="V58" s="22" t="str">
        <f t="shared" si="16"/>
        <v>Y</v>
      </c>
      <c r="W58" s="4"/>
      <c r="X58" s="4"/>
      <c r="Y58" s="4"/>
      <c r="Z58" s="4"/>
    </row>
    <row r="59" spans="1:26" ht="22.5" customHeight="1">
      <c r="A59" s="22">
        <v>51</v>
      </c>
      <c r="B59" s="31" t="s">
        <v>160</v>
      </c>
      <c r="C59" s="28" t="s">
        <v>161</v>
      </c>
      <c r="D59" s="26" t="s">
        <v>137</v>
      </c>
      <c r="E59" s="27">
        <v>58</v>
      </c>
      <c r="F59" s="22">
        <f t="shared" si="0"/>
        <v>58</v>
      </c>
      <c r="G59" s="22">
        <f t="shared" si="1"/>
        <v>58</v>
      </c>
      <c r="H59" s="22">
        <f t="shared" si="2"/>
        <v>58</v>
      </c>
      <c r="I59" s="22">
        <f t="shared" si="3"/>
        <v>58</v>
      </c>
      <c r="J59" s="22">
        <f t="shared" si="4"/>
        <v>58</v>
      </c>
      <c r="K59" s="22">
        <f t="shared" si="5"/>
        <v>72.5</v>
      </c>
      <c r="L59" s="22" t="str">
        <f t="shared" si="6"/>
        <v>Y</v>
      </c>
      <c r="M59" s="22">
        <f t="shared" si="7"/>
        <v>72.5</v>
      </c>
      <c r="N59" s="22" t="str">
        <f t="shared" si="8"/>
        <v>Y</v>
      </c>
      <c r="O59" s="22">
        <f t="shared" si="9"/>
        <v>72.5</v>
      </c>
      <c r="P59" s="22" t="str">
        <f t="shared" si="10"/>
        <v>Y</v>
      </c>
      <c r="Q59" s="22">
        <f t="shared" si="11"/>
        <v>72.5</v>
      </c>
      <c r="R59" s="22" t="str">
        <f t="shared" si="12"/>
        <v>Y</v>
      </c>
      <c r="S59" s="22">
        <f t="shared" si="13"/>
        <v>72.5</v>
      </c>
      <c r="T59" s="22" t="str">
        <f t="shared" si="14"/>
        <v>Y</v>
      </c>
      <c r="U59" s="22">
        <f t="shared" si="15"/>
        <v>72.5</v>
      </c>
      <c r="V59" s="22" t="str">
        <f t="shared" si="16"/>
        <v>Y</v>
      </c>
      <c r="W59" s="4"/>
      <c r="X59" s="4"/>
      <c r="Y59" s="4"/>
      <c r="Z59" s="4"/>
    </row>
    <row r="60" spans="1:26" ht="22.5" customHeight="1">
      <c r="A60" s="22">
        <v>52</v>
      </c>
      <c r="B60" s="20" t="s">
        <v>162</v>
      </c>
      <c r="C60" s="21" t="s">
        <v>163</v>
      </c>
      <c r="D60" s="26" t="s">
        <v>137</v>
      </c>
      <c r="E60" s="27">
        <v>46</v>
      </c>
      <c r="F60" s="22">
        <f t="shared" si="0"/>
        <v>46</v>
      </c>
      <c r="G60" s="22">
        <f t="shared" si="1"/>
        <v>46</v>
      </c>
      <c r="H60" s="22">
        <f t="shared" si="2"/>
        <v>46</v>
      </c>
      <c r="I60" s="22">
        <f t="shared" si="3"/>
        <v>46</v>
      </c>
      <c r="J60" s="22">
        <f t="shared" si="4"/>
        <v>46</v>
      </c>
      <c r="K60" s="22">
        <f t="shared" si="5"/>
        <v>57.499999999999993</v>
      </c>
      <c r="L60" s="22" t="str">
        <f t="shared" si="6"/>
        <v>Y</v>
      </c>
      <c r="M60" s="22">
        <f t="shared" si="7"/>
        <v>57.499999999999993</v>
      </c>
      <c r="N60" s="22" t="str">
        <f t="shared" si="8"/>
        <v>Y</v>
      </c>
      <c r="O60" s="22">
        <f t="shared" si="9"/>
        <v>57.499999999999993</v>
      </c>
      <c r="P60" s="22" t="str">
        <f t="shared" si="10"/>
        <v>Y</v>
      </c>
      <c r="Q60" s="22">
        <f t="shared" si="11"/>
        <v>57.499999999999993</v>
      </c>
      <c r="R60" s="22" t="str">
        <f t="shared" si="12"/>
        <v>Y</v>
      </c>
      <c r="S60" s="22">
        <f t="shared" si="13"/>
        <v>57.499999999999993</v>
      </c>
      <c r="T60" s="22" t="str">
        <f t="shared" si="14"/>
        <v>Y</v>
      </c>
      <c r="U60" s="22">
        <f t="shared" si="15"/>
        <v>57.499999999999993</v>
      </c>
      <c r="V60" s="22" t="str">
        <f t="shared" si="16"/>
        <v>Y</v>
      </c>
      <c r="W60" s="4"/>
      <c r="X60" s="4"/>
      <c r="Y60" s="4"/>
      <c r="Z60" s="4"/>
    </row>
    <row r="61" spans="1:26" ht="22.5" customHeight="1">
      <c r="A61" s="22">
        <v>53</v>
      </c>
      <c r="B61" s="20" t="s">
        <v>164</v>
      </c>
      <c r="C61" s="21" t="s">
        <v>165</v>
      </c>
      <c r="D61" s="26" t="s">
        <v>137</v>
      </c>
      <c r="E61" s="27">
        <v>47</v>
      </c>
      <c r="F61" s="22">
        <f t="shared" si="0"/>
        <v>47</v>
      </c>
      <c r="G61" s="22">
        <f t="shared" si="1"/>
        <v>47</v>
      </c>
      <c r="H61" s="22">
        <f t="shared" si="2"/>
        <v>47</v>
      </c>
      <c r="I61" s="22">
        <f t="shared" si="3"/>
        <v>47</v>
      </c>
      <c r="J61" s="22">
        <f t="shared" si="4"/>
        <v>47</v>
      </c>
      <c r="K61" s="22">
        <f t="shared" si="5"/>
        <v>58.75</v>
      </c>
      <c r="L61" s="22" t="str">
        <f t="shared" si="6"/>
        <v>Y</v>
      </c>
      <c r="M61" s="22">
        <f t="shared" si="7"/>
        <v>58.75</v>
      </c>
      <c r="N61" s="22" t="str">
        <f t="shared" si="8"/>
        <v>Y</v>
      </c>
      <c r="O61" s="22">
        <f t="shared" si="9"/>
        <v>58.75</v>
      </c>
      <c r="P61" s="22" t="str">
        <f t="shared" si="10"/>
        <v>Y</v>
      </c>
      <c r="Q61" s="22">
        <f t="shared" si="11"/>
        <v>58.75</v>
      </c>
      <c r="R61" s="22" t="str">
        <f t="shared" si="12"/>
        <v>Y</v>
      </c>
      <c r="S61" s="22">
        <f t="shared" si="13"/>
        <v>58.75</v>
      </c>
      <c r="T61" s="22" t="str">
        <f t="shared" si="14"/>
        <v>Y</v>
      </c>
      <c r="U61" s="22">
        <f t="shared" si="15"/>
        <v>58.75</v>
      </c>
      <c r="V61" s="22" t="str">
        <f t="shared" si="16"/>
        <v>Y</v>
      </c>
      <c r="W61" s="4"/>
      <c r="X61" s="4"/>
      <c r="Y61" s="4"/>
      <c r="Z61" s="4"/>
    </row>
    <row r="62" spans="1:26" ht="22.5" customHeight="1">
      <c r="A62" s="22">
        <v>54</v>
      </c>
      <c r="B62" s="20" t="s">
        <v>166</v>
      </c>
      <c r="C62" s="21" t="s">
        <v>167</v>
      </c>
      <c r="D62" s="26" t="s">
        <v>137</v>
      </c>
      <c r="E62" s="27">
        <v>53</v>
      </c>
      <c r="F62" s="22">
        <f t="shared" si="0"/>
        <v>53</v>
      </c>
      <c r="G62" s="22">
        <f t="shared" si="1"/>
        <v>53</v>
      </c>
      <c r="H62" s="22">
        <f t="shared" si="2"/>
        <v>53</v>
      </c>
      <c r="I62" s="22">
        <f t="shared" si="3"/>
        <v>53</v>
      </c>
      <c r="J62" s="22">
        <f t="shared" si="4"/>
        <v>53</v>
      </c>
      <c r="K62" s="22">
        <f t="shared" si="5"/>
        <v>66.25</v>
      </c>
      <c r="L62" s="22" t="str">
        <f t="shared" si="6"/>
        <v>Y</v>
      </c>
      <c r="M62" s="22">
        <f t="shared" si="7"/>
        <v>66.25</v>
      </c>
      <c r="N62" s="22" t="str">
        <f t="shared" si="8"/>
        <v>Y</v>
      </c>
      <c r="O62" s="22">
        <f t="shared" si="9"/>
        <v>66.25</v>
      </c>
      <c r="P62" s="22" t="str">
        <f t="shared" si="10"/>
        <v>Y</v>
      </c>
      <c r="Q62" s="22">
        <f t="shared" si="11"/>
        <v>66.25</v>
      </c>
      <c r="R62" s="22" t="str">
        <f t="shared" si="12"/>
        <v>Y</v>
      </c>
      <c r="S62" s="22">
        <f t="shared" si="13"/>
        <v>66.25</v>
      </c>
      <c r="T62" s="22" t="str">
        <f t="shared" si="14"/>
        <v>Y</v>
      </c>
      <c r="U62" s="22">
        <f t="shared" si="15"/>
        <v>66.25</v>
      </c>
      <c r="V62" s="22" t="str">
        <f t="shared" si="16"/>
        <v>Y</v>
      </c>
      <c r="W62" s="4"/>
      <c r="X62" s="4"/>
      <c r="Y62" s="4"/>
      <c r="Z62" s="4"/>
    </row>
    <row r="63" spans="1:26" ht="22.5" customHeight="1">
      <c r="A63" s="22">
        <v>55</v>
      </c>
      <c r="B63" s="20" t="s">
        <v>168</v>
      </c>
      <c r="C63" s="21" t="s">
        <v>169</v>
      </c>
      <c r="D63" s="26" t="s">
        <v>137</v>
      </c>
      <c r="E63" s="27">
        <v>49</v>
      </c>
      <c r="F63" s="22">
        <f t="shared" si="0"/>
        <v>49</v>
      </c>
      <c r="G63" s="22">
        <f t="shared" si="1"/>
        <v>49</v>
      </c>
      <c r="H63" s="22">
        <f t="shared" si="2"/>
        <v>49</v>
      </c>
      <c r="I63" s="22">
        <f t="shared" si="3"/>
        <v>49</v>
      </c>
      <c r="J63" s="22">
        <f t="shared" si="4"/>
        <v>49</v>
      </c>
      <c r="K63" s="22">
        <f t="shared" si="5"/>
        <v>61.250000000000007</v>
      </c>
      <c r="L63" s="22" t="str">
        <f t="shared" si="6"/>
        <v>Y</v>
      </c>
      <c r="M63" s="22">
        <f t="shared" si="7"/>
        <v>61.250000000000007</v>
      </c>
      <c r="N63" s="22" t="str">
        <f t="shared" si="8"/>
        <v>Y</v>
      </c>
      <c r="O63" s="22">
        <f t="shared" si="9"/>
        <v>61.250000000000007</v>
      </c>
      <c r="P63" s="22" t="str">
        <f t="shared" si="10"/>
        <v>Y</v>
      </c>
      <c r="Q63" s="22">
        <f t="shared" si="11"/>
        <v>61.250000000000007</v>
      </c>
      <c r="R63" s="22" t="str">
        <f t="shared" si="12"/>
        <v>Y</v>
      </c>
      <c r="S63" s="22">
        <f t="shared" si="13"/>
        <v>61.250000000000007</v>
      </c>
      <c r="T63" s="22" t="str">
        <f t="shared" si="14"/>
        <v>Y</v>
      </c>
      <c r="U63" s="22">
        <f t="shared" si="15"/>
        <v>61.250000000000007</v>
      </c>
      <c r="V63" s="22" t="str">
        <f t="shared" si="16"/>
        <v>Y</v>
      </c>
      <c r="W63" s="4"/>
      <c r="X63" s="4"/>
      <c r="Y63" s="4"/>
      <c r="Z63" s="4"/>
    </row>
    <row r="64" spans="1:26" ht="22.5" customHeight="1">
      <c r="A64" s="22">
        <v>56</v>
      </c>
      <c r="B64" s="20" t="s">
        <v>170</v>
      </c>
      <c r="C64" s="21" t="s">
        <v>171</v>
      </c>
      <c r="D64" s="26" t="s">
        <v>137</v>
      </c>
      <c r="E64" s="27">
        <v>41</v>
      </c>
      <c r="F64" s="22">
        <f t="shared" si="0"/>
        <v>41</v>
      </c>
      <c r="G64" s="22">
        <f t="shared" si="1"/>
        <v>41</v>
      </c>
      <c r="H64" s="22">
        <f t="shared" si="2"/>
        <v>41</v>
      </c>
      <c r="I64" s="22">
        <f t="shared" si="3"/>
        <v>41</v>
      </c>
      <c r="J64" s="22">
        <f t="shared" si="4"/>
        <v>41</v>
      </c>
      <c r="K64" s="22">
        <f t="shared" si="5"/>
        <v>51.249999999999993</v>
      </c>
      <c r="L64" s="22" t="str">
        <f t="shared" si="6"/>
        <v>Y</v>
      </c>
      <c r="M64" s="22">
        <f t="shared" si="7"/>
        <v>51.249999999999993</v>
      </c>
      <c r="N64" s="22" t="str">
        <f t="shared" si="8"/>
        <v>Y</v>
      </c>
      <c r="O64" s="22">
        <f t="shared" si="9"/>
        <v>51.249999999999993</v>
      </c>
      <c r="P64" s="22" t="str">
        <f t="shared" si="10"/>
        <v>Y</v>
      </c>
      <c r="Q64" s="22">
        <f t="shared" si="11"/>
        <v>51.249999999999993</v>
      </c>
      <c r="R64" s="22" t="str">
        <f t="shared" si="12"/>
        <v>Y</v>
      </c>
      <c r="S64" s="22">
        <f t="shared" si="13"/>
        <v>51.249999999999993</v>
      </c>
      <c r="T64" s="22" t="str">
        <f t="shared" si="14"/>
        <v>Y</v>
      </c>
      <c r="U64" s="22">
        <f t="shared" si="15"/>
        <v>51.249999999999993</v>
      </c>
      <c r="V64" s="22" t="str">
        <f t="shared" si="16"/>
        <v>Y</v>
      </c>
      <c r="W64" s="4"/>
      <c r="X64" s="4"/>
      <c r="Y64" s="4"/>
      <c r="Z64" s="4"/>
    </row>
    <row r="65" spans="1:26" ht="22.5" customHeight="1">
      <c r="A65" s="22">
        <v>57</v>
      </c>
      <c r="B65" s="20" t="s">
        <v>172</v>
      </c>
      <c r="C65" s="21" t="s">
        <v>173</v>
      </c>
      <c r="D65" s="26" t="s">
        <v>137</v>
      </c>
      <c r="E65" s="27">
        <v>36</v>
      </c>
      <c r="F65" s="22">
        <f t="shared" si="0"/>
        <v>36</v>
      </c>
      <c r="G65" s="22">
        <f t="shared" si="1"/>
        <v>36</v>
      </c>
      <c r="H65" s="22">
        <f t="shared" si="2"/>
        <v>36</v>
      </c>
      <c r="I65" s="22">
        <f t="shared" si="3"/>
        <v>36</v>
      </c>
      <c r="J65" s="22">
        <f t="shared" si="4"/>
        <v>36</v>
      </c>
      <c r="K65" s="22">
        <f t="shared" si="5"/>
        <v>45</v>
      </c>
      <c r="L65" s="22" t="str">
        <f t="shared" si="6"/>
        <v>Y</v>
      </c>
      <c r="M65" s="22">
        <f t="shared" si="7"/>
        <v>45</v>
      </c>
      <c r="N65" s="22" t="str">
        <f t="shared" si="8"/>
        <v>Y</v>
      </c>
      <c r="O65" s="22">
        <f t="shared" si="9"/>
        <v>45</v>
      </c>
      <c r="P65" s="22" t="str">
        <f t="shared" si="10"/>
        <v>Y</v>
      </c>
      <c r="Q65" s="22">
        <f t="shared" si="11"/>
        <v>45</v>
      </c>
      <c r="R65" s="22" t="str">
        <f t="shared" si="12"/>
        <v>Y</v>
      </c>
      <c r="S65" s="22">
        <f t="shared" si="13"/>
        <v>45</v>
      </c>
      <c r="T65" s="22" t="str">
        <f t="shared" si="14"/>
        <v>Y</v>
      </c>
      <c r="U65" s="22">
        <f t="shared" si="15"/>
        <v>45</v>
      </c>
      <c r="V65" s="22" t="str">
        <f t="shared" si="16"/>
        <v>Y</v>
      </c>
      <c r="W65" s="4"/>
      <c r="X65" s="4"/>
      <c r="Y65" s="4"/>
      <c r="Z65" s="4"/>
    </row>
    <row r="66" spans="1:26" ht="22.5" customHeight="1">
      <c r="A66" s="22">
        <v>58</v>
      </c>
      <c r="B66" s="20" t="s">
        <v>174</v>
      </c>
      <c r="C66" s="21" t="s">
        <v>175</v>
      </c>
      <c r="D66" s="26" t="s">
        <v>137</v>
      </c>
      <c r="E66" s="27">
        <v>32</v>
      </c>
      <c r="F66" s="22">
        <f t="shared" si="0"/>
        <v>32</v>
      </c>
      <c r="G66" s="22">
        <f t="shared" si="1"/>
        <v>32</v>
      </c>
      <c r="H66" s="22">
        <f t="shared" si="2"/>
        <v>32</v>
      </c>
      <c r="I66" s="22">
        <f t="shared" si="3"/>
        <v>32</v>
      </c>
      <c r="J66" s="22">
        <f t="shared" si="4"/>
        <v>32</v>
      </c>
      <c r="K66" s="22">
        <f t="shared" si="5"/>
        <v>40</v>
      </c>
      <c r="L66" s="22" t="str">
        <f t="shared" si="6"/>
        <v>N</v>
      </c>
      <c r="M66" s="22">
        <f t="shared" si="7"/>
        <v>40</v>
      </c>
      <c r="N66" s="22" t="str">
        <f t="shared" si="8"/>
        <v>N</v>
      </c>
      <c r="O66" s="22">
        <f t="shared" si="9"/>
        <v>40</v>
      </c>
      <c r="P66" s="22" t="str">
        <f t="shared" si="10"/>
        <v>N</v>
      </c>
      <c r="Q66" s="22">
        <f t="shared" si="11"/>
        <v>40</v>
      </c>
      <c r="R66" s="22" t="str">
        <f t="shared" si="12"/>
        <v>N</v>
      </c>
      <c r="S66" s="22">
        <f t="shared" si="13"/>
        <v>40</v>
      </c>
      <c r="T66" s="22" t="str">
        <f t="shared" si="14"/>
        <v>N</v>
      </c>
      <c r="U66" s="22">
        <f t="shared" si="15"/>
        <v>40</v>
      </c>
      <c r="V66" s="22" t="str">
        <f t="shared" si="16"/>
        <v>N</v>
      </c>
      <c r="W66" s="4"/>
      <c r="X66" s="4"/>
      <c r="Y66" s="4"/>
      <c r="Z66" s="4"/>
    </row>
    <row r="67" spans="1:26" ht="22.5" customHeight="1">
      <c r="A67" s="22">
        <v>59</v>
      </c>
      <c r="B67" s="20" t="s">
        <v>176</v>
      </c>
      <c r="C67" s="21" t="s">
        <v>177</v>
      </c>
      <c r="D67" s="26" t="s">
        <v>137</v>
      </c>
      <c r="E67" s="27">
        <v>19</v>
      </c>
      <c r="F67" s="22">
        <f t="shared" si="0"/>
        <v>19</v>
      </c>
      <c r="G67" s="22">
        <f t="shared" si="1"/>
        <v>19</v>
      </c>
      <c r="H67" s="22">
        <f t="shared" si="2"/>
        <v>19</v>
      </c>
      <c r="I67" s="22">
        <f t="shared" si="3"/>
        <v>19</v>
      </c>
      <c r="J67" s="22">
        <f t="shared" si="4"/>
        <v>19</v>
      </c>
      <c r="K67" s="22">
        <f t="shared" si="5"/>
        <v>23.75</v>
      </c>
      <c r="L67" s="22" t="str">
        <f t="shared" si="6"/>
        <v>N</v>
      </c>
      <c r="M67" s="22">
        <f t="shared" si="7"/>
        <v>23.75</v>
      </c>
      <c r="N67" s="22" t="str">
        <f t="shared" si="8"/>
        <v>N</v>
      </c>
      <c r="O67" s="22">
        <f t="shared" si="9"/>
        <v>23.75</v>
      </c>
      <c r="P67" s="22" t="str">
        <f t="shared" si="10"/>
        <v>N</v>
      </c>
      <c r="Q67" s="22">
        <f t="shared" si="11"/>
        <v>23.75</v>
      </c>
      <c r="R67" s="22" t="str">
        <f t="shared" si="12"/>
        <v>N</v>
      </c>
      <c r="S67" s="22">
        <f t="shared" si="13"/>
        <v>23.75</v>
      </c>
      <c r="T67" s="22" t="str">
        <f t="shared" si="14"/>
        <v>N</v>
      </c>
      <c r="U67" s="22">
        <f t="shared" si="15"/>
        <v>23.75</v>
      </c>
      <c r="V67" s="22" t="str">
        <f t="shared" si="16"/>
        <v>N</v>
      </c>
      <c r="W67" s="4"/>
      <c r="X67" s="4"/>
      <c r="Y67" s="4"/>
      <c r="Z67" s="4"/>
    </row>
    <row r="68" spans="1:26" ht="22.5" customHeight="1">
      <c r="A68" s="22">
        <v>60</v>
      </c>
      <c r="B68" s="20" t="s">
        <v>178</v>
      </c>
      <c r="C68" s="21" t="s">
        <v>179</v>
      </c>
      <c r="D68" s="26" t="s">
        <v>137</v>
      </c>
      <c r="E68" s="27">
        <v>44</v>
      </c>
      <c r="F68" s="22">
        <f t="shared" si="0"/>
        <v>44</v>
      </c>
      <c r="G68" s="22">
        <f t="shared" si="1"/>
        <v>44</v>
      </c>
      <c r="H68" s="22">
        <f t="shared" si="2"/>
        <v>44</v>
      </c>
      <c r="I68" s="22">
        <f t="shared" si="3"/>
        <v>44</v>
      </c>
      <c r="J68" s="22">
        <f t="shared" si="4"/>
        <v>44</v>
      </c>
      <c r="K68" s="22">
        <f t="shared" si="5"/>
        <v>55.000000000000007</v>
      </c>
      <c r="L68" s="22" t="str">
        <f t="shared" si="6"/>
        <v>Y</v>
      </c>
      <c r="M68" s="22">
        <f t="shared" si="7"/>
        <v>55.000000000000007</v>
      </c>
      <c r="N68" s="22" t="str">
        <f t="shared" si="8"/>
        <v>Y</v>
      </c>
      <c r="O68" s="22">
        <f t="shared" si="9"/>
        <v>55.000000000000007</v>
      </c>
      <c r="P68" s="22" t="str">
        <f t="shared" si="10"/>
        <v>Y</v>
      </c>
      <c r="Q68" s="22">
        <f t="shared" si="11"/>
        <v>55.000000000000007</v>
      </c>
      <c r="R68" s="22" t="str">
        <f t="shared" si="12"/>
        <v>Y</v>
      </c>
      <c r="S68" s="22">
        <f t="shared" si="13"/>
        <v>55.000000000000007</v>
      </c>
      <c r="T68" s="22" t="str">
        <f t="shared" si="14"/>
        <v>Y</v>
      </c>
      <c r="U68" s="22">
        <f t="shared" si="15"/>
        <v>55.000000000000007</v>
      </c>
      <c r="V68" s="22" t="str">
        <f t="shared" si="16"/>
        <v>Y</v>
      </c>
      <c r="W68" s="4"/>
      <c r="X68" s="4"/>
      <c r="Y68" s="4"/>
      <c r="Z68" s="4"/>
    </row>
    <row r="69" spans="1:26" ht="22.5" customHeight="1">
      <c r="A69" s="22">
        <v>61</v>
      </c>
      <c r="B69" s="20" t="s">
        <v>180</v>
      </c>
      <c r="C69" s="21" t="s">
        <v>181</v>
      </c>
      <c r="D69" s="26" t="s">
        <v>137</v>
      </c>
      <c r="E69" s="27">
        <v>33</v>
      </c>
      <c r="F69" s="22">
        <f t="shared" si="0"/>
        <v>33</v>
      </c>
      <c r="G69" s="22">
        <f t="shared" si="1"/>
        <v>33</v>
      </c>
      <c r="H69" s="22">
        <f t="shared" si="2"/>
        <v>33</v>
      </c>
      <c r="I69" s="22">
        <f t="shared" si="3"/>
        <v>33</v>
      </c>
      <c r="J69" s="22">
        <f t="shared" si="4"/>
        <v>33</v>
      </c>
      <c r="K69" s="22">
        <f t="shared" si="5"/>
        <v>41.25</v>
      </c>
      <c r="L69" s="22" t="str">
        <f t="shared" si="6"/>
        <v>N</v>
      </c>
      <c r="M69" s="22">
        <f t="shared" si="7"/>
        <v>41.25</v>
      </c>
      <c r="N69" s="22" t="str">
        <f t="shared" si="8"/>
        <v>N</v>
      </c>
      <c r="O69" s="22">
        <f t="shared" si="9"/>
        <v>41.25</v>
      </c>
      <c r="P69" s="22" t="str">
        <f t="shared" si="10"/>
        <v>N</v>
      </c>
      <c r="Q69" s="22">
        <f t="shared" si="11"/>
        <v>41.25</v>
      </c>
      <c r="R69" s="22" t="str">
        <f t="shared" si="12"/>
        <v>N</v>
      </c>
      <c r="S69" s="22">
        <f t="shared" si="13"/>
        <v>41.25</v>
      </c>
      <c r="T69" s="22" t="str">
        <f t="shared" si="14"/>
        <v>N</v>
      </c>
      <c r="U69" s="22">
        <f t="shared" si="15"/>
        <v>41.25</v>
      </c>
      <c r="V69" s="22" t="str">
        <f t="shared" si="16"/>
        <v>N</v>
      </c>
      <c r="W69" s="4"/>
      <c r="X69" s="4"/>
      <c r="Y69" s="4"/>
      <c r="Z69" s="4"/>
    </row>
    <row r="70" spans="1:26" ht="22.5" customHeight="1">
      <c r="A70" s="22">
        <v>62</v>
      </c>
      <c r="B70" s="20" t="s">
        <v>182</v>
      </c>
      <c r="C70" s="21" t="s">
        <v>183</v>
      </c>
      <c r="D70" s="26" t="s">
        <v>137</v>
      </c>
      <c r="E70" s="27">
        <v>41</v>
      </c>
      <c r="F70" s="22">
        <f t="shared" si="0"/>
        <v>41</v>
      </c>
      <c r="G70" s="22">
        <f t="shared" si="1"/>
        <v>41</v>
      </c>
      <c r="H70" s="22">
        <f t="shared" si="2"/>
        <v>41</v>
      </c>
      <c r="I70" s="22">
        <f t="shared" si="3"/>
        <v>41</v>
      </c>
      <c r="J70" s="22">
        <f t="shared" si="4"/>
        <v>41</v>
      </c>
      <c r="K70" s="22">
        <f t="shared" si="5"/>
        <v>51.249999999999993</v>
      </c>
      <c r="L70" s="22" t="str">
        <f t="shared" si="6"/>
        <v>Y</v>
      </c>
      <c r="M70" s="22">
        <f t="shared" si="7"/>
        <v>51.249999999999993</v>
      </c>
      <c r="N70" s="22" t="str">
        <f t="shared" si="8"/>
        <v>Y</v>
      </c>
      <c r="O70" s="22">
        <f t="shared" si="9"/>
        <v>51.249999999999993</v>
      </c>
      <c r="P70" s="22" t="str">
        <f t="shared" si="10"/>
        <v>Y</v>
      </c>
      <c r="Q70" s="22">
        <f t="shared" si="11"/>
        <v>51.249999999999993</v>
      </c>
      <c r="R70" s="22" t="str">
        <f t="shared" si="12"/>
        <v>Y</v>
      </c>
      <c r="S70" s="22">
        <f t="shared" si="13"/>
        <v>51.249999999999993</v>
      </c>
      <c r="T70" s="22" t="str">
        <f t="shared" si="14"/>
        <v>Y</v>
      </c>
      <c r="U70" s="22">
        <f t="shared" si="15"/>
        <v>51.249999999999993</v>
      </c>
      <c r="V70" s="22" t="str">
        <f t="shared" si="16"/>
        <v>Y</v>
      </c>
      <c r="W70" s="4"/>
      <c r="X70" s="4"/>
      <c r="Y70" s="4"/>
      <c r="Z70" s="4"/>
    </row>
    <row r="71" spans="1:26" ht="22.5" customHeight="1">
      <c r="A71" s="22">
        <v>63</v>
      </c>
      <c r="B71" s="20" t="s">
        <v>184</v>
      </c>
      <c r="C71" s="21" t="s">
        <v>185</v>
      </c>
      <c r="D71" s="26" t="s">
        <v>137</v>
      </c>
      <c r="E71" s="27">
        <v>64</v>
      </c>
      <c r="F71" s="22">
        <f t="shared" si="0"/>
        <v>64</v>
      </c>
      <c r="G71" s="22">
        <f t="shared" si="1"/>
        <v>64</v>
      </c>
      <c r="H71" s="22">
        <f t="shared" si="2"/>
        <v>64</v>
      </c>
      <c r="I71" s="22">
        <f t="shared" si="3"/>
        <v>64</v>
      </c>
      <c r="J71" s="22">
        <f t="shared" si="4"/>
        <v>64</v>
      </c>
      <c r="K71" s="22">
        <f t="shared" si="5"/>
        <v>80</v>
      </c>
      <c r="L71" s="22" t="str">
        <f t="shared" si="6"/>
        <v>Y</v>
      </c>
      <c r="M71" s="22">
        <f t="shared" si="7"/>
        <v>80</v>
      </c>
      <c r="N71" s="22" t="str">
        <f t="shared" si="8"/>
        <v>Y</v>
      </c>
      <c r="O71" s="22">
        <f t="shared" si="9"/>
        <v>80</v>
      </c>
      <c r="P71" s="22" t="str">
        <f t="shared" si="10"/>
        <v>Y</v>
      </c>
      <c r="Q71" s="22">
        <f t="shared" si="11"/>
        <v>80</v>
      </c>
      <c r="R71" s="22" t="str">
        <f t="shared" si="12"/>
        <v>Y</v>
      </c>
      <c r="S71" s="22">
        <f t="shared" si="13"/>
        <v>80</v>
      </c>
      <c r="T71" s="22" t="str">
        <f t="shared" si="14"/>
        <v>Y</v>
      </c>
      <c r="U71" s="22">
        <f t="shared" si="15"/>
        <v>80</v>
      </c>
      <c r="V71" s="22" t="str">
        <f t="shared" si="16"/>
        <v>Y</v>
      </c>
      <c r="W71" s="4"/>
      <c r="X71" s="4"/>
      <c r="Y71" s="4"/>
      <c r="Z71" s="4"/>
    </row>
    <row r="72" spans="1:26" ht="22.5" customHeight="1">
      <c r="A72" s="22">
        <v>64</v>
      </c>
      <c r="B72" s="20" t="s">
        <v>186</v>
      </c>
      <c r="C72" s="21" t="s">
        <v>187</v>
      </c>
      <c r="D72" s="26" t="s">
        <v>137</v>
      </c>
      <c r="E72" s="27">
        <v>28</v>
      </c>
      <c r="F72" s="22">
        <f t="shared" si="0"/>
        <v>28</v>
      </c>
      <c r="G72" s="22">
        <f t="shared" si="1"/>
        <v>28</v>
      </c>
      <c r="H72" s="22">
        <f t="shared" si="2"/>
        <v>28</v>
      </c>
      <c r="I72" s="22">
        <f t="shared" si="3"/>
        <v>28</v>
      </c>
      <c r="J72" s="22">
        <f t="shared" si="4"/>
        <v>28</v>
      </c>
      <c r="K72" s="22">
        <f t="shared" si="5"/>
        <v>35</v>
      </c>
      <c r="L72" s="22" t="str">
        <f t="shared" si="6"/>
        <v>N</v>
      </c>
      <c r="M72" s="22">
        <f t="shared" si="7"/>
        <v>35</v>
      </c>
      <c r="N72" s="22" t="str">
        <f t="shared" si="8"/>
        <v>N</v>
      </c>
      <c r="O72" s="22">
        <f t="shared" si="9"/>
        <v>35</v>
      </c>
      <c r="P72" s="22" t="str">
        <f t="shared" si="10"/>
        <v>N</v>
      </c>
      <c r="Q72" s="22">
        <f t="shared" si="11"/>
        <v>35</v>
      </c>
      <c r="R72" s="22" t="str">
        <f t="shared" si="12"/>
        <v>N</v>
      </c>
      <c r="S72" s="22">
        <f t="shared" si="13"/>
        <v>35</v>
      </c>
      <c r="T72" s="22" t="str">
        <f t="shared" si="14"/>
        <v>N</v>
      </c>
      <c r="U72" s="22">
        <f t="shared" si="15"/>
        <v>35</v>
      </c>
      <c r="V72" s="22" t="str">
        <f t="shared" si="16"/>
        <v>N</v>
      </c>
      <c r="W72" s="4"/>
      <c r="X72" s="4"/>
      <c r="Y72" s="4"/>
      <c r="Z72" s="4"/>
    </row>
    <row r="73" spans="1:26" ht="22.5" customHeight="1">
      <c r="A73" s="22">
        <v>65</v>
      </c>
      <c r="B73" s="20" t="s">
        <v>188</v>
      </c>
      <c r="C73" s="21" t="s">
        <v>189</v>
      </c>
      <c r="D73" s="26" t="s">
        <v>137</v>
      </c>
      <c r="E73" s="27">
        <v>60</v>
      </c>
      <c r="F73" s="22">
        <f t="shared" si="0"/>
        <v>60</v>
      </c>
      <c r="G73" s="22">
        <f t="shared" si="1"/>
        <v>60</v>
      </c>
      <c r="H73" s="22">
        <f t="shared" si="2"/>
        <v>60</v>
      </c>
      <c r="I73" s="22">
        <f t="shared" si="3"/>
        <v>60</v>
      </c>
      <c r="J73" s="22">
        <f t="shared" si="4"/>
        <v>60</v>
      </c>
      <c r="K73" s="22">
        <f t="shared" si="5"/>
        <v>75</v>
      </c>
      <c r="L73" s="22" t="str">
        <f t="shared" si="6"/>
        <v>Y</v>
      </c>
      <c r="M73" s="22">
        <f t="shared" si="7"/>
        <v>75</v>
      </c>
      <c r="N73" s="22" t="str">
        <f t="shared" si="8"/>
        <v>Y</v>
      </c>
      <c r="O73" s="22">
        <f t="shared" si="9"/>
        <v>75</v>
      </c>
      <c r="P73" s="22" t="str">
        <f t="shared" si="10"/>
        <v>Y</v>
      </c>
      <c r="Q73" s="22">
        <f t="shared" si="11"/>
        <v>75</v>
      </c>
      <c r="R73" s="22" t="str">
        <f t="shared" si="12"/>
        <v>Y</v>
      </c>
      <c r="S73" s="22">
        <f t="shared" si="13"/>
        <v>75</v>
      </c>
      <c r="T73" s="22" t="str">
        <f t="shared" si="14"/>
        <v>Y</v>
      </c>
      <c r="U73" s="22">
        <f t="shared" si="15"/>
        <v>75</v>
      </c>
      <c r="V73" s="22" t="str">
        <f t="shared" si="16"/>
        <v>Y</v>
      </c>
      <c r="W73" s="4"/>
      <c r="X73" s="4"/>
      <c r="Y73" s="4"/>
      <c r="Z73" s="4"/>
    </row>
    <row r="74" spans="1:26" ht="22.5" customHeight="1">
      <c r="A74" s="22">
        <v>66</v>
      </c>
      <c r="B74" s="20" t="s">
        <v>190</v>
      </c>
      <c r="C74" s="21" t="s">
        <v>191</v>
      </c>
      <c r="D74" s="26" t="s">
        <v>137</v>
      </c>
      <c r="E74" s="27">
        <v>45</v>
      </c>
      <c r="F74" s="22">
        <f t="shared" si="0"/>
        <v>45</v>
      </c>
      <c r="G74" s="22">
        <f t="shared" si="1"/>
        <v>45</v>
      </c>
      <c r="H74" s="22">
        <f t="shared" si="2"/>
        <v>45</v>
      </c>
      <c r="I74" s="22">
        <f t="shared" si="3"/>
        <v>45</v>
      </c>
      <c r="J74" s="22">
        <f t="shared" si="4"/>
        <v>45</v>
      </c>
      <c r="K74" s="22">
        <f t="shared" si="5"/>
        <v>56.25</v>
      </c>
      <c r="L74" s="22" t="str">
        <f t="shared" si="6"/>
        <v>Y</v>
      </c>
      <c r="M74" s="22">
        <f t="shared" si="7"/>
        <v>56.25</v>
      </c>
      <c r="N74" s="22" t="str">
        <f t="shared" si="8"/>
        <v>Y</v>
      </c>
      <c r="O74" s="22">
        <f t="shared" si="9"/>
        <v>56.25</v>
      </c>
      <c r="P74" s="22" t="str">
        <f t="shared" si="10"/>
        <v>Y</v>
      </c>
      <c r="Q74" s="22">
        <f t="shared" si="11"/>
        <v>56.25</v>
      </c>
      <c r="R74" s="22" t="str">
        <f t="shared" si="12"/>
        <v>Y</v>
      </c>
      <c r="S74" s="22">
        <f t="shared" si="13"/>
        <v>56.25</v>
      </c>
      <c r="T74" s="22" t="str">
        <f t="shared" si="14"/>
        <v>Y</v>
      </c>
      <c r="U74" s="22">
        <f t="shared" si="15"/>
        <v>56.25</v>
      </c>
      <c r="V74" s="22" t="str">
        <f t="shared" si="16"/>
        <v>Y</v>
      </c>
      <c r="W74" s="4"/>
      <c r="X74" s="4"/>
      <c r="Y74" s="4"/>
      <c r="Z74" s="4"/>
    </row>
    <row r="75" spans="1:26" ht="22.5" customHeight="1">
      <c r="A75" s="22">
        <v>67</v>
      </c>
      <c r="B75" s="20" t="s">
        <v>192</v>
      </c>
      <c r="C75" s="21" t="s">
        <v>193</v>
      </c>
      <c r="D75" s="26" t="s">
        <v>137</v>
      </c>
      <c r="E75" s="27">
        <v>48</v>
      </c>
      <c r="F75" s="22">
        <f t="shared" si="0"/>
        <v>48</v>
      </c>
      <c r="G75" s="22">
        <f t="shared" si="1"/>
        <v>48</v>
      </c>
      <c r="H75" s="22">
        <f t="shared" si="2"/>
        <v>48</v>
      </c>
      <c r="I75" s="22">
        <f t="shared" si="3"/>
        <v>48</v>
      </c>
      <c r="J75" s="22">
        <f t="shared" si="4"/>
        <v>48</v>
      </c>
      <c r="K75" s="22">
        <f t="shared" si="5"/>
        <v>60</v>
      </c>
      <c r="L75" s="22" t="str">
        <f t="shared" si="6"/>
        <v>Y</v>
      </c>
      <c r="M75" s="22">
        <f t="shared" si="7"/>
        <v>60</v>
      </c>
      <c r="N75" s="22" t="str">
        <f t="shared" si="8"/>
        <v>Y</v>
      </c>
      <c r="O75" s="22">
        <f t="shared" si="9"/>
        <v>60</v>
      </c>
      <c r="P75" s="22" t="str">
        <f t="shared" si="10"/>
        <v>Y</v>
      </c>
      <c r="Q75" s="22">
        <f t="shared" si="11"/>
        <v>60</v>
      </c>
      <c r="R75" s="22" t="str">
        <f t="shared" si="12"/>
        <v>Y</v>
      </c>
      <c r="S75" s="22">
        <f t="shared" si="13"/>
        <v>60</v>
      </c>
      <c r="T75" s="22" t="str">
        <f t="shared" si="14"/>
        <v>Y</v>
      </c>
      <c r="U75" s="22">
        <f t="shared" si="15"/>
        <v>60</v>
      </c>
      <c r="V75" s="22" t="str">
        <f t="shared" si="16"/>
        <v>Y</v>
      </c>
      <c r="W75" s="4"/>
      <c r="X75" s="4"/>
      <c r="Y75" s="4"/>
      <c r="Z75" s="4"/>
    </row>
    <row r="76" spans="1:26" ht="22.5" customHeight="1">
      <c r="A76" s="22">
        <v>68</v>
      </c>
      <c r="B76" s="20" t="s">
        <v>194</v>
      </c>
      <c r="C76" s="21" t="s">
        <v>195</v>
      </c>
      <c r="D76" s="26" t="s">
        <v>137</v>
      </c>
      <c r="E76" s="27">
        <v>46</v>
      </c>
      <c r="F76" s="22">
        <f t="shared" si="0"/>
        <v>46</v>
      </c>
      <c r="G76" s="22">
        <f t="shared" si="1"/>
        <v>46</v>
      </c>
      <c r="H76" s="22">
        <f t="shared" si="2"/>
        <v>46</v>
      </c>
      <c r="I76" s="22">
        <f t="shared" si="3"/>
        <v>46</v>
      </c>
      <c r="J76" s="22">
        <f t="shared" si="4"/>
        <v>46</v>
      </c>
      <c r="K76" s="22">
        <f t="shared" si="5"/>
        <v>57.499999999999993</v>
      </c>
      <c r="L76" s="22" t="str">
        <f t="shared" si="6"/>
        <v>Y</v>
      </c>
      <c r="M76" s="22">
        <f t="shared" si="7"/>
        <v>57.499999999999993</v>
      </c>
      <c r="N76" s="22" t="str">
        <f t="shared" si="8"/>
        <v>Y</v>
      </c>
      <c r="O76" s="22">
        <f t="shared" si="9"/>
        <v>57.499999999999993</v>
      </c>
      <c r="P76" s="22" t="str">
        <f t="shared" si="10"/>
        <v>Y</v>
      </c>
      <c r="Q76" s="22">
        <f t="shared" si="11"/>
        <v>57.499999999999993</v>
      </c>
      <c r="R76" s="22" t="str">
        <f t="shared" si="12"/>
        <v>Y</v>
      </c>
      <c r="S76" s="22">
        <f t="shared" si="13"/>
        <v>57.499999999999993</v>
      </c>
      <c r="T76" s="22" t="str">
        <f t="shared" si="14"/>
        <v>Y</v>
      </c>
      <c r="U76" s="22">
        <f t="shared" si="15"/>
        <v>57.499999999999993</v>
      </c>
      <c r="V76" s="22" t="str">
        <f t="shared" si="16"/>
        <v>Y</v>
      </c>
      <c r="W76" s="4"/>
      <c r="X76" s="4"/>
      <c r="Y76" s="4"/>
      <c r="Z76" s="4"/>
    </row>
    <row r="77" spans="1:26" ht="22.5" customHeight="1">
      <c r="A77" s="22">
        <v>69</v>
      </c>
      <c r="B77" s="20" t="s">
        <v>196</v>
      </c>
      <c r="C77" s="21" t="s">
        <v>197</v>
      </c>
      <c r="D77" s="26" t="s">
        <v>137</v>
      </c>
      <c r="E77" s="27">
        <v>56</v>
      </c>
      <c r="F77" s="22">
        <f t="shared" si="0"/>
        <v>56</v>
      </c>
      <c r="G77" s="22">
        <f t="shared" si="1"/>
        <v>56</v>
      </c>
      <c r="H77" s="22">
        <f t="shared" si="2"/>
        <v>56</v>
      </c>
      <c r="I77" s="22">
        <f t="shared" si="3"/>
        <v>56</v>
      </c>
      <c r="J77" s="22">
        <f t="shared" si="4"/>
        <v>56</v>
      </c>
      <c r="K77" s="22">
        <f t="shared" si="5"/>
        <v>70</v>
      </c>
      <c r="L77" s="22" t="str">
        <f t="shared" si="6"/>
        <v>Y</v>
      </c>
      <c r="M77" s="22">
        <f t="shared" si="7"/>
        <v>70</v>
      </c>
      <c r="N77" s="22" t="str">
        <f t="shared" si="8"/>
        <v>Y</v>
      </c>
      <c r="O77" s="22">
        <f t="shared" si="9"/>
        <v>70</v>
      </c>
      <c r="P77" s="22" t="str">
        <f t="shared" si="10"/>
        <v>Y</v>
      </c>
      <c r="Q77" s="22">
        <f t="shared" si="11"/>
        <v>70</v>
      </c>
      <c r="R77" s="22" t="str">
        <f t="shared" si="12"/>
        <v>Y</v>
      </c>
      <c r="S77" s="22">
        <f t="shared" si="13"/>
        <v>70</v>
      </c>
      <c r="T77" s="22" t="str">
        <f t="shared" si="14"/>
        <v>Y</v>
      </c>
      <c r="U77" s="22">
        <f t="shared" si="15"/>
        <v>70</v>
      </c>
      <c r="V77" s="22" t="str">
        <f t="shared" si="16"/>
        <v>Y</v>
      </c>
      <c r="W77" s="4"/>
      <c r="X77" s="4"/>
      <c r="Y77" s="4"/>
      <c r="Z77" s="4"/>
    </row>
    <row r="78" spans="1:26" ht="22.5" customHeight="1">
      <c r="A78" s="22">
        <v>70</v>
      </c>
      <c r="B78" s="20" t="s">
        <v>198</v>
      </c>
      <c r="C78" s="21" t="s">
        <v>199</v>
      </c>
      <c r="D78" s="26" t="s">
        <v>137</v>
      </c>
      <c r="E78" s="27">
        <v>45</v>
      </c>
      <c r="F78" s="22">
        <f t="shared" si="0"/>
        <v>45</v>
      </c>
      <c r="G78" s="22">
        <f t="shared" si="1"/>
        <v>45</v>
      </c>
      <c r="H78" s="22">
        <f t="shared" si="2"/>
        <v>45</v>
      </c>
      <c r="I78" s="22">
        <f t="shared" si="3"/>
        <v>45</v>
      </c>
      <c r="J78" s="22">
        <f t="shared" si="4"/>
        <v>45</v>
      </c>
      <c r="K78" s="22">
        <f t="shared" si="5"/>
        <v>56.25</v>
      </c>
      <c r="L78" s="22" t="str">
        <f t="shared" si="6"/>
        <v>Y</v>
      </c>
      <c r="M78" s="22">
        <f t="shared" si="7"/>
        <v>56.25</v>
      </c>
      <c r="N78" s="22" t="str">
        <f t="shared" si="8"/>
        <v>Y</v>
      </c>
      <c r="O78" s="22">
        <f t="shared" si="9"/>
        <v>56.25</v>
      </c>
      <c r="P78" s="22" t="str">
        <f t="shared" si="10"/>
        <v>Y</v>
      </c>
      <c r="Q78" s="22">
        <f t="shared" si="11"/>
        <v>56.25</v>
      </c>
      <c r="R78" s="22" t="str">
        <f t="shared" si="12"/>
        <v>Y</v>
      </c>
      <c r="S78" s="22">
        <f t="shared" si="13"/>
        <v>56.25</v>
      </c>
      <c r="T78" s="22" t="str">
        <f t="shared" si="14"/>
        <v>Y</v>
      </c>
      <c r="U78" s="22">
        <f t="shared" si="15"/>
        <v>56.25</v>
      </c>
      <c r="V78" s="22" t="str">
        <f t="shared" si="16"/>
        <v>Y</v>
      </c>
      <c r="W78" s="4"/>
      <c r="X78" s="4"/>
      <c r="Y78" s="4"/>
      <c r="Z78" s="4"/>
    </row>
    <row r="79" spans="1:26" ht="22.5" customHeight="1">
      <c r="A79" s="22">
        <v>71</v>
      </c>
      <c r="B79" s="20" t="s">
        <v>200</v>
      </c>
      <c r="C79" s="21" t="s">
        <v>201</v>
      </c>
      <c r="D79" s="26" t="s">
        <v>137</v>
      </c>
      <c r="E79" s="27">
        <v>40</v>
      </c>
      <c r="F79" s="22">
        <f t="shared" si="0"/>
        <v>40</v>
      </c>
      <c r="G79" s="22">
        <f t="shared" si="1"/>
        <v>40</v>
      </c>
      <c r="H79" s="22">
        <f t="shared" si="2"/>
        <v>40</v>
      </c>
      <c r="I79" s="22">
        <f t="shared" si="3"/>
        <v>40</v>
      </c>
      <c r="J79" s="22">
        <f t="shared" si="4"/>
        <v>40</v>
      </c>
      <c r="K79" s="22">
        <f t="shared" si="5"/>
        <v>50</v>
      </c>
      <c r="L79" s="22" t="str">
        <f t="shared" si="6"/>
        <v>Y</v>
      </c>
      <c r="M79" s="22">
        <f t="shared" si="7"/>
        <v>50</v>
      </c>
      <c r="N79" s="22" t="str">
        <f t="shared" si="8"/>
        <v>Y</v>
      </c>
      <c r="O79" s="22">
        <f t="shared" si="9"/>
        <v>50</v>
      </c>
      <c r="P79" s="22" t="str">
        <f t="shared" si="10"/>
        <v>Y</v>
      </c>
      <c r="Q79" s="22">
        <f t="shared" si="11"/>
        <v>50</v>
      </c>
      <c r="R79" s="22" t="str">
        <f t="shared" si="12"/>
        <v>Y</v>
      </c>
      <c r="S79" s="22">
        <f t="shared" si="13"/>
        <v>50</v>
      </c>
      <c r="T79" s="22" t="str">
        <f t="shared" si="14"/>
        <v>Y</v>
      </c>
      <c r="U79" s="22">
        <f t="shared" si="15"/>
        <v>50</v>
      </c>
      <c r="V79" s="22" t="str">
        <f t="shared" si="16"/>
        <v>Y</v>
      </c>
      <c r="W79" s="4"/>
      <c r="X79" s="4"/>
      <c r="Y79" s="4"/>
      <c r="Z79" s="4"/>
    </row>
    <row r="80" spans="1:26" ht="22.5" customHeight="1">
      <c r="A80" s="22">
        <v>72</v>
      </c>
      <c r="B80" s="20" t="s">
        <v>202</v>
      </c>
      <c r="C80" s="21" t="s">
        <v>203</v>
      </c>
      <c r="D80" s="26" t="s">
        <v>137</v>
      </c>
      <c r="E80" s="27">
        <v>58</v>
      </c>
      <c r="F80" s="22">
        <f t="shared" si="0"/>
        <v>58</v>
      </c>
      <c r="G80" s="22">
        <f t="shared" si="1"/>
        <v>58</v>
      </c>
      <c r="H80" s="22">
        <f t="shared" si="2"/>
        <v>58</v>
      </c>
      <c r="I80" s="22">
        <f t="shared" si="3"/>
        <v>58</v>
      </c>
      <c r="J80" s="22">
        <f t="shared" si="4"/>
        <v>58</v>
      </c>
      <c r="K80" s="22">
        <f t="shared" si="5"/>
        <v>72.5</v>
      </c>
      <c r="L80" s="22" t="str">
        <f t="shared" si="6"/>
        <v>Y</v>
      </c>
      <c r="M80" s="22">
        <f t="shared" si="7"/>
        <v>72.5</v>
      </c>
      <c r="N80" s="22" t="str">
        <f t="shared" si="8"/>
        <v>Y</v>
      </c>
      <c r="O80" s="22">
        <f t="shared" si="9"/>
        <v>72.5</v>
      </c>
      <c r="P80" s="22" t="str">
        <f t="shared" si="10"/>
        <v>Y</v>
      </c>
      <c r="Q80" s="22">
        <f t="shared" si="11"/>
        <v>72.5</v>
      </c>
      <c r="R80" s="22" t="str">
        <f t="shared" si="12"/>
        <v>Y</v>
      </c>
      <c r="S80" s="22">
        <f t="shared" si="13"/>
        <v>72.5</v>
      </c>
      <c r="T80" s="22" t="str">
        <f t="shared" si="14"/>
        <v>Y</v>
      </c>
      <c r="U80" s="22">
        <f t="shared" si="15"/>
        <v>72.5</v>
      </c>
      <c r="V80" s="22" t="str">
        <f t="shared" si="16"/>
        <v>Y</v>
      </c>
      <c r="W80" s="4"/>
      <c r="X80" s="4"/>
      <c r="Y80" s="4"/>
      <c r="Z80" s="4"/>
    </row>
    <row r="81" spans="1:26" ht="22.5" customHeight="1">
      <c r="A81" s="22">
        <v>73</v>
      </c>
      <c r="B81" s="20" t="s">
        <v>204</v>
      </c>
      <c r="C81" s="21" t="s">
        <v>205</v>
      </c>
      <c r="D81" s="26" t="s">
        <v>137</v>
      </c>
      <c r="E81" s="27">
        <v>60</v>
      </c>
      <c r="F81" s="22">
        <f t="shared" si="0"/>
        <v>60</v>
      </c>
      <c r="G81" s="22">
        <f t="shared" si="1"/>
        <v>60</v>
      </c>
      <c r="H81" s="22">
        <f t="shared" si="2"/>
        <v>60</v>
      </c>
      <c r="I81" s="22">
        <f t="shared" si="3"/>
        <v>60</v>
      </c>
      <c r="J81" s="22">
        <f t="shared" si="4"/>
        <v>60</v>
      </c>
      <c r="K81" s="22">
        <f t="shared" si="5"/>
        <v>75</v>
      </c>
      <c r="L81" s="22" t="str">
        <f t="shared" si="6"/>
        <v>Y</v>
      </c>
      <c r="M81" s="22">
        <f t="shared" si="7"/>
        <v>75</v>
      </c>
      <c r="N81" s="22" t="str">
        <f t="shared" si="8"/>
        <v>Y</v>
      </c>
      <c r="O81" s="22">
        <f t="shared" si="9"/>
        <v>75</v>
      </c>
      <c r="P81" s="22" t="str">
        <f t="shared" si="10"/>
        <v>Y</v>
      </c>
      <c r="Q81" s="22">
        <f t="shared" si="11"/>
        <v>75</v>
      </c>
      <c r="R81" s="22" t="str">
        <f t="shared" si="12"/>
        <v>Y</v>
      </c>
      <c r="S81" s="22">
        <f t="shared" si="13"/>
        <v>75</v>
      </c>
      <c r="T81" s="22" t="str">
        <f t="shared" si="14"/>
        <v>Y</v>
      </c>
      <c r="U81" s="22">
        <f t="shared" si="15"/>
        <v>75</v>
      </c>
      <c r="V81" s="22" t="str">
        <f t="shared" si="16"/>
        <v>Y</v>
      </c>
      <c r="W81" s="4"/>
      <c r="X81" s="4"/>
      <c r="Y81" s="4"/>
      <c r="Z81" s="4"/>
    </row>
    <row r="82" spans="1:26" ht="22.5" customHeight="1">
      <c r="A82" s="22">
        <v>74</v>
      </c>
      <c r="B82" s="20" t="s">
        <v>206</v>
      </c>
      <c r="C82" s="21" t="s">
        <v>207</v>
      </c>
      <c r="D82" s="26" t="s">
        <v>137</v>
      </c>
      <c r="E82" s="27">
        <v>56</v>
      </c>
      <c r="F82" s="22">
        <f t="shared" si="0"/>
        <v>56</v>
      </c>
      <c r="G82" s="22">
        <f t="shared" si="1"/>
        <v>56</v>
      </c>
      <c r="H82" s="22">
        <f t="shared" si="2"/>
        <v>56</v>
      </c>
      <c r="I82" s="22">
        <f t="shared" si="3"/>
        <v>56</v>
      </c>
      <c r="J82" s="22">
        <f t="shared" si="4"/>
        <v>56</v>
      </c>
      <c r="K82" s="22">
        <f t="shared" si="5"/>
        <v>70</v>
      </c>
      <c r="L82" s="22" t="str">
        <f t="shared" si="6"/>
        <v>Y</v>
      </c>
      <c r="M82" s="22">
        <f t="shared" si="7"/>
        <v>70</v>
      </c>
      <c r="N82" s="22" t="str">
        <f t="shared" si="8"/>
        <v>Y</v>
      </c>
      <c r="O82" s="22">
        <f t="shared" si="9"/>
        <v>70</v>
      </c>
      <c r="P82" s="22" t="str">
        <f t="shared" si="10"/>
        <v>Y</v>
      </c>
      <c r="Q82" s="22">
        <f t="shared" si="11"/>
        <v>70</v>
      </c>
      <c r="R82" s="22" t="str">
        <f t="shared" si="12"/>
        <v>Y</v>
      </c>
      <c r="S82" s="22">
        <f t="shared" si="13"/>
        <v>70</v>
      </c>
      <c r="T82" s="22" t="str">
        <f t="shared" si="14"/>
        <v>Y</v>
      </c>
      <c r="U82" s="22">
        <f t="shared" si="15"/>
        <v>70</v>
      </c>
      <c r="V82" s="22" t="str">
        <f t="shared" si="16"/>
        <v>Y</v>
      </c>
      <c r="W82" s="4"/>
      <c r="X82" s="4"/>
      <c r="Y82" s="4"/>
      <c r="Z82" s="4"/>
    </row>
    <row r="83" spans="1:26" ht="22.5" customHeight="1">
      <c r="A83" s="22">
        <v>75</v>
      </c>
      <c r="B83" s="20" t="s">
        <v>208</v>
      </c>
      <c r="C83" s="21" t="s">
        <v>209</v>
      </c>
      <c r="D83" s="26" t="s">
        <v>137</v>
      </c>
      <c r="E83" s="27">
        <v>37</v>
      </c>
      <c r="F83" s="22">
        <f t="shared" si="0"/>
        <v>37</v>
      </c>
      <c r="G83" s="22">
        <f t="shared" si="1"/>
        <v>37</v>
      </c>
      <c r="H83" s="22">
        <f t="shared" si="2"/>
        <v>37</v>
      </c>
      <c r="I83" s="22">
        <f t="shared" si="3"/>
        <v>37</v>
      </c>
      <c r="J83" s="22">
        <f t="shared" si="4"/>
        <v>37</v>
      </c>
      <c r="K83" s="22">
        <f t="shared" si="5"/>
        <v>46.25</v>
      </c>
      <c r="L83" s="22" t="str">
        <f t="shared" si="6"/>
        <v>Y</v>
      </c>
      <c r="M83" s="22">
        <f t="shared" si="7"/>
        <v>46.25</v>
      </c>
      <c r="N83" s="22" t="str">
        <f t="shared" si="8"/>
        <v>Y</v>
      </c>
      <c r="O83" s="22">
        <f t="shared" si="9"/>
        <v>46.25</v>
      </c>
      <c r="P83" s="22" t="str">
        <f t="shared" si="10"/>
        <v>Y</v>
      </c>
      <c r="Q83" s="22">
        <f t="shared" si="11"/>
        <v>46.25</v>
      </c>
      <c r="R83" s="22" t="str">
        <f t="shared" si="12"/>
        <v>Y</v>
      </c>
      <c r="S83" s="22">
        <f t="shared" si="13"/>
        <v>46.25</v>
      </c>
      <c r="T83" s="22" t="str">
        <f t="shared" si="14"/>
        <v>Y</v>
      </c>
      <c r="U83" s="22">
        <f t="shared" si="15"/>
        <v>46.25</v>
      </c>
      <c r="V83" s="22" t="str">
        <f t="shared" si="16"/>
        <v>Y</v>
      </c>
      <c r="W83" s="4"/>
      <c r="X83" s="4"/>
      <c r="Y83" s="4"/>
      <c r="Z83" s="4"/>
    </row>
    <row r="84" spans="1:26" ht="22.5" customHeight="1">
      <c r="A84" s="22">
        <v>76</v>
      </c>
      <c r="B84" s="20" t="s">
        <v>210</v>
      </c>
      <c r="C84" s="21" t="s">
        <v>211</v>
      </c>
      <c r="D84" s="26" t="s">
        <v>137</v>
      </c>
      <c r="E84" s="27">
        <v>56</v>
      </c>
      <c r="F84" s="22">
        <f t="shared" si="0"/>
        <v>56</v>
      </c>
      <c r="G84" s="22">
        <f t="shared" si="1"/>
        <v>56</v>
      </c>
      <c r="H84" s="22">
        <f t="shared" si="2"/>
        <v>56</v>
      </c>
      <c r="I84" s="22">
        <f t="shared" si="3"/>
        <v>56</v>
      </c>
      <c r="J84" s="22">
        <f t="shared" si="4"/>
        <v>56</v>
      </c>
      <c r="K84" s="22">
        <f t="shared" si="5"/>
        <v>70</v>
      </c>
      <c r="L84" s="22" t="str">
        <f t="shared" si="6"/>
        <v>Y</v>
      </c>
      <c r="M84" s="22">
        <f t="shared" si="7"/>
        <v>70</v>
      </c>
      <c r="N84" s="22" t="str">
        <f t="shared" si="8"/>
        <v>Y</v>
      </c>
      <c r="O84" s="22">
        <f t="shared" si="9"/>
        <v>70</v>
      </c>
      <c r="P84" s="22" t="str">
        <f t="shared" si="10"/>
        <v>Y</v>
      </c>
      <c r="Q84" s="22">
        <f t="shared" si="11"/>
        <v>70</v>
      </c>
      <c r="R84" s="22" t="str">
        <f t="shared" si="12"/>
        <v>Y</v>
      </c>
      <c r="S84" s="22">
        <f t="shared" si="13"/>
        <v>70</v>
      </c>
      <c r="T84" s="22" t="str">
        <f t="shared" si="14"/>
        <v>Y</v>
      </c>
      <c r="U84" s="22">
        <f t="shared" si="15"/>
        <v>70</v>
      </c>
      <c r="V84" s="22" t="str">
        <f t="shared" si="16"/>
        <v>Y</v>
      </c>
      <c r="W84" s="4"/>
      <c r="X84" s="4"/>
      <c r="Y84" s="4"/>
      <c r="Z84" s="4"/>
    </row>
    <row r="85" spans="1:26" ht="22.5" customHeight="1">
      <c r="A85" s="22">
        <v>77</v>
      </c>
      <c r="B85" s="20" t="s">
        <v>212</v>
      </c>
      <c r="C85" s="21" t="s">
        <v>213</v>
      </c>
      <c r="D85" s="26" t="s">
        <v>137</v>
      </c>
      <c r="E85" s="27">
        <v>47</v>
      </c>
      <c r="F85" s="22">
        <f t="shared" si="0"/>
        <v>47</v>
      </c>
      <c r="G85" s="22">
        <f t="shared" si="1"/>
        <v>47</v>
      </c>
      <c r="H85" s="22">
        <f t="shared" si="2"/>
        <v>47</v>
      </c>
      <c r="I85" s="22">
        <f t="shared" si="3"/>
        <v>47</v>
      </c>
      <c r="J85" s="22">
        <f t="shared" si="4"/>
        <v>47</v>
      </c>
      <c r="K85" s="22">
        <f t="shared" si="5"/>
        <v>58.75</v>
      </c>
      <c r="L85" s="22" t="str">
        <f t="shared" si="6"/>
        <v>Y</v>
      </c>
      <c r="M85" s="22">
        <f t="shared" si="7"/>
        <v>58.75</v>
      </c>
      <c r="N85" s="22" t="str">
        <f t="shared" si="8"/>
        <v>Y</v>
      </c>
      <c r="O85" s="22">
        <f t="shared" si="9"/>
        <v>58.75</v>
      </c>
      <c r="P85" s="22" t="str">
        <f t="shared" si="10"/>
        <v>Y</v>
      </c>
      <c r="Q85" s="22">
        <f t="shared" si="11"/>
        <v>58.75</v>
      </c>
      <c r="R85" s="22" t="str">
        <f t="shared" si="12"/>
        <v>Y</v>
      </c>
      <c r="S85" s="22">
        <f t="shared" si="13"/>
        <v>58.75</v>
      </c>
      <c r="T85" s="22" t="str">
        <f t="shared" si="14"/>
        <v>Y</v>
      </c>
      <c r="U85" s="22">
        <f t="shared" si="15"/>
        <v>58.75</v>
      </c>
      <c r="V85" s="22" t="str">
        <f t="shared" si="16"/>
        <v>Y</v>
      </c>
      <c r="W85" s="4"/>
      <c r="X85" s="4"/>
      <c r="Y85" s="4"/>
      <c r="Z85" s="4"/>
    </row>
    <row r="86" spans="1:26" ht="22.5" customHeight="1">
      <c r="A86" s="22">
        <v>78</v>
      </c>
      <c r="B86" s="20" t="s">
        <v>214</v>
      </c>
      <c r="C86" s="21" t="s">
        <v>215</v>
      </c>
      <c r="D86" s="26" t="s">
        <v>58</v>
      </c>
      <c r="E86" s="27">
        <v>63</v>
      </c>
      <c r="F86" s="22">
        <f t="shared" si="0"/>
        <v>63</v>
      </c>
      <c r="G86" s="22">
        <f t="shared" si="1"/>
        <v>63</v>
      </c>
      <c r="H86" s="22">
        <f t="shared" si="2"/>
        <v>63</v>
      </c>
      <c r="I86" s="22">
        <f t="shared" si="3"/>
        <v>63</v>
      </c>
      <c r="J86" s="22">
        <f t="shared" si="4"/>
        <v>63</v>
      </c>
      <c r="K86" s="22">
        <f t="shared" si="5"/>
        <v>78.75</v>
      </c>
      <c r="L86" s="22" t="str">
        <f t="shared" si="6"/>
        <v>Y</v>
      </c>
      <c r="M86" s="22">
        <f t="shared" si="7"/>
        <v>78.75</v>
      </c>
      <c r="N86" s="22" t="str">
        <f t="shared" si="8"/>
        <v>Y</v>
      </c>
      <c r="O86" s="22">
        <f t="shared" si="9"/>
        <v>78.75</v>
      </c>
      <c r="P86" s="22" t="str">
        <f t="shared" si="10"/>
        <v>Y</v>
      </c>
      <c r="Q86" s="22">
        <f t="shared" si="11"/>
        <v>78.75</v>
      </c>
      <c r="R86" s="22" t="str">
        <f t="shared" si="12"/>
        <v>Y</v>
      </c>
      <c r="S86" s="22">
        <f t="shared" si="13"/>
        <v>78.75</v>
      </c>
      <c r="T86" s="22" t="str">
        <f t="shared" si="14"/>
        <v>Y</v>
      </c>
      <c r="U86" s="22">
        <f t="shared" si="15"/>
        <v>78.75</v>
      </c>
      <c r="V86" s="22" t="str">
        <f t="shared" si="16"/>
        <v>Y</v>
      </c>
      <c r="W86" s="4"/>
      <c r="X86" s="4"/>
      <c r="Y86" s="4"/>
      <c r="Z86" s="4"/>
    </row>
    <row r="87" spans="1:26" ht="22.5" customHeight="1">
      <c r="A87" s="22">
        <v>79</v>
      </c>
      <c r="B87" s="20" t="s">
        <v>216</v>
      </c>
      <c r="C87" s="21" t="s">
        <v>217</v>
      </c>
      <c r="D87" s="26" t="s">
        <v>137</v>
      </c>
      <c r="E87" s="27">
        <v>33</v>
      </c>
      <c r="F87" s="22">
        <f t="shared" si="0"/>
        <v>33</v>
      </c>
      <c r="G87" s="22">
        <f t="shared" si="1"/>
        <v>33</v>
      </c>
      <c r="H87" s="22">
        <f t="shared" si="2"/>
        <v>33</v>
      </c>
      <c r="I87" s="22">
        <f t="shared" si="3"/>
        <v>33</v>
      </c>
      <c r="J87" s="22">
        <f t="shared" si="4"/>
        <v>33</v>
      </c>
      <c r="K87" s="22">
        <f t="shared" si="5"/>
        <v>41.25</v>
      </c>
      <c r="L87" s="22" t="str">
        <f t="shared" si="6"/>
        <v>N</v>
      </c>
      <c r="M87" s="22">
        <f t="shared" si="7"/>
        <v>41.25</v>
      </c>
      <c r="N87" s="22" t="str">
        <f t="shared" si="8"/>
        <v>N</v>
      </c>
      <c r="O87" s="22">
        <f t="shared" si="9"/>
        <v>41.25</v>
      </c>
      <c r="P87" s="22" t="str">
        <f t="shared" si="10"/>
        <v>N</v>
      </c>
      <c r="Q87" s="22">
        <f t="shared" si="11"/>
        <v>41.25</v>
      </c>
      <c r="R87" s="22" t="str">
        <f t="shared" si="12"/>
        <v>N</v>
      </c>
      <c r="S87" s="22">
        <f t="shared" si="13"/>
        <v>41.25</v>
      </c>
      <c r="T87" s="22" t="str">
        <f t="shared" si="14"/>
        <v>N</v>
      </c>
      <c r="U87" s="22">
        <f t="shared" si="15"/>
        <v>41.25</v>
      </c>
      <c r="V87" s="22" t="str">
        <f t="shared" si="16"/>
        <v>N</v>
      </c>
      <c r="W87" s="4"/>
      <c r="X87" s="4"/>
      <c r="Y87" s="4"/>
      <c r="Z87" s="4"/>
    </row>
    <row r="88" spans="1:26" ht="22.5" customHeight="1">
      <c r="A88" s="22">
        <v>80</v>
      </c>
      <c r="B88" s="20" t="s">
        <v>218</v>
      </c>
      <c r="C88" s="21" t="s">
        <v>219</v>
      </c>
      <c r="D88" s="26" t="s">
        <v>137</v>
      </c>
      <c r="E88" s="27">
        <v>34</v>
      </c>
      <c r="F88" s="22">
        <f t="shared" si="0"/>
        <v>34</v>
      </c>
      <c r="G88" s="22">
        <f t="shared" si="1"/>
        <v>34</v>
      </c>
      <c r="H88" s="22">
        <f t="shared" si="2"/>
        <v>34</v>
      </c>
      <c r="I88" s="22">
        <f t="shared" si="3"/>
        <v>34</v>
      </c>
      <c r="J88" s="22">
        <f t="shared" si="4"/>
        <v>34</v>
      </c>
      <c r="K88" s="22">
        <f t="shared" si="5"/>
        <v>42.5</v>
      </c>
      <c r="L88" s="22" t="str">
        <f t="shared" si="6"/>
        <v>N</v>
      </c>
      <c r="M88" s="22">
        <f t="shared" si="7"/>
        <v>42.5</v>
      </c>
      <c r="N88" s="22" t="str">
        <f t="shared" si="8"/>
        <v>N</v>
      </c>
      <c r="O88" s="22">
        <f t="shared" si="9"/>
        <v>42.5</v>
      </c>
      <c r="P88" s="22" t="str">
        <f t="shared" si="10"/>
        <v>N</v>
      </c>
      <c r="Q88" s="22">
        <f t="shared" si="11"/>
        <v>42.5</v>
      </c>
      <c r="R88" s="22" t="str">
        <f t="shared" si="12"/>
        <v>N</v>
      </c>
      <c r="S88" s="22">
        <f t="shared" si="13"/>
        <v>42.5</v>
      </c>
      <c r="T88" s="22" t="str">
        <f t="shared" si="14"/>
        <v>N</v>
      </c>
      <c r="U88" s="22">
        <f t="shared" si="15"/>
        <v>42.5</v>
      </c>
      <c r="V88" s="22" t="str">
        <f t="shared" si="16"/>
        <v>N</v>
      </c>
      <c r="W88" s="4"/>
      <c r="X88" s="4"/>
      <c r="Y88" s="4"/>
      <c r="Z88" s="4"/>
    </row>
    <row r="89" spans="1:26" ht="22.5" customHeight="1">
      <c r="A89" s="22">
        <v>81</v>
      </c>
      <c r="B89" s="20" t="s">
        <v>220</v>
      </c>
      <c r="C89" s="21" t="s">
        <v>221</v>
      </c>
      <c r="D89" s="26" t="s">
        <v>58</v>
      </c>
      <c r="E89" s="42">
        <v>17</v>
      </c>
      <c r="F89" s="22">
        <f t="shared" si="0"/>
        <v>17</v>
      </c>
      <c r="G89" s="22">
        <f t="shared" si="1"/>
        <v>17</v>
      </c>
      <c r="H89" s="22">
        <f t="shared" si="2"/>
        <v>17</v>
      </c>
      <c r="I89" s="22">
        <f t="shared" si="3"/>
        <v>17</v>
      </c>
      <c r="J89" s="22">
        <f t="shared" si="4"/>
        <v>17</v>
      </c>
      <c r="K89" s="22">
        <f t="shared" si="5"/>
        <v>21.25</v>
      </c>
      <c r="L89" s="22" t="str">
        <f t="shared" si="6"/>
        <v>N</v>
      </c>
      <c r="M89" s="22">
        <f t="shared" si="7"/>
        <v>21.25</v>
      </c>
      <c r="N89" s="22" t="str">
        <f t="shared" si="8"/>
        <v>N</v>
      </c>
      <c r="O89" s="22">
        <f t="shared" si="9"/>
        <v>21.25</v>
      </c>
      <c r="P89" s="22" t="str">
        <f t="shared" si="10"/>
        <v>N</v>
      </c>
      <c r="Q89" s="22">
        <f t="shared" si="11"/>
        <v>21.25</v>
      </c>
      <c r="R89" s="22" t="str">
        <f t="shared" si="12"/>
        <v>N</v>
      </c>
      <c r="S89" s="22">
        <f t="shared" si="13"/>
        <v>21.25</v>
      </c>
      <c r="T89" s="22" t="str">
        <f t="shared" si="14"/>
        <v>N</v>
      </c>
      <c r="U89" s="22">
        <f t="shared" si="15"/>
        <v>21.25</v>
      </c>
      <c r="V89" s="22" t="str">
        <f t="shared" si="16"/>
        <v>N</v>
      </c>
      <c r="W89" s="4"/>
      <c r="X89" s="4"/>
      <c r="Y89" s="4"/>
      <c r="Z89" s="4"/>
    </row>
    <row r="90" spans="1:26" ht="22.5" customHeight="1">
      <c r="A90" s="22">
        <v>82</v>
      </c>
      <c r="B90" s="20" t="s">
        <v>222</v>
      </c>
      <c r="C90" s="21" t="s">
        <v>223</v>
      </c>
      <c r="D90" s="26" t="s">
        <v>58</v>
      </c>
      <c r="E90" s="27" t="s">
        <v>73</v>
      </c>
      <c r="F90" s="22" t="str">
        <f t="shared" si="0"/>
        <v>AB</v>
      </c>
      <c r="G90" s="22" t="str">
        <f t="shared" si="1"/>
        <v>AB</v>
      </c>
      <c r="H90" s="22" t="str">
        <f t="shared" si="2"/>
        <v>AB</v>
      </c>
      <c r="I90" s="22" t="str">
        <f t="shared" si="3"/>
        <v>AB</v>
      </c>
      <c r="J90" s="22" t="str">
        <f t="shared" si="4"/>
        <v>AB</v>
      </c>
      <c r="K90" s="22">
        <f t="shared" si="5"/>
        <v>0</v>
      </c>
      <c r="L90" s="22" t="str">
        <f t="shared" si="6"/>
        <v>N</v>
      </c>
      <c r="M90" s="22">
        <f t="shared" si="7"/>
        <v>0</v>
      </c>
      <c r="N90" s="22" t="str">
        <f t="shared" si="8"/>
        <v>N</v>
      </c>
      <c r="O90" s="22">
        <f t="shared" si="9"/>
        <v>0</v>
      </c>
      <c r="P90" s="22" t="str">
        <f t="shared" si="10"/>
        <v>N</v>
      </c>
      <c r="Q90" s="22">
        <f t="shared" si="11"/>
        <v>0</v>
      </c>
      <c r="R90" s="22" t="str">
        <f t="shared" si="12"/>
        <v>N</v>
      </c>
      <c r="S90" s="22">
        <f t="shared" si="13"/>
        <v>0</v>
      </c>
      <c r="T90" s="22" t="str">
        <f t="shared" si="14"/>
        <v>N</v>
      </c>
      <c r="U90" s="22">
        <f t="shared" si="15"/>
        <v>0</v>
      </c>
      <c r="V90" s="22" t="str">
        <f t="shared" si="16"/>
        <v>N</v>
      </c>
      <c r="W90" s="4"/>
      <c r="X90" s="4"/>
      <c r="Y90" s="4"/>
      <c r="Z90" s="4"/>
    </row>
    <row r="91" spans="1:26" ht="31.5" customHeight="1">
      <c r="A91" s="22">
        <v>83</v>
      </c>
      <c r="B91" s="20" t="s">
        <v>224</v>
      </c>
      <c r="C91" s="21" t="s">
        <v>225</v>
      </c>
      <c r="D91" s="26" t="s">
        <v>58</v>
      </c>
      <c r="E91" s="27">
        <v>38</v>
      </c>
      <c r="F91" s="22">
        <f t="shared" si="0"/>
        <v>38</v>
      </c>
      <c r="G91" s="22">
        <f t="shared" si="1"/>
        <v>38</v>
      </c>
      <c r="H91" s="22">
        <f t="shared" si="2"/>
        <v>38</v>
      </c>
      <c r="I91" s="22">
        <f t="shared" si="3"/>
        <v>38</v>
      </c>
      <c r="J91" s="22">
        <f t="shared" si="4"/>
        <v>38</v>
      </c>
      <c r="K91" s="22">
        <f t="shared" si="5"/>
        <v>47.5</v>
      </c>
      <c r="L91" s="22" t="str">
        <f t="shared" si="6"/>
        <v>Y</v>
      </c>
      <c r="M91" s="22">
        <f t="shared" si="7"/>
        <v>47.5</v>
      </c>
      <c r="N91" s="22" t="str">
        <f t="shared" si="8"/>
        <v>Y</v>
      </c>
      <c r="O91" s="22">
        <f t="shared" si="9"/>
        <v>47.5</v>
      </c>
      <c r="P91" s="22" t="str">
        <f t="shared" si="10"/>
        <v>Y</v>
      </c>
      <c r="Q91" s="22">
        <f t="shared" si="11"/>
        <v>47.5</v>
      </c>
      <c r="R91" s="22" t="str">
        <f t="shared" si="12"/>
        <v>Y</v>
      </c>
      <c r="S91" s="22">
        <f t="shared" si="13"/>
        <v>47.5</v>
      </c>
      <c r="T91" s="22" t="str">
        <f t="shared" si="14"/>
        <v>Y</v>
      </c>
      <c r="U91" s="22">
        <f t="shared" si="15"/>
        <v>47.5</v>
      </c>
      <c r="V91" s="22" t="str">
        <f t="shared" si="16"/>
        <v>Y</v>
      </c>
      <c r="W91" s="4"/>
      <c r="X91" s="4"/>
      <c r="Y91" s="4"/>
      <c r="Z91" s="4"/>
    </row>
    <row r="92" spans="1:26" ht="22.5" customHeight="1">
      <c r="A92" s="22">
        <v>84</v>
      </c>
      <c r="B92" s="20" t="s">
        <v>226</v>
      </c>
      <c r="C92" s="21" t="s">
        <v>227</v>
      </c>
      <c r="D92" s="26" t="s">
        <v>58</v>
      </c>
      <c r="E92" s="27">
        <v>36</v>
      </c>
      <c r="F92" s="22">
        <f t="shared" si="0"/>
        <v>36</v>
      </c>
      <c r="G92" s="22">
        <f t="shared" si="1"/>
        <v>36</v>
      </c>
      <c r="H92" s="22">
        <f t="shared" si="2"/>
        <v>36</v>
      </c>
      <c r="I92" s="22">
        <f t="shared" si="3"/>
        <v>36</v>
      </c>
      <c r="J92" s="22">
        <f t="shared" si="4"/>
        <v>36</v>
      </c>
      <c r="K92" s="22">
        <f t="shared" si="5"/>
        <v>45</v>
      </c>
      <c r="L92" s="22" t="str">
        <f t="shared" si="6"/>
        <v>Y</v>
      </c>
      <c r="M92" s="22">
        <f t="shared" si="7"/>
        <v>45</v>
      </c>
      <c r="N92" s="22" t="str">
        <f t="shared" si="8"/>
        <v>Y</v>
      </c>
      <c r="O92" s="22">
        <f t="shared" si="9"/>
        <v>45</v>
      </c>
      <c r="P92" s="22" t="str">
        <f t="shared" si="10"/>
        <v>Y</v>
      </c>
      <c r="Q92" s="22">
        <f t="shared" si="11"/>
        <v>45</v>
      </c>
      <c r="R92" s="22" t="str">
        <f t="shared" si="12"/>
        <v>Y</v>
      </c>
      <c r="S92" s="22">
        <f t="shared" si="13"/>
        <v>45</v>
      </c>
      <c r="T92" s="22" t="str">
        <f t="shared" si="14"/>
        <v>Y</v>
      </c>
      <c r="U92" s="22">
        <f t="shared" si="15"/>
        <v>45</v>
      </c>
      <c r="V92" s="22" t="str">
        <f t="shared" si="16"/>
        <v>Y</v>
      </c>
      <c r="W92" s="4"/>
      <c r="X92" s="4"/>
      <c r="Y92" s="4"/>
      <c r="Z92" s="4"/>
    </row>
    <row r="93" spans="1:26" ht="22.5" customHeight="1">
      <c r="A93" s="22">
        <v>85</v>
      </c>
      <c r="B93" s="20" t="s">
        <v>228</v>
      </c>
      <c r="C93" s="21" t="s">
        <v>229</v>
      </c>
      <c r="D93" s="26" t="s">
        <v>58</v>
      </c>
      <c r="E93" s="27">
        <v>66</v>
      </c>
      <c r="F93" s="22">
        <f t="shared" si="0"/>
        <v>66</v>
      </c>
      <c r="G93" s="22">
        <f t="shared" si="1"/>
        <v>66</v>
      </c>
      <c r="H93" s="22">
        <f t="shared" si="2"/>
        <v>66</v>
      </c>
      <c r="I93" s="22">
        <f t="shared" si="3"/>
        <v>66</v>
      </c>
      <c r="J93" s="22">
        <f t="shared" si="4"/>
        <v>66</v>
      </c>
      <c r="K93" s="22">
        <f t="shared" si="5"/>
        <v>82.5</v>
      </c>
      <c r="L93" s="22" t="str">
        <f t="shared" si="6"/>
        <v>Y</v>
      </c>
      <c r="M93" s="22">
        <f t="shared" si="7"/>
        <v>82.5</v>
      </c>
      <c r="N93" s="22" t="str">
        <f t="shared" si="8"/>
        <v>Y</v>
      </c>
      <c r="O93" s="22">
        <f t="shared" si="9"/>
        <v>82.5</v>
      </c>
      <c r="P93" s="22" t="str">
        <f t="shared" si="10"/>
        <v>Y</v>
      </c>
      <c r="Q93" s="22">
        <f t="shared" si="11"/>
        <v>82.5</v>
      </c>
      <c r="R93" s="22" t="str">
        <f t="shared" si="12"/>
        <v>Y</v>
      </c>
      <c r="S93" s="22">
        <f t="shared" si="13"/>
        <v>82.5</v>
      </c>
      <c r="T93" s="22" t="str">
        <f t="shared" si="14"/>
        <v>Y</v>
      </c>
      <c r="U93" s="22">
        <f t="shared" si="15"/>
        <v>82.5</v>
      </c>
      <c r="V93" s="22" t="str">
        <f t="shared" si="16"/>
        <v>Y</v>
      </c>
      <c r="W93" s="4"/>
      <c r="X93" s="4"/>
      <c r="Y93" s="4"/>
      <c r="Z93" s="4"/>
    </row>
    <row r="94" spans="1:26" ht="22.5" customHeight="1">
      <c r="A94" s="22">
        <v>86</v>
      </c>
      <c r="B94" s="20" t="s">
        <v>230</v>
      </c>
      <c r="C94" s="21" t="s">
        <v>231</v>
      </c>
      <c r="D94" s="26" t="s">
        <v>58</v>
      </c>
      <c r="E94" s="27">
        <v>28</v>
      </c>
      <c r="F94" s="22">
        <f t="shared" si="0"/>
        <v>28</v>
      </c>
      <c r="G94" s="22">
        <f t="shared" si="1"/>
        <v>28</v>
      </c>
      <c r="H94" s="22">
        <f t="shared" si="2"/>
        <v>28</v>
      </c>
      <c r="I94" s="22">
        <f t="shared" si="3"/>
        <v>28</v>
      </c>
      <c r="J94" s="22">
        <f t="shared" si="4"/>
        <v>28</v>
      </c>
      <c r="K94" s="22">
        <f t="shared" si="5"/>
        <v>35</v>
      </c>
      <c r="L94" s="22" t="str">
        <f t="shared" si="6"/>
        <v>N</v>
      </c>
      <c r="M94" s="22">
        <f t="shared" si="7"/>
        <v>35</v>
      </c>
      <c r="N94" s="22" t="str">
        <f t="shared" si="8"/>
        <v>N</v>
      </c>
      <c r="O94" s="22">
        <f t="shared" si="9"/>
        <v>35</v>
      </c>
      <c r="P94" s="22" t="str">
        <f t="shared" si="10"/>
        <v>N</v>
      </c>
      <c r="Q94" s="22">
        <f t="shared" si="11"/>
        <v>35</v>
      </c>
      <c r="R94" s="22" t="str">
        <f t="shared" si="12"/>
        <v>N</v>
      </c>
      <c r="S94" s="22">
        <f t="shared" si="13"/>
        <v>35</v>
      </c>
      <c r="T94" s="22" t="str">
        <f t="shared" si="14"/>
        <v>N</v>
      </c>
      <c r="U94" s="22">
        <f t="shared" si="15"/>
        <v>35</v>
      </c>
      <c r="V94" s="22" t="str">
        <f t="shared" si="16"/>
        <v>N</v>
      </c>
      <c r="W94" s="4"/>
      <c r="X94" s="4"/>
      <c r="Y94" s="4"/>
      <c r="Z94" s="4"/>
    </row>
    <row r="95" spans="1:26" ht="22.5" customHeight="1">
      <c r="A95" s="22">
        <v>87</v>
      </c>
      <c r="B95" s="20" t="s">
        <v>232</v>
      </c>
      <c r="C95" s="21" t="s">
        <v>233</v>
      </c>
      <c r="D95" s="26" t="s">
        <v>58</v>
      </c>
      <c r="E95" s="27">
        <v>24</v>
      </c>
      <c r="F95" s="22">
        <f t="shared" si="0"/>
        <v>24</v>
      </c>
      <c r="G95" s="22">
        <f t="shared" si="1"/>
        <v>24</v>
      </c>
      <c r="H95" s="22">
        <f t="shared" si="2"/>
        <v>24</v>
      </c>
      <c r="I95" s="22">
        <f t="shared" si="3"/>
        <v>24</v>
      </c>
      <c r="J95" s="22">
        <f t="shared" si="4"/>
        <v>24</v>
      </c>
      <c r="K95" s="22">
        <f t="shared" si="5"/>
        <v>30</v>
      </c>
      <c r="L95" s="22" t="str">
        <f t="shared" si="6"/>
        <v>N</v>
      </c>
      <c r="M95" s="22">
        <f t="shared" si="7"/>
        <v>30</v>
      </c>
      <c r="N95" s="22" t="str">
        <f t="shared" si="8"/>
        <v>N</v>
      </c>
      <c r="O95" s="22">
        <f t="shared" si="9"/>
        <v>30</v>
      </c>
      <c r="P95" s="22" t="str">
        <f t="shared" si="10"/>
        <v>N</v>
      </c>
      <c r="Q95" s="22">
        <f t="shared" si="11"/>
        <v>30</v>
      </c>
      <c r="R95" s="22" t="str">
        <f t="shared" si="12"/>
        <v>N</v>
      </c>
      <c r="S95" s="22">
        <f t="shared" si="13"/>
        <v>30</v>
      </c>
      <c r="T95" s="22" t="str">
        <f t="shared" si="14"/>
        <v>N</v>
      </c>
      <c r="U95" s="22">
        <f t="shared" si="15"/>
        <v>30</v>
      </c>
      <c r="V95" s="22" t="str">
        <f t="shared" si="16"/>
        <v>N</v>
      </c>
      <c r="W95" s="4"/>
      <c r="X95" s="4"/>
      <c r="Y95" s="4"/>
      <c r="Z95" s="4"/>
    </row>
    <row r="96" spans="1:26" ht="22.5" customHeight="1">
      <c r="A96" s="22">
        <v>88</v>
      </c>
      <c r="B96" s="20" t="s">
        <v>234</v>
      </c>
      <c r="C96" s="21" t="s">
        <v>235</v>
      </c>
      <c r="D96" s="26" t="s">
        <v>58</v>
      </c>
      <c r="E96" s="27">
        <v>8</v>
      </c>
      <c r="F96" s="22">
        <f t="shared" si="0"/>
        <v>8</v>
      </c>
      <c r="G96" s="22">
        <f t="shared" si="1"/>
        <v>8</v>
      </c>
      <c r="H96" s="22">
        <f t="shared" si="2"/>
        <v>8</v>
      </c>
      <c r="I96" s="22">
        <f t="shared" si="3"/>
        <v>8</v>
      </c>
      <c r="J96" s="22">
        <f t="shared" si="4"/>
        <v>8</v>
      </c>
      <c r="K96" s="22">
        <f t="shared" si="5"/>
        <v>10</v>
      </c>
      <c r="L96" s="22" t="str">
        <f t="shared" si="6"/>
        <v>N</v>
      </c>
      <c r="M96" s="22">
        <f t="shared" si="7"/>
        <v>10</v>
      </c>
      <c r="N96" s="22" t="str">
        <f t="shared" si="8"/>
        <v>N</v>
      </c>
      <c r="O96" s="22">
        <f t="shared" si="9"/>
        <v>10</v>
      </c>
      <c r="P96" s="22" t="str">
        <f t="shared" si="10"/>
        <v>N</v>
      </c>
      <c r="Q96" s="22">
        <f t="shared" si="11"/>
        <v>10</v>
      </c>
      <c r="R96" s="22" t="str">
        <f t="shared" si="12"/>
        <v>N</v>
      </c>
      <c r="S96" s="22">
        <f t="shared" si="13"/>
        <v>10</v>
      </c>
      <c r="T96" s="22" t="str">
        <f t="shared" si="14"/>
        <v>N</v>
      </c>
      <c r="U96" s="22">
        <f t="shared" si="15"/>
        <v>10</v>
      </c>
      <c r="V96" s="22" t="str">
        <f t="shared" si="16"/>
        <v>N</v>
      </c>
      <c r="W96" s="4"/>
      <c r="X96" s="4"/>
      <c r="Y96" s="4"/>
      <c r="Z96" s="4"/>
    </row>
    <row r="97" spans="1:26" ht="22.5" customHeight="1">
      <c r="A97" s="22">
        <v>89</v>
      </c>
      <c r="B97" s="20" t="s">
        <v>236</v>
      </c>
      <c r="C97" s="21" t="s">
        <v>237</v>
      </c>
      <c r="D97" s="26" t="s">
        <v>58</v>
      </c>
      <c r="E97" s="27" t="s">
        <v>73</v>
      </c>
      <c r="F97" s="22" t="str">
        <f t="shared" si="0"/>
        <v>AB</v>
      </c>
      <c r="G97" s="22" t="str">
        <f t="shared" si="1"/>
        <v>AB</v>
      </c>
      <c r="H97" s="22" t="str">
        <f t="shared" si="2"/>
        <v>AB</v>
      </c>
      <c r="I97" s="22" t="str">
        <f t="shared" si="3"/>
        <v>AB</v>
      </c>
      <c r="J97" s="22" t="str">
        <f t="shared" si="4"/>
        <v>AB</v>
      </c>
      <c r="K97" s="22">
        <f t="shared" si="5"/>
        <v>0</v>
      </c>
      <c r="L97" s="22" t="str">
        <f t="shared" si="6"/>
        <v>N</v>
      </c>
      <c r="M97" s="22">
        <f t="shared" si="7"/>
        <v>0</v>
      </c>
      <c r="N97" s="22" t="str">
        <f t="shared" si="8"/>
        <v>N</v>
      </c>
      <c r="O97" s="22">
        <f t="shared" si="9"/>
        <v>0</v>
      </c>
      <c r="P97" s="22" t="str">
        <f t="shared" si="10"/>
        <v>N</v>
      </c>
      <c r="Q97" s="22">
        <f t="shared" si="11"/>
        <v>0</v>
      </c>
      <c r="R97" s="22" t="str">
        <f t="shared" si="12"/>
        <v>N</v>
      </c>
      <c r="S97" s="22">
        <f t="shared" si="13"/>
        <v>0</v>
      </c>
      <c r="T97" s="22" t="str">
        <f t="shared" si="14"/>
        <v>N</v>
      </c>
      <c r="U97" s="22">
        <f t="shared" si="15"/>
        <v>0</v>
      </c>
      <c r="V97" s="22" t="str">
        <f t="shared" si="16"/>
        <v>N</v>
      </c>
      <c r="W97" s="4"/>
      <c r="X97" s="4"/>
      <c r="Y97" s="4"/>
      <c r="Z97" s="4"/>
    </row>
    <row r="98" spans="1:26" ht="22.5" customHeight="1">
      <c r="A98" s="22">
        <v>90</v>
      </c>
      <c r="B98" s="20" t="s">
        <v>238</v>
      </c>
      <c r="C98" s="21" t="s">
        <v>239</v>
      </c>
      <c r="D98" s="26" t="s">
        <v>58</v>
      </c>
      <c r="E98" s="27">
        <v>36</v>
      </c>
      <c r="F98" s="22">
        <f t="shared" si="0"/>
        <v>36</v>
      </c>
      <c r="G98" s="22">
        <f t="shared" si="1"/>
        <v>36</v>
      </c>
      <c r="H98" s="22">
        <f t="shared" si="2"/>
        <v>36</v>
      </c>
      <c r="I98" s="22">
        <f t="shared" si="3"/>
        <v>36</v>
      </c>
      <c r="J98" s="22">
        <f t="shared" si="4"/>
        <v>36</v>
      </c>
      <c r="K98" s="22">
        <f t="shared" si="5"/>
        <v>45</v>
      </c>
      <c r="L98" s="22" t="str">
        <f t="shared" si="6"/>
        <v>Y</v>
      </c>
      <c r="M98" s="22">
        <f t="shared" si="7"/>
        <v>45</v>
      </c>
      <c r="N98" s="22" t="str">
        <f t="shared" si="8"/>
        <v>Y</v>
      </c>
      <c r="O98" s="22">
        <f t="shared" si="9"/>
        <v>45</v>
      </c>
      <c r="P98" s="22" t="str">
        <f t="shared" si="10"/>
        <v>Y</v>
      </c>
      <c r="Q98" s="22">
        <f t="shared" si="11"/>
        <v>45</v>
      </c>
      <c r="R98" s="22" t="str">
        <f t="shared" si="12"/>
        <v>Y</v>
      </c>
      <c r="S98" s="22">
        <f t="shared" si="13"/>
        <v>45</v>
      </c>
      <c r="T98" s="22" t="str">
        <f t="shared" si="14"/>
        <v>Y</v>
      </c>
      <c r="U98" s="22">
        <f t="shared" si="15"/>
        <v>45</v>
      </c>
      <c r="V98" s="22" t="str">
        <f t="shared" si="16"/>
        <v>Y</v>
      </c>
      <c r="W98" s="4"/>
      <c r="X98" s="4"/>
      <c r="Y98" s="4"/>
      <c r="Z98" s="4"/>
    </row>
    <row r="99" spans="1:26" ht="22.5" customHeight="1">
      <c r="A99" s="22">
        <v>91</v>
      </c>
      <c r="B99" s="20" t="s">
        <v>240</v>
      </c>
      <c r="C99" s="21" t="s">
        <v>241</v>
      </c>
      <c r="D99" s="26" t="s">
        <v>58</v>
      </c>
      <c r="E99" s="27">
        <v>30</v>
      </c>
      <c r="F99" s="22">
        <f t="shared" si="0"/>
        <v>30</v>
      </c>
      <c r="G99" s="22">
        <f t="shared" si="1"/>
        <v>30</v>
      </c>
      <c r="H99" s="22">
        <f t="shared" si="2"/>
        <v>30</v>
      </c>
      <c r="I99" s="22">
        <f t="shared" si="3"/>
        <v>30</v>
      </c>
      <c r="J99" s="22">
        <f t="shared" si="4"/>
        <v>30</v>
      </c>
      <c r="K99" s="22">
        <f t="shared" si="5"/>
        <v>37.5</v>
      </c>
      <c r="L99" s="22" t="str">
        <f t="shared" si="6"/>
        <v>N</v>
      </c>
      <c r="M99" s="22">
        <f t="shared" si="7"/>
        <v>37.5</v>
      </c>
      <c r="N99" s="22" t="str">
        <f t="shared" si="8"/>
        <v>N</v>
      </c>
      <c r="O99" s="22">
        <f t="shared" si="9"/>
        <v>37.5</v>
      </c>
      <c r="P99" s="22" t="str">
        <f t="shared" si="10"/>
        <v>N</v>
      </c>
      <c r="Q99" s="22">
        <f t="shared" si="11"/>
        <v>37.5</v>
      </c>
      <c r="R99" s="22" t="str">
        <f t="shared" si="12"/>
        <v>N</v>
      </c>
      <c r="S99" s="22">
        <f t="shared" si="13"/>
        <v>37.5</v>
      </c>
      <c r="T99" s="22" t="str">
        <f t="shared" si="14"/>
        <v>N</v>
      </c>
      <c r="U99" s="22">
        <f t="shared" si="15"/>
        <v>37.5</v>
      </c>
      <c r="V99" s="22" t="str">
        <f t="shared" si="16"/>
        <v>N</v>
      </c>
      <c r="W99" s="4"/>
      <c r="X99" s="4"/>
      <c r="Y99" s="4"/>
      <c r="Z99" s="4"/>
    </row>
    <row r="100" spans="1:26" ht="22.5" customHeight="1">
      <c r="A100" s="22">
        <v>92</v>
      </c>
      <c r="B100" s="20" t="s">
        <v>242</v>
      </c>
      <c r="C100" s="21" t="s">
        <v>243</v>
      </c>
      <c r="D100" s="26" t="s">
        <v>58</v>
      </c>
      <c r="E100" s="27">
        <v>31</v>
      </c>
      <c r="F100" s="22">
        <f t="shared" si="0"/>
        <v>31</v>
      </c>
      <c r="G100" s="22">
        <f t="shared" si="1"/>
        <v>31</v>
      </c>
      <c r="H100" s="22">
        <f t="shared" si="2"/>
        <v>31</v>
      </c>
      <c r="I100" s="22">
        <f t="shared" si="3"/>
        <v>31</v>
      </c>
      <c r="J100" s="22">
        <f t="shared" si="4"/>
        <v>31</v>
      </c>
      <c r="K100" s="22">
        <f t="shared" si="5"/>
        <v>38.75</v>
      </c>
      <c r="L100" s="22" t="str">
        <f t="shared" si="6"/>
        <v>N</v>
      </c>
      <c r="M100" s="22">
        <f t="shared" si="7"/>
        <v>38.75</v>
      </c>
      <c r="N100" s="22" t="str">
        <f t="shared" si="8"/>
        <v>N</v>
      </c>
      <c r="O100" s="22">
        <f t="shared" si="9"/>
        <v>38.75</v>
      </c>
      <c r="P100" s="22" t="str">
        <f t="shared" si="10"/>
        <v>N</v>
      </c>
      <c r="Q100" s="22">
        <f t="shared" si="11"/>
        <v>38.75</v>
      </c>
      <c r="R100" s="22" t="str">
        <f t="shared" si="12"/>
        <v>N</v>
      </c>
      <c r="S100" s="22">
        <f t="shared" si="13"/>
        <v>38.75</v>
      </c>
      <c r="T100" s="22" t="str">
        <f t="shared" si="14"/>
        <v>N</v>
      </c>
      <c r="U100" s="22">
        <f t="shared" si="15"/>
        <v>38.75</v>
      </c>
      <c r="V100" s="22" t="str">
        <f t="shared" si="16"/>
        <v>N</v>
      </c>
      <c r="W100" s="4"/>
      <c r="X100" s="4"/>
      <c r="Y100" s="4"/>
      <c r="Z100" s="4"/>
    </row>
    <row r="101" spans="1:26" ht="22.5" customHeight="1">
      <c r="A101" s="22">
        <v>93</v>
      </c>
      <c r="B101" s="20" t="s">
        <v>244</v>
      </c>
      <c r="C101" s="21" t="s">
        <v>245</v>
      </c>
      <c r="D101" s="26" t="s">
        <v>137</v>
      </c>
      <c r="E101" s="27">
        <v>53</v>
      </c>
      <c r="F101" s="22">
        <f t="shared" si="0"/>
        <v>53</v>
      </c>
      <c r="G101" s="22">
        <f t="shared" si="1"/>
        <v>53</v>
      </c>
      <c r="H101" s="22">
        <f t="shared" si="2"/>
        <v>53</v>
      </c>
      <c r="I101" s="22">
        <f t="shared" si="3"/>
        <v>53</v>
      </c>
      <c r="J101" s="22">
        <f t="shared" si="4"/>
        <v>53</v>
      </c>
      <c r="K101" s="22">
        <f t="shared" si="5"/>
        <v>66.25</v>
      </c>
      <c r="L101" s="22" t="str">
        <f t="shared" si="6"/>
        <v>Y</v>
      </c>
      <c r="M101" s="22">
        <f t="shared" si="7"/>
        <v>66.25</v>
      </c>
      <c r="N101" s="22" t="str">
        <f t="shared" si="8"/>
        <v>Y</v>
      </c>
      <c r="O101" s="22">
        <f t="shared" si="9"/>
        <v>66.25</v>
      </c>
      <c r="P101" s="22" t="str">
        <f t="shared" si="10"/>
        <v>Y</v>
      </c>
      <c r="Q101" s="22">
        <f t="shared" si="11"/>
        <v>66.25</v>
      </c>
      <c r="R101" s="22" t="str">
        <f t="shared" si="12"/>
        <v>Y</v>
      </c>
      <c r="S101" s="22">
        <f t="shared" si="13"/>
        <v>66.25</v>
      </c>
      <c r="T101" s="22" t="str">
        <f t="shared" si="14"/>
        <v>Y</v>
      </c>
      <c r="U101" s="22">
        <f t="shared" si="15"/>
        <v>66.25</v>
      </c>
      <c r="V101" s="22" t="str">
        <f t="shared" si="16"/>
        <v>Y</v>
      </c>
      <c r="W101" s="4"/>
      <c r="X101" s="4"/>
      <c r="Y101" s="4"/>
      <c r="Z101" s="4"/>
    </row>
    <row r="102" spans="1:26" ht="22.5" customHeight="1">
      <c r="A102" s="22">
        <v>94</v>
      </c>
      <c r="B102" s="20" t="s">
        <v>246</v>
      </c>
      <c r="C102" s="21" t="s">
        <v>247</v>
      </c>
      <c r="D102" s="26" t="s">
        <v>137</v>
      </c>
      <c r="E102" s="27">
        <v>30</v>
      </c>
      <c r="F102" s="22">
        <f t="shared" si="0"/>
        <v>30</v>
      </c>
      <c r="G102" s="22">
        <f t="shared" si="1"/>
        <v>30</v>
      </c>
      <c r="H102" s="22">
        <f t="shared" si="2"/>
        <v>30</v>
      </c>
      <c r="I102" s="22">
        <f t="shared" si="3"/>
        <v>30</v>
      </c>
      <c r="J102" s="22">
        <f t="shared" si="4"/>
        <v>30</v>
      </c>
      <c r="K102" s="22">
        <f t="shared" si="5"/>
        <v>37.5</v>
      </c>
      <c r="L102" s="22" t="str">
        <f t="shared" si="6"/>
        <v>N</v>
      </c>
      <c r="M102" s="22">
        <f t="shared" si="7"/>
        <v>37.5</v>
      </c>
      <c r="N102" s="22" t="str">
        <f t="shared" si="8"/>
        <v>N</v>
      </c>
      <c r="O102" s="22">
        <f t="shared" si="9"/>
        <v>37.5</v>
      </c>
      <c r="P102" s="22" t="str">
        <f t="shared" si="10"/>
        <v>N</v>
      </c>
      <c r="Q102" s="22">
        <f t="shared" si="11"/>
        <v>37.5</v>
      </c>
      <c r="R102" s="22" t="str">
        <f t="shared" si="12"/>
        <v>N</v>
      </c>
      <c r="S102" s="22">
        <f t="shared" si="13"/>
        <v>37.5</v>
      </c>
      <c r="T102" s="22" t="str">
        <f t="shared" si="14"/>
        <v>N</v>
      </c>
      <c r="U102" s="22">
        <f t="shared" si="15"/>
        <v>37.5</v>
      </c>
      <c r="V102" s="22" t="str">
        <f t="shared" si="16"/>
        <v>N</v>
      </c>
      <c r="W102" s="4"/>
      <c r="X102" s="4"/>
      <c r="Y102" s="4"/>
      <c r="Z102" s="4"/>
    </row>
    <row r="103" spans="1:26" ht="22.5" customHeight="1">
      <c r="A103" s="22">
        <v>95</v>
      </c>
      <c r="B103" s="20" t="s">
        <v>248</v>
      </c>
      <c r="C103" s="21" t="s">
        <v>249</v>
      </c>
      <c r="D103" s="26" t="s">
        <v>137</v>
      </c>
      <c r="E103" s="27">
        <v>39</v>
      </c>
      <c r="F103" s="22">
        <f t="shared" si="0"/>
        <v>39</v>
      </c>
      <c r="G103" s="22">
        <f t="shared" si="1"/>
        <v>39</v>
      </c>
      <c r="H103" s="22">
        <f t="shared" si="2"/>
        <v>39</v>
      </c>
      <c r="I103" s="22">
        <f t="shared" si="3"/>
        <v>39</v>
      </c>
      <c r="J103" s="22">
        <f t="shared" si="4"/>
        <v>39</v>
      </c>
      <c r="K103" s="22">
        <f t="shared" si="5"/>
        <v>48.75</v>
      </c>
      <c r="L103" s="22" t="str">
        <f t="shared" si="6"/>
        <v>Y</v>
      </c>
      <c r="M103" s="22">
        <f t="shared" si="7"/>
        <v>48.75</v>
      </c>
      <c r="N103" s="22" t="str">
        <f t="shared" si="8"/>
        <v>Y</v>
      </c>
      <c r="O103" s="22">
        <f t="shared" si="9"/>
        <v>48.75</v>
      </c>
      <c r="P103" s="22" t="str">
        <f t="shared" si="10"/>
        <v>Y</v>
      </c>
      <c r="Q103" s="22">
        <f t="shared" si="11"/>
        <v>48.75</v>
      </c>
      <c r="R103" s="22" t="str">
        <f t="shared" si="12"/>
        <v>Y</v>
      </c>
      <c r="S103" s="22">
        <f t="shared" si="13"/>
        <v>48.75</v>
      </c>
      <c r="T103" s="22" t="str">
        <f t="shared" si="14"/>
        <v>Y</v>
      </c>
      <c r="U103" s="22">
        <f t="shared" si="15"/>
        <v>48.75</v>
      </c>
      <c r="V103" s="22" t="str">
        <f t="shared" si="16"/>
        <v>Y</v>
      </c>
      <c r="W103" s="4"/>
      <c r="X103" s="4"/>
      <c r="Y103" s="4"/>
      <c r="Z103" s="4"/>
    </row>
    <row r="104" spans="1:26" ht="22.5" customHeight="1">
      <c r="A104" s="22">
        <v>96</v>
      </c>
      <c r="B104" s="20" t="s">
        <v>250</v>
      </c>
      <c r="C104" s="21" t="s">
        <v>251</v>
      </c>
      <c r="D104" s="26" t="s">
        <v>137</v>
      </c>
      <c r="E104" s="27">
        <v>31</v>
      </c>
      <c r="F104" s="22">
        <f t="shared" si="0"/>
        <v>31</v>
      </c>
      <c r="G104" s="22">
        <f t="shared" si="1"/>
        <v>31</v>
      </c>
      <c r="H104" s="22">
        <f t="shared" si="2"/>
        <v>31</v>
      </c>
      <c r="I104" s="22">
        <f t="shared" si="3"/>
        <v>31</v>
      </c>
      <c r="J104" s="22">
        <f t="shared" si="4"/>
        <v>31</v>
      </c>
      <c r="K104" s="22">
        <f t="shared" si="5"/>
        <v>38.75</v>
      </c>
      <c r="L104" s="22" t="str">
        <f t="shared" si="6"/>
        <v>N</v>
      </c>
      <c r="M104" s="22">
        <f t="shared" si="7"/>
        <v>38.75</v>
      </c>
      <c r="N104" s="22" t="str">
        <f t="shared" si="8"/>
        <v>N</v>
      </c>
      <c r="O104" s="22">
        <f t="shared" si="9"/>
        <v>38.75</v>
      </c>
      <c r="P104" s="22" t="str">
        <f t="shared" si="10"/>
        <v>N</v>
      </c>
      <c r="Q104" s="22">
        <f t="shared" si="11"/>
        <v>38.75</v>
      </c>
      <c r="R104" s="22" t="str">
        <f t="shared" si="12"/>
        <v>N</v>
      </c>
      <c r="S104" s="22">
        <f t="shared" si="13"/>
        <v>38.75</v>
      </c>
      <c r="T104" s="22" t="str">
        <f t="shared" si="14"/>
        <v>N</v>
      </c>
      <c r="U104" s="22">
        <f t="shared" si="15"/>
        <v>38.75</v>
      </c>
      <c r="V104" s="22" t="str">
        <f t="shared" si="16"/>
        <v>N</v>
      </c>
      <c r="W104" s="4"/>
      <c r="X104" s="4"/>
      <c r="Y104" s="4"/>
      <c r="Z104" s="4"/>
    </row>
    <row r="105" spans="1:26" ht="22.5" customHeight="1">
      <c r="A105" s="22">
        <v>97</v>
      </c>
      <c r="B105" s="20" t="s">
        <v>252</v>
      </c>
      <c r="C105" s="21" t="s">
        <v>253</v>
      </c>
      <c r="D105" s="26" t="s">
        <v>137</v>
      </c>
      <c r="E105" s="27">
        <v>21</v>
      </c>
      <c r="F105" s="22">
        <f t="shared" si="0"/>
        <v>21</v>
      </c>
      <c r="G105" s="22">
        <f t="shared" si="1"/>
        <v>21</v>
      </c>
      <c r="H105" s="22">
        <f t="shared" si="2"/>
        <v>21</v>
      </c>
      <c r="I105" s="22">
        <f t="shared" si="3"/>
        <v>21</v>
      </c>
      <c r="J105" s="22">
        <f t="shared" si="4"/>
        <v>21</v>
      </c>
      <c r="K105" s="22">
        <f t="shared" si="5"/>
        <v>26.25</v>
      </c>
      <c r="L105" s="22" t="str">
        <f t="shared" si="6"/>
        <v>N</v>
      </c>
      <c r="M105" s="22">
        <f t="shared" si="7"/>
        <v>26.25</v>
      </c>
      <c r="N105" s="22" t="str">
        <f t="shared" si="8"/>
        <v>N</v>
      </c>
      <c r="O105" s="22">
        <f t="shared" si="9"/>
        <v>26.25</v>
      </c>
      <c r="P105" s="22" t="str">
        <f t="shared" si="10"/>
        <v>N</v>
      </c>
      <c r="Q105" s="22">
        <f t="shared" si="11"/>
        <v>26.25</v>
      </c>
      <c r="R105" s="22" t="str">
        <f t="shared" si="12"/>
        <v>N</v>
      </c>
      <c r="S105" s="22">
        <f t="shared" si="13"/>
        <v>26.25</v>
      </c>
      <c r="T105" s="22" t="str">
        <f t="shared" si="14"/>
        <v>N</v>
      </c>
      <c r="U105" s="22">
        <f t="shared" si="15"/>
        <v>26.25</v>
      </c>
      <c r="V105" s="22" t="str">
        <f t="shared" si="16"/>
        <v>N</v>
      </c>
      <c r="W105" s="4"/>
      <c r="X105" s="4"/>
      <c r="Y105" s="4"/>
      <c r="Z105" s="4"/>
    </row>
    <row r="106" spans="1:26" ht="22.5" customHeight="1">
      <c r="A106" s="22">
        <v>98</v>
      </c>
      <c r="B106" s="20" t="s">
        <v>254</v>
      </c>
      <c r="C106" s="21" t="s">
        <v>255</v>
      </c>
      <c r="D106" s="26" t="s">
        <v>137</v>
      </c>
      <c r="E106" s="35">
        <v>45</v>
      </c>
      <c r="F106" s="22">
        <f t="shared" si="0"/>
        <v>45</v>
      </c>
      <c r="G106" s="22">
        <f t="shared" si="1"/>
        <v>45</v>
      </c>
      <c r="H106" s="22">
        <f t="shared" si="2"/>
        <v>45</v>
      </c>
      <c r="I106" s="22">
        <f t="shared" si="3"/>
        <v>45</v>
      </c>
      <c r="J106" s="22">
        <f t="shared" si="4"/>
        <v>45</v>
      </c>
      <c r="K106" s="22">
        <f t="shared" si="5"/>
        <v>56.25</v>
      </c>
      <c r="L106" s="22" t="str">
        <f t="shared" si="6"/>
        <v>Y</v>
      </c>
      <c r="M106" s="22">
        <f t="shared" si="7"/>
        <v>56.25</v>
      </c>
      <c r="N106" s="22" t="str">
        <f t="shared" si="8"/>
        <v>Y</v>
      </c>
      <c r="O106" s="22">
        <f t="shared" si="9"/>
        <v>56.25</v>
      </c>
      <c r="P106" s="22" t="str">
        <f t="shared" si="10"/>
        <v>Y</v>
      </c>
      <c r="Q106" s="22">
        <f t="shared" si="11"/>
        <v>56.25</v>
      </c>
      <c r="R106" s="22" t="str">
        <f t="shared" si="12"/>
        <v>Y</v>
      </c>
      <c r="S106" s="22">
        <f t="shared" si="13"/>
        <v>56.25</v>
      </c>
      <c r="T106" s="22" t="str">
        <f t="shared" si="14"/>
        <v>Y</v>
      </c>
      <c r="U106" s="22">
        <f t="shared" si="15"/>
        <v>56.25</v>
      </c>
      <c r="V106" s="22" t="str">
        <f t="shared" si="16"/>
        <v>Y</v>
      </c>
      <c r="W106" s="4"/>
      <c r="X106" s="4"/>
      <c r="Y106" s="4"/>
      <c r="Z106" s="4"/>
    </row>
    <row r="107" spans="1:26" ht="22.5" customHeight="1">
      <c r="A107" s="4"/>
      <c r="B107" s="4"/>
      <c r="C107" s="4"/>
      <c r="D107" s="4"/>
      <c r="E107" s="4"/>
      <c r="F107" s="4"/>
      <c r="G107" s="4"/>
      <c r="H107" s="4"/>
      <c r="I107" s="4"/>
      <c r="J107" s="44" t="s">
        <v>256</v>
      </c>
      <c r="K107" s="100">
        <f>COUNTIF(L9:L106,"Y")</f>
        <v>73</v>
      </c>
      <c r="L107" s="86"/>
      <c r="M107" s="100">
        <f>COUNTIF(N9:N106,"Y")</f>
        <v>73</v>
      </c>
      <c r="N107" s="86"/>
      <c r="O107" s="100">
        <f>COUNTIF(P9:P106,"Y")</f>
        <v>73</v>
      </c>
      <c r="P107" s="86"/>
      <c r="Q107" s="100">
        <f>COUNTIF(R9:R106,"Y")</f>
        <v>73</v>
      </c>
      <c r="R107" s="86"/>
      <c r="S107" s="100">
        <f>COUNTIF(T9:T106,"Y")</f>
        <v>73</v>
      </c>
      <c r="T107" s="86"/>
      <c r="U107" s="100">
        <f>COUNTIF(V9:V106,"Y")</f>
        <v>73</v>
      </c>
      <c r="V107" s="86"/>
      <c r="W107" s="4"/>
      <c r="X107" s="4"/>
      <c r="Y107" s="4"/>
      <c r="Z107" s="4"/>
    </row>
    <row r="108" spans="1:26" ht="22.5" customHeight="1">
      <c r="A108" s="4"/>
      <c r="B108" s="4"/>
      <c r="C108" s="4"/>
      <c r="D108" s="4"/>
      <c r="E108" s="4"/>
      <c r="F108" s="4"/>
      <c r="G108" s="4"/>
      <c r="H108" s="4"/>
      <c r="I108" s="4"/>
      <c r="J108" s="44" t="s">
        <v>261</v>
      </c>
      <c r="K108" s="94">
        <f>(K107/(A106-COUNTIF(E9:E106,"AB")))*100</f>
        <v>76.041666666666657</v>
      </c>
      <c r="L108" s="86"/>
      <c r="M108" s="94">
        <f>(M107/(A106-COUNTIF(F9:F106,"AB")))*100</f>
        <v>76.041666666666657</v>
      </c>
      <c r="N108" s="86"/>
      <c r="O108" s="94">
        <f>(O107/(A106-COUNTIF(G9:G106,"AB")))*100</f>
        <v>76.041666666666657</v>
      </c>
      <c r="P108" s="86"/>
      <c r="Q108" s="94">
        <f>(Q107/(A106-COUNTIF(H9:H106,"AB")))*100</f>
        <v>76.041666666666657</v>
      </c>
      <c r="R108" s="86"/>
      <c r="S108" s="94">
        <f>(S107/(A106-COUNTIF(I9:I106,"AB")))*100</f>
        <v>76.041666666666657</v>
      </c>
      <c r="T108" s="86"/>
      <c r="U108" s="94">
        <f>(U107/(A106-COUNTIF(J9:J106,"AB")))*100</f>
        <v>76.041666666666657</v>
      </c>
      <c r="V108" s="86"/>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27.75" customHeight="1">
      <c r="A110" s="4"/>
      <c r="B110" s="95" t="s">
        <v>258</v>
      </c>
      <c r="C110" s="97" t="s">
        <v>262</v>
      </c>
      <c r="D110" s="98"/>
      <c r="E110" s="22" t="s">
        <v>42</v>
      </c>
      <c r="F110" s="22" t="s">
        <v>43</v>
      </c>
      <c r="G110" s="22" t="s">
        <v>45</v>
      </c>
      <c r="H110" s="22" t="s">
        <v>38</v>
      </c>
      <c r="I110" s="22" t="s">
        <v>44</v>
      </c>
      <c r="J110" s="22" t="s">
        <v>41</v>
      </c>
      <c r="K110" s="4"/>
      <c r="L110" s="4"/>
      <c r="M110" s="4"/>
      <c r="N110" s="4"/>
      <c r="O110" s="4"/>
      <c r="P110" s="4"/>
      <c r="Q110" s="4"/>
      <c r="R110" s="4"/>
      <c r="S110" s="4"/>
      <c r="T110" s="4"/>
      <c r="U110" s="4"/>
      <c r="V110" s="4"/>
      <c r="W110" s="4"/>
      <c r="X110" s="4"/>
      <c r="Y110" s="4"/>
      <c r="Z110" s="4"/>
    </row>
    <row r="111" spans="1:26" ht="35.25" customHeight="1">
      <c r="A111" s="4"/>
      <c r="B111" s="96"/>
      <c r="C111" s="96"/>
      <c r="D111" s="99"/>
      <c r="E111" s="37">
        <f>K108</f>
        <v>76.041666666666657</v>
      </c>
      <c r="F111" s="37">
        <f>M108</f>
        <v>76.041666666666657</v>
      </c>
      <c r="G111" s="37">
        <f>O108</f>
        <v>76.041666666666657</v>
      </c>
      <c r="H111" s="37">
        <f>Q108</f>
        <v>76.041666666666657</v>
      </c>
      <c r="I111" s="37">
        <f>S108</f>
        <v>76.041666666666657</v>
      </c>
      <c r="J111" s="37">
        <f>U108</f>
        <v>76.041666666666657</v>
      </c>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0">
    <mergeCell ref="Q107:R107"/>
    <mergeCell ref="S107:T107"/>
    <mergeCell ref="U107:V107"/>
    <mergeCell ref="B110:B111"/>
    <mergeCell ref="C110:D111"/>
    <mergeCell ref="K107:L107"/>
    <mergeCell ref="K108:L108"/>
    <mergeCell ref="M108:N108"/>
    <mergeCell ref="O108:P108"/>
    <mergeCell ref="Q108:R108"/>
    <mergeCell ref="S108:T108"/>
    <mergeCell ref="U108:V108"/>
    <mergeCell ref="A8:C8"/>
    <mergeCell ref="K7:L7"/>
    <mergeCell ref="M7:N7"/>
    <mergeCell ref="M107:N107"/>
    <mergeCell ref="O107:P107"/>
    <mergeCell ref="A1:V1"/>
    <mergeCell ref="A2:V2"/>
    <mergeCell ref="A3:V3"/>
    <mergeCell ref="A6:A7"/>
    <mergeCell ref="B6:B7"/>
    <mergeCell ref="C6:C7"/>
    <mergeCell ref="D6:D7"/>
    <mergeCell ref="E6:J6"/>
    <mergeCell ref="K6:V6"/>
    <mergeCell ref="O7:P7"/>
    <mergeCell ref="Q7:R7"/>
    <mergeCell ref="S7:T7"/>
    <mergeCell ref="U7:V7"/>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9.7109375" customWidth="1"/>
    <col min="3" max="8" width="10.7109375" customWidth="1"/>
    <col min="9" max="9" width="10.5703125" customWidth="1"/>
    <col min="10" max="22" width="9.140625" customWidth="1"/>
    <col min="23" max="26" width="8.7109375" customWidth="1"/>
  </cols>
  <sheetData>
    <row r="1" spans="1:26" ht="24.75" customHeight="1">
      <c r="A1" s="88" t="s">
        <v>0</v>
      </c>
      <c r="B1" s="89"/>
      <c r="C1" s="89"/>
      <c r="D1" s="89"/>
      <c r="E1" s="89"/>
      <c r="F1" s="89"/>
      <c r="G1" s="89"/>
      <c r="H1" s="89"/>
      <c r="I1" s="89"/>
      <c r="J1" s="45"/>
      <c r="K1" s="45"/>
      <c r="L1" s="45"/>
      <c r="M1" s="45"/>
      <c r="N1" s="45"/>
      <c r="O1" s="45"/>
      <c r="P1" s="45"/>
      <c r="Q1" s="45"/>
      <c r="R1" s="45"/>
      <c r="S1" s="45"/>
      <c r="T1" s="45"/>
      <c r="U1" s="45"/>
      <c r="V1" s="45"/>
      <c r="W1" s="4"/>
      <c r="X1" s="4"/>
      <c r="Y1" s="4"/>
      <c r="Z1" s="4"/>
    </row>
    <row r="2" spans="1:26" ht="24.75" customHeight="1">
      <c r="A2" s="88" t="s">
        <v>3</v>
      </c>
      <c r="B2" s="89"/>
      <c r="C2" s="89"/>
      <c r="D2" s="89"/>
      <c r="E2" s="89"/>
      <c r="F2" s="89"/>
      <c r="G2" s="89"/>
      <c r="H2" s="89"/>
      <c r="I2" s="89"/>
      <c r="J2" s="45"/>
      <c r="K2" s="45"/>
      <c r="L2" s="45"/>
      <c r="M2" s="45"/>
      <c r="N2" s="45"/>
      <c r="O2" s="45"/>
      <c r="P2" s="45"/>
      <c r="Q2" s="45"/>
      <c r="R2" s="45"/>
      <c r="S2" s="45"/>
      <c r="T2" s="45"/>
      <c r="U2" s="45"/>
      <c r="V2" s="45"/>
      <c r="W2" s="4"/>
      <c r="X2" s="4"/>
      <c r="Y2" s="4"/>
      <c r="Z2" s="4"/>
    </row>
    <row r="3" spans="1:26" ht="24.75" customHeight="1">
      <c r="A3" s="90" t="s">
        <v>263</v>
      </c>
      <c r="B3" s="89"/>
      <c r="C3" s="89"/>
      <c r="D3" s="89"/>
      <c r="E3" s="89"/>
      <c r="F3" s="89"/>
      <c r="G3" s="89"/>
      <c r="H3" s="89"/>
      <c r="I3" s="89"/>
      <c r="J3" s="46"/>
      <c r="K3" s="46"/>
      <c r="L3" s="46"/>
      <c r="M3" s="46"/>
      <c r="N3" s="46"/>
      <c r="O3" s="46"/>
      <c r="P3" s="46"/>
      <c r="Q3" s="46"/>
      <c r="R3" s="46"/>
      <c r="S3" s="46"/>
      <c r="T3" s="46"/>
      <c r="U3" s="46"/>
      <c r="V3" s="46"/>
      <c r="W3" s="4"/>
      <c r="X3" s="4"/>
      <c r="Y3" s="4"/>
      <c r="Z3" s="4"/>
    </row>
    <row r="4" spans="1:26" ht="21.75" customHeight="1">
      <c r="A4" s="4" t="s">
        <v>264</v>
      </c>
      <c r="B4" s="4"/>
      <c r="C4" s="4" t="s">
        <v>265</v>
      </c>
      <c r="D4" s="4"/>
      <c r="E4" s="4"/>
      <c r="F4" s="4"/>
      <c r="G4" s="4"/>
      <c r="H4" s="4"/>
      <c r="I4" s="8" t="s">
        <v>266</v>
      </c>
      <c r="J4" s="4"/>
      <c r="K4" s="4"/>
      <c r="L4" s="4"/>
      <c r="M4" s="4"/>
      <c r="N4" s="4"/>
      <c r="O4" s="4"/>
      <c r="P4" s="4"/>
      <c r="Q4" s="4"/>
      <c r="R4" s="4"/>
      <c r="S4" s="4"/>
      <c r="T4" s="4"/>
      <c r="U4" s="4"/>
      <c r="V4" s="4"/>
      <c r="W4" s="4"/>
      <c r="X4" s="4"/>
      <c r="Y4" s="4"/>
      <c r="Z4" s="4"/>
    </row>
    <row r="5" spans="1:26" ht="21.75" customHeight="1">
      <c r="A5" s="4" t="s">
        <v>267</v>
      </c>
      <c r="B5" s="4"/>
      <c r="C5" s="4"/>
      <c r="D5" s="4"/>
      <c r="E5" s="4"/>
      <c r="F5" s="4"/>
      <c r="G5" s="4"/>
      <c r="H5" s="4"/>
      <c r="I5" s="4"/>
      <c r="J5" s="4"/>
      <c r="K5" s="4"/>
      <c r="L5" s="4"/>
      <c r="M5" s="4"/>
      <c r="N5" s="4"/>
      <c r="O5" s="4"/>
      <c r="P5" s="4"/>
      <c r="Q5" s="4"/>
      <c r="R5" s="4"/>
      <c r="S5" s="4"/>
      <c r="T5" s="4"/>
      <c r="U5" s="4"/>
      <c r="V5" s="4"/>
      <c r="W5" s="4"/>
      <c r="X5" s="4"/>
      <c r="Y5" s="4"/>
      <c r="Z5" s="4"/>
    </row>
    <row r="6" spans="1:26" ht="14.25" customHeight="1">
      <c r="A6" s="4"/>
      <c r="B6" s="4"/>
      <c r="C6" s="4"/>
      <c r="D6" s="4"/>
      <c r="E6" s="4"/>
      <c r="F6" s="4"/>
      <c r="G6" s="4"/>
      <c r="H6" s="4"/>
      <c r="I6" s="4"/>
      <c r="J6" s="4"/>
      <c r="K6" s="4"/>
      <c r="L6" s="4"/>
      <c r="M6" s="4"/>
      <c r="N6" s="4"/>
      <c r="O6" s="4"/>
      <c r="P6" s="4"/>
      <c r="Q6" s="4"/>
      <c r="R6" s="4"/>
      <c r="S6" s="4"/>
      <c r="T6" s="4"/>
      <c r="U6" s="4"/>
      <c r="V6" s="4"/>
      <c r="W6" s="4"/>
      <c r="X6" s="4"/>
      <c r="Y6" s="4"/>
      <c r="Z6" s="4"/>
    </row>
    <row r="7" spans="1:26" ht="14.25" customHeight="1">
      <c r="A7" s="4"/>
      <c r="B7" s="47" t="s">
        <v>268</v>
      </c>
      <c r="C7" s="4"/>
      <c r="D7" s="4"/>
      <c r="E7" s="4"/>
      <c r="F7" s="4"/>
      <c r="G7" s="4"/>
      <c r="H7" s="4"/>
      <c r="I7" s="4"/>
      <c r="J7" s="4"/>
      <c r="K7" s="4"/>
      <c r="L7" s="4"/>
      <c r="M7" s="4"/>
      <c r="N7" s="4"/>
      <c r="O7" s="4"/>
      <c r="P7" s="4"/>
      <c r="Q7" s="4"/>
      <c r="R7" s="4"/>
      <c r="S7" s="4"/>
      <c r="T7" s="4"/>
      <c r="U7" s="4"/>
      <c r="V7" s="4"/>
      <c r="W7" s="4"/>
      <c r="X7" s="4"/>
      <c r="Y7" s="4"/>
      <c r="Z7" s="4"/>
    </row>
    <row r="8" spans="1:26" ht="24.75" customHeight="1">
      <c r="A8" s="4"/>
      <c r="B8" s="48" t="s">
        <v>269</v>
      </c>
      <c r="C8" s="22" t="s">
        <v>42</v>
      </c>
      <c r="D8" s="22" t="s">
        <v>43</v>
      </c>
      <c r="E8" s="22" t="s">
        <v>45</v>
      </c>
      <c r="F8" s="22" t="s">
        <v>38</v>
      </c>
      <c r="G8" s="22" t="s">
        <v>44</v>
      </c>
      <c r="H8" s="22" t="s">
        <v>41</v>
      </c>
      <c r="I8" s="4"/>
      <c r="J8" s="4"/>
      <c r="K8" s="4"/>
      <c r="L8" s="4"/>
      <c r="M8" s="4"/>
      <c r="N8" s="4"/>
      <c r="O8" s="4"/>
      <c r="P8" s="4"/>
      <c r="Q8" s="4"/>
      <c r="R8" s="4"/>
      <c r="S8" s="4"/>
      <c r="T8" s="4"/>
      <c r="U8" s="4"/>
      <c r="V8" s="4"/>
      <c r="W8" s="4"/>
      <c r="X8" s="4"/>
      <c r="Y8" s="4"/>
      <c r="Z8" s="4"/>
    </row>
    <row r="9" spans="1:26" ht="28.5" customHeight="1">
      <c r="A9" s="4"/>
      <c r="B9" s="48" t="s">
        <v>270</v>
      </c>
      <c r="C9" s="49">
        <f>'15EE73-HVE-TEST CO'!E112</f>
        <v>41.05263157894737</v>
      </c>
      <c r="D9" s="49">
        <f>'15EE73-HVE-TEST CO'!F112</f>
        <v>28.571428571428569</v>
      </c>
      <c r="E9" s="49">
        <f>'15EE73-HVE-TEST CO'!G112</f>
        <v>40</v>
      </c>
      <c r="F9" s="49" t="s">
        <v>271</v>
      </c>
      <c r="G9" s="49">
        <f>'15EE73-HVE-TEST CO'!H112</f>
        <v>41.17647058823529</v>
      </c>
      <c r="H9" s="50" t="s">
        <v>271</v>
      </c>
      <c r="I9" s="4"/>
      <c r="J9" s="4"/>
      <c r="K9" s="4"/>
      <c r="L9" s="4"/>
      <c r="M9" s="4"/>
      <c r="N9" s="4"/>
      <c r="O9" s="4"/>
      <c r="P9" s="4"/>
      <c r="Q9" s="4"/>
      <c r="R9" s="4"/>
      <c r="S9" s="4"/>
      <c r="T9" s="4"/>
      <c r="U9" s="4"/>
      <c r="V9" s="4"/>
      <c r="W9" s="4"/>
      <c r="X9" s="4"/>
      <c r="Y9" s="4"/>
      <c r="Z9" s="4"/>
    </row>
    <row r="10" spans="1:26" ht="28.5" customHeight="1">
      <c r="A10" s="4"/>
      <c r="B10" s="51" t="s">
        <v>272</v>
      </c>
      <c r="C10" s="50" t="s">
        <v>271</v>
      </c>
      <c r="D10" s="50" t="s">
        <v>271</v>
      </c>
      <c r="E10" s="50" t="s">
        <v>271</v>
      </c>
      <c r="F10" s="50">
        <v>100</v>
      </c>
      <c r="G10" s="50" t="s">
        <v>271</v>
      </c>
      <c r="H10" s="50">
        <v>100</v>
      </c>
      <c r="I10" s="4"/>
      <c r="J10" s="4"/>
      <c r="K10" s="4"/>
      <c r="L10" s="4"/>
      <c r="M10" s="4"/>
      <c r="N10" s="4"/>
      <c r="O10" s="4"/>
      <c r="P10" s="4"/>
      <c r="Q10" s="4"/>
      <c r="R10" s="4"/>
      <c r="S10" s="4"/>
      <c r="T10" s="4"/>
      <c r="U10" s="4"/>
      <c r="V10" s="4"/>
      <c r="W10" s="4"/>
      <c r="X10" s="4"/>
      <c r="Y10" s="4"/>
      <c r="Z10" s="4"/>
    </row>
    <row r="11" spans="1:26" ht="28.5" customHeight="1">
      <c r="A11" s="4"/>
      <c r="B11" s="48" t="s">
        <v>273</v>
      </c>
      <c r="C11" s="49">
        <f>'15EE73-HVE-FINAL EXAM CO'!E111</f>
        <v>76.041666666666657</v>
      </c>
      <c r="D11" s="49">
        <f>'15EE73-HVE-FINAL EXAM CO'!F111</f>
        <v>76.041666666666657</v>
      </c>
      <c r="E11" s="49">
        <f>'15EE73-HVE-FINAL EXAM CO'!G111</f>
        <v>76.041666666666657</v>
      </c>
      <c r="F11" s="49">
        <f>'15EE73-HVE-FINAL EXAM CO'!H111</f>
        <v>76.041666666666657</v>
      </c>
      <c r="G11" s="49">
        <f>'15EE73-HVE-FINAL EXAM CO'!I111</f>
        <v>76.041666666666657</v>
      </c>
      <c r="H11" s="49">
        <f>'15EE73-HVE-FINAL EXAM CO'!J111</f>
        <v>76.041666666666657</v>
      </c>
      <c r="I11" s="4"/>
      <c r="J11" s="4"/>
      <c r="K11" s="4"/>
      <c r="L11" s="4"/>
      <c r="M11" s="4"/>
      <c r="N11" s="4"/>
      <c r="O11" s="4"/>
      <c r="P11" s="4"/>
      <c r="Q11" s="4"/>
      <c r="R11" s="4"/>
      <c r="S11" s="4"/>
      <c r="T11" s="4"/>
      <c r="U11" s="4"/>
      <c r="V11" s="4"/>
      <c r="W11" s="4"/>
      <c r="X11" s="4"/>
      <c r="Y11" s="4"/>
      <c r="Z11" s="4"/>
    </row>
    <row r="12" spans="1:26" ht="28.5" customHeight="1">
      <c r="A12" s="4"/>
      <c r="B12" s="48" t="s">
        <v>274</v>
      </c>
      <c r="C12" s="52">
        <f t="shared" ref="C12:H12" si="0">AVERAGE(C9:C11)</f>
        <v>58.547149122807014</v>
      </c>
      <c r="D12" s="52">
        <f t="shared" si="0"/>
        <v>52.306547619047613</v>
      </c>
      <c r="E12" s="52">
        <f t="shared" si="0"/>
        <v>58.020833333333329</v>
      </c>
      <c r="F12" s="52">
        <f t="shared" si="0"/>
        <v>88.020833333333329</v>
      </c>
      <c r="G12" s="52">
        <f t="shared" si="0"/>
        <v>58.609068627450974</v>
      </c>
      <c r="H12" s="52">
        <f t="shared" si="0"/>
        <v>88.020833333333329</v>
      </c>
      <c r="I12" s="4"/>
      <c r="J12" s="4"/>
      <c r="K12" s="4"/>
      <c r="L12" s="4"/>
      <c r="M12" s="4"/>
      <c r="N12" s="4"/>
      <c r="O12" s="4"/>
      <c r="P12" s="4"/>
      <c r="Q12" s="4"/>
      <c r="R12" s="4"/>
      <c r="S12" s="4"/>
      <c r="T12" s="4"/>
      <c r="U12" s="4"/>
      <c r="V12" s="4"/>
      <c r="W12" s="4"/>
      <c r="X12" s="4"/>
      <c r="Y12" s="4"/>
      <c r="Z12" s="4"/>
    </row>
    <row r="13" spans="1:26" ht="14.25"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14.25"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ht="14.2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14.2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ht="14.2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3.25" customHeight="1">
      <c r="A33" s="4"/>
      <c r="B33" s="53" t="s">
        <v>275</v>
      </c>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I1"/>
    <mergeCell ref="A2:I2"/>
    <mergeCell ref="A3:I3"/>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5703125" customWidth="1"/>
    <col min="2" max="2" width="17.28515625" customWidth="1"/>
    <col min="3" max="3" width="27.42578125" customWidth="1"/>
    <col min="4" max="4" width="14.5703125" customWidth="1"/>
    <col min="5" max="10" width="18.7109375" customWidth="1"/>
    <col min="11" max="26" width="8.7109375" customWidth="1"/>
  </cols>
  <sheetData>
    <row r="1" spans="1:26" ht="22.5" customHeight="1">
      <c r="A1" s="88" t="s">
        <v>0</v>
      </c>
      <c r="B1" s="89"/>
      <c r="C1" s="89"/>
      <c r="D1" s="89"/>
      <c r="E1" s="89"/>
      <c r="F1" s="89"/>
      <c r="G1" s="89"/>
      <c r="H1" s="89"/>
      <c r="I1" s="89"/>
      <c r="J1" s="89"/>
      <c r="K1" s="4"/>
      <c r="L1" s="4"/>
      <c r="M1" s="4"/>
      <c r="N1" s="4"/>
      <c r="O1" s="4"/>
      <c r="P1" s="4"/>
      <c r="Q1" s="4"/>
      <c r="R1" s="4"/>
      <c r="S1" s="4"/>
      <c r="T1" s="4"/>
      <c r="U1" s="4"/>
      <c r="V1" s="4"/>
      <c r="W1" s="4"/>
      <c r="X1" s="4"/>
      <c r="Y1" s="4"/>
      <c r="Z1" s="4"/>
    </row>
    <row r="2" spans="1:26" ht="22.5" customHeight="1">
      <c r="A2" s="88" t="s">
        <v>3</v>
      </c>
      <c r="B2" s="89"/>
      <c r="C2" s="89"/>
      <c r="D2" s="89"/>
      <c r="E2" s="89"/>
      <c r="F2" s="89"/>
      <c r="G2" s="89"/>
      <c r="H2" s="89"/>
      <c r="I2" s="89"/>
      <c r="J2" s="89"/>
      <c r="K2" s="4"/>
      <c r="L2" s="4"/>
      <c r="M2" s="4"/>
      <c r="N2" s="4"/>
      <c r="O2" s="4"/>
      <c r="P2" s="4"/>
      <c r="Q2" s="4"/>
      <c r="R2" s="4"/>
      <c r="S2" s="4"/>
      <c r="T2" s="4"/>
      <c r="U2" s="4"/>
      <c r="V2" s="4"/>
      <c r="W2" s="4"/>
      <c r="X2" s="4"/>
      <c r="Y2" s="4"/>
      <c r="Z2" s="4"/>
    </row>
    <row r="3" spans="1:26" ht="22.5" customHeight="1">
      <c r="A3" s="90" t="s">
        <v>276</v>
      </c>
      <c r="B3" s="89"/>
      <c r="C3" s="89"/>
      <c r="D3" s="89"/>
      <c r="E3" s="89"/>
      <c r="F3" s="89"/>
      <c r="G3" s="89"/>
      <c r="H3" s="89"/>
      <c r="I3" s="89"/>
      <c r="J3" s="89"/>
      <c r="K3" s="4"/>
      <c r="L3" s="4"/>
      <c r="M3" s="4"/>
      <c r="N3" s="4"/>
      <c r="O3" s="4"/>
      <c r="P3" s="4"/>
      <c r="Q3" s="4"/>
      <c r="R3" s="4"/>
      <c r="S3" s="4"/>
      <c r="T3" s="4"/>
      <c r="U3" s="4"/>
      <c r="V3" s="4"/>
      <c r="W3" s="4"/>
      <c r="X3" s="4"/>
      <c r="Y3" s="4"/>
      <c r="Z3" s="4"/>
    </row>
    <row r="4" spans="1:26" ht="20.25" customHeight="1">
      <c r="A4" s="45" t="s">
        <v>277</v>
      </c>
      <c r="B4" s="4"/>
      <c r="C4" s="4"/>
      <c r="D4" s="4"/>
      <c r="E4" s="4"/>
      <c r="F4" s="2" t="s">
        <v>278</v>
      </c>
      <c r="G4" s="4"/>
      <c r="H4" s="4"/>
      <c r="I4" s="4"/>
      <c r="J4" s="44" t="s">
        <v>279</v>
      </c>
      <c r="K4" s="4"/>
      <c r="L4" s="4"/>
      <c r="M4" s="4"/>
      <c r="N4" s="4"/>
      <c r="O4" s="4"/>
      <c r="P4" s="4"/>
      <c r="Q4" s="4"/>
      <c r="R4" s="4"/>
      <c r="S4" s="4"/>
      <c r="T4" s="4"/>
      <c r="U4" s="4"/>
      <c r="V4" s="4"/>
      <c r="W4" s="4"/>
      <c r="X4" s="4"/>
      <c r="Y4" s="4"/>
      <c r="Z4" s="4"/>
    </row>
    <row r="5" spans="1:26" ht="20.25" customHeight="1">
      <c r="A5" s="45" t="s">
        <v>280</v>
      </c>
      <c r="B5" s="4"/>
      <c r="C5" s="4"/>
      <c r="D5" s="4"/>
      <c r="E5" s="4"/>
      <c r="F5" s="4"/>
      <c r="G5" s="4"/>
      <c r="H5" s="4"/>
      <c r="I5" s="4"/>
      <c r="J5" s="44" t="s">
        <v>281</v>
      </c>
      <c r="K5" s="4"/>
      <c r="L5" s="4"/>
      <c r="M5" s="4"/>
      <c r="N5" s="4"/>
      <c r="O5" s="4"/>
      <c r="P5" s="4"/>
      <c r="Q5" s="4"/>
      <c r="R5" s="4"/>
      <c r="S5" s="4"/>
      <c r="T5" s="4"/>
      <c r="U5" s="4"/>
      <c r="V5" s="4"/>
      <c r="W5" s="4"/>
      <c r="X5" s="4"/>
      <c r="Y5" s="4"/>
      <c r="Z5" s="4"/>
    </row>
    <row r="6" spans="1:26" ht="141" customHeight="1">
      <c r="A6" s="54" t="s">
        <v>28</v>
      </c>
      <c r="B6" s="11" t="s">
        <v>282</v>
      </c>
      <c r="C6" s="11" t="s">
        <v>283</v>
      </c>
      <c r="D6" s="55" t="s">
        <v>30</v>
      </c>
      <c r="E6" s="56" t="s">
        <v>284</v>
      </c>
      <c r="F6" s="56" t="s">
        <v>285</v>
      </c>
      <c r="G6" s="56" t="s">
        <v>286</v>
      </c>
      <c r="H6" s="56" t="s">
        <v>287</v>
      </c>
      <c r="I6" s="56" t="s">
        <v>288</v>
      </c>
      <c r="J6" s="56" t="s">
        <v>289</v>
      </c>
      <c r="K6" s="4"/>
      <c r="L6" s="4"/>
      <c r="M6" s="4"/>
      <c r="N6" s="4"/>
      <c r="O6" s="4"/>
      <c r="P6" s="4"/>
      <c r="Q6" s="4"/>
      <c r="R6" s="4"/>
      <c r="S6" s="4"/>
      <c r="T6" s="4"/>
      <c r="U6" s="4"/>
      <c r="V6" s="4"/>
      <c r="W6" s="4"/>
      <c r="X6" s="4"/>
      <c r="Y6" s="4"/>
      <c r="Z6" s="4"/>
    </row>
    <row r="7" spans="1:26" ht="14.25" customHeight="1">
      <c r="A7" s="103" t="s">
        <v>290</v>
      </c>
      <c r="B7" s="104"/>
      <c r="C7" s="104"/>
      <c r="D7" s="98"/>
      <c r="E7" s="57" t="s">
        <v>42</v>
      </c>
      <c r="F7" s="57" t="s">
        <v>43</v>
      </c>
      <c r="G7" s="54" t="s">
        <v>45</v>
      </c>
      <c r="H7" s="57" t="s">
        <v>38</v>
      </c>
      <c r="I7" s="57" t="s">
        <v>44</v>
      </c>
      <c r="J7" s="57" t="s">
        <v>41</v>
      </c>
      <c r="K7" s="4"/>
      <c r="L7" s="4"/>
      <c r="M7" s="4"/>
      <c r="N7" s="4"/>
      <c r="O7" s="4"/>
      <c r="P7" s="4"/>
      <c r="Q7" s="4"/>
      <c r="R7" s="4"/>
      <c r="S7" s="4"/>
      <c r="T7" s="4"/>
      <c r="U7" s="4"/>
      <c r="V7" s="4"/>
      <c r="W7" s="4"/>
      <c r="X7" s="4"/>
      <c r="Y7" s="4"/>
      <c r="Z7" s="4"/>
    </row>
    <row r="8" spans="1:26" ht="22.5" customHeight="1">
      <c r="A8" s="22">
        <v>1</v>
      </c>
      <c r="B8" s="58">
        <v>43435.488425925927</v>
      </c>
      <c r="C8" s="20" t="s">
        <v>291</v>
      </c>
      <c r="D8" s="21" t="s">
        <v>292</v>
      </c>
      <c r="E8" s="21" t="s">
        <v>293</v>
      </c>
      <c r="F8" s="21" t="s">
        <v>293</v>
      </c>
      <c r="G8" s="21" t="s">
        <v>293</v>
      </c>
      <c r="H8" s="21" t="s">
        <v>293</v>
      </c>
      <c r="I8" s="21" t="s">
        <v>293</v>
      </c>
      <c r="J8" s="21" t="s">
        <v>293</v>
      </c>
      <c r="K8" s="4"/>
      <c r="L8" s="4"/>
      <c r="M8" s="4"/>
      <c r="N8" s="4"/>
      <c r="O8" s="4"/>
      <c r="P8" s="4"/>
      <c r="Q8" s="4"/>
      <c r="R8" s="4"/>
      <c r="S8" s="4"/>
      <c r="T8" s="4"/>
      <c r="U8" s="4"/>
      <c r="V8" s="4"/>
      <c r="W8" s="4"/>
      <c r="X8" s="4"/>
      <c r="Y8" s="4"/>
      <c r="Z8" s="4"/>
    </row>
    <row r="9" spans="1:26" ht="22.5" customHeight="1">
      <c r="A9" s="22">
        <v>2</v>
      </c>
      <c r="B9" s="58">
        <v>43438.583518518521</v>
      </c>
      <c r="C9" s="20" t="s">
        <v>294</v>
      </c>
      <c r="D9" s="21" t="s">
        <v>295</v>
      </c>
      <c r="E9" s="21" t="s">
        <v>296</v>
      </c>
      <c r="F9" s="21" t="s">
        <v>296</v>
      </c>
      <c r="G9" s="21" t="s">
        <v>296</v>
      </c>
      <c r="H9" s="21" t="s">
        <v>296</v>
      </c>
      <c r="I9" s="21" t="s">
        <v>296</v>
      </c>
      <c r="J9" s="21" t="s">
        <v>296</v>
      </c>
      <c r="K9" s="4"/>
      <c r="L9" s="4"/>
      <c r="M9" s="4"/>
      <c r="N9" s="4"/>
      <c r="O9" s="4"/>
      <c r="P9" s="4"/>
      <c r="Q9" s="4"/>
      <c r="R9" s="4"/>
      <c r="S9" s="4"/>
      <c r="T9" s="4"/>
      <c r="U9" s="4"/>
      <c r="V9" s="4"/>
      <c r="W9" s="4"/>
      <c r="X9" s="4"/>
      <c r="Y9" s="4"/>
      <c r="Z9" s="4"/>
    </row>
    <row r="10" spans="1:26" ht="22.5" customHeight="1">
      <c r="A10" s="22">
        <v>3</v>
      </c>
      <c r="B10" s="58">
        <v>43435.490520833337</v>
      </c>
      <c r="C10" s="20" t="s">
        <v>61</v>
      </c>
      <c r="D10" s="21" t="s">
        <v>62</v>
      </c>
      <c r="E10" s="21" t="s">
        <v>293</v>
      </c>
      <c r="F10" s="21" t="s">
        <v>293</v>
      </c>
      <c r="G10" s="21" t="s">
        <v>296</v>
      </c>
      <c r="H10" s="21" t="s">
        <v>297</v>
      </c>
      <c r="I10" s="21" t="s">
        <v>293</v>
      </c>
      <c r="J10" s="21" t="s">
        <v>297</v>
      </c>
      <c r="K10" s="4"/>
      <c r="L10" s="4"/>
      <c r="M10" s="4"/>
      <c r="N10" s="4"/>
      <c r="O10" s="4"/>
      <c r="P10" s="4"/>
      <c r="Q10" s="4"/>
      <c r="R10" s="4"/>
      <c r="S10" s="4"/>
      <c r="T10" s="4"/>
      <c r="U10" s="4"/>
      <c r="V10" s="4"/>
      <c r="W10" s="4"/>
      <c r="X10" s="4"/>
      <c r="Y10" s="4"/>
      <c r="Z10" s="4"/>
    </row>
    <row r="11" spans="1:26" ht="22.5" customHeight="1">
      <c r="A11" s="22">
        <v>4</v>
      </c>
      <c r="B11" s="58">
        <v>43437.472939814812</v>
      </c>
      <c r="C11" s="20" t="s">
        <v>298</v>
      </c>
      <c r="D11" s="21" t="s">
        <v>64</v>
      </c>
      <c r="E11" s="21" t="s">
        <v>296</v>
      </c>
      <c r="F11" s="21" t="s">
        <v>296</v>
      </c>
      <c r="G11" s="21" t="s">
        <v>296</v>
      </c>
      <c r="H11" s="21" t="s">
        <v>296</v>
      </c>
      <c r="I11" s="21" t="s">
        <v>296</v>
      </c>
      <c r="J11" s="21" t="s">
        <v>296</v>
      </c>
      <c r="K11" s="4"/>
      <c r="L11" s="4"/>
      <c r="M11" s="4"/>
      <c r="N11" s="4"/>
      <c r="O11" s="4"/>
      <c r="P11" s="4"/>
      <c r="Q11" s="4"/>
      <c r="R11" s="4"/>
      <c r="S11" s="4"/>
      <c r="T11" s="4"/>
      <c r="U11" s="4"/>
      <c r="V11" s="4"/>
      <c r="W11" s="4"/>
      <c r="X11" s="4"/>
      <c r="Y11" s="4"/>
      <c r="Z11" s="4"/>
    </row>
    <row r="12" spans="1:26" ht="22.5" customHeight="1">
      <c r="A12" s="22">
        <v>5</v>
      </c>
      <c r="B12" s="58">
        <v>43435.573969907404</v>
      </c>
      <c r="C12" s="20" t="s">
        <v>299</v>
      </c>
      <c r="D12" s="21" t="s">
        <v>300</v>
      </c>
      <c r="E12" s="21" t="s">
        <v>296</v>
      </c>
      <c r="F12" s="21" t="s">
        <v>296</v>
      </c>
      <c r="G12" s="21" t="s">
        <v>296</v>
      </c>
      <c r="H12" s="21" t="s">
        <v>296</v>
      </c>
      <c r="I12" s="21" t="s">
        <v>296</v>
      </c>
      <c r="J12" s="21" t="s">
        <v>296</v>
      </c>
      <c r="K12" s="4"/>
      <c r="L12" s="4"/>
      <c r="M12" s="4"/>
      <c r="N12" s="4"/>
      <c r="O12" s="4"/>
      <c r="P12" s="4"/>
      <c r="Q12" s="4"/>
      <c r="R12" s="4"/>
      <c r="S12" s="4"/>
      <c r="T12" s="4"/>
      <c r="U12" s="4"/>
      <c r="V12" s="4"/>
      <c r="W12" s="4"/>
      <c r="X12" s="4"/>
      <c r="Y12" s="4"/>
      <c r="Z12" s="4"/>
    </row>
    <row r="13" spans="1:26" ht="22.5" customHeight="1">
      <c r="A13" s="22">
        <v>6</v>
      </c>
      <c r="B13" s="58">
        <v>43436.516215277778</v>
      </c>
      <c r="C13" s="20" t="s">
        <v>301</v>
      </c>
      <c r="D13" s="21" t="s">
        <v>68</v>
      </c>
      <c r="E13" s="21" t="s">
        <v>296</v>
      </c>
      <c r="F13" s="21" t="s">
        <v>293</v>
      </c>
      <c r="G13" s="21" t="s">
        <v>297</v>
      </c>
      <c r="H13" s="21" t="s">
        <v>293</v>
      </c>
      <c r="I13" s="21" t="s">
        <v>293</v>
      </c>
      <c r="J13" s="21" t="s">
        <v>297</v>
      </c>
      <c r="K13" s="4"/>
      <c r="L13" s="4"/>
      <c r="M13" s="4"/>
      <c r="N13" s="4"/>
      <c r="O13" s="4"/>
      <c r="P13" s="4"/>
      <c r="Q13" s="4"/>
      <c r="R13" s="4"/>
      <c r="S13" s="4"/>
      <c r="T13" s="4"/>
      <c r="U13" s="4"/>
      <c r="V13" s="4"/>
      <c r="W13" s="4"/>
      <c r="X13" s="4"/>
      <c r="Y13" s="4"/>
      <c r="Z13" s="4"/>
    </row>
    <row r="14" spans="1:26" ht="22.5" customHeight="1">
      <c r="A14" s="22">
        <v>7</v>
      </c>
      <c r="B14" s="58">
        <v>43435.311909722222</v>
      </c>
      <c r="C14" s="20" t="s">
        <v>302</v>
      </c>
      <c r="D14" s="21" t="s">
        <v>303</v>
      </c>
      <c r="E14" s="21" t="s">
        <v>293</v>
      </c>
      <c r="F14" s="21" t="s">
        <v>293</v>
      </c>
      <c r="G14" s="21" t="s">
        <v>297</v>
      </c>
      <c r="H14" s="21" t="s">
        <v>293</v>
      </c>
      <c r="I14" s="21" t="s">
        <v>293</v>
      </c>
      <c r="J14" s="21" t="s">
        <v>297</v>
      </c>
      <c r="K14" s="4"/>
      <c r="L14" s="4"/>
      <c r="M14" s="4"/>
      <c r="N14" s="4"/>
      <c r="O14" s="4"/>
      <c r="P14" s="4"/>
      <c r="Q14" s="4"/>
      <c r="R14" s="4"/>
      <c r="S14" s="4"/>
      <c r="T14" s="4"/>
      <c r="U14" s="4"/>
      <c r="V14" s="4"/>
      <c r="W14" s="4"/>
      <c r="X14" s="4"/>
      <c r="Y14" s="4"/>
      <c r="Z14" s="4"/>
    </row>
    <row r="15" spans="1:26" ht="30.75" customHeight="1">
      <c r="A15" s="22">
        <v>8</v>
      </c>
      <c r="B15" s="58">
        <v>43435.42765046296</v>
      </c>
      <c r="C15" s="20" t="s">
        <v>71</v>
      </c>
      <c r="D15" s="21" t="s">
        <v>72</v>
      </c>
      <c r="E15" s="21" t="s">
        <v>296</v>
      </c>
      <c r="F15" s="21" t="s">
        <v>296</v>
      </c>
      <c r="G15" s="21" t="s">
        <v>296</v>
      </c>
      <c r="H15" s="21" t="s">
        <v>296</v>
      </c>
      <c r="I15" s="21" t="s">
        <v>296</v>
      </c>
      <c r="J15" s="21" t="s">
        <v>296</v>
      </c>
      <c r="K15" s="4"/>
      <c r="L15" s="4"/>
      <c r="M15" s="4"/>
      <c r="N15" s="4"/>
      <c r="O15" s="4"/>
      <c r="P15" s="4"/>
      <c r="Q15" s="4"/>
      <c r="R15" s="4"/>
      <c r="S15" s="4"/>
      <c r="T15" s="4"/>
      <c r="U15" s="4"/>
      <c r="V15" s="4"/>
      <c r="W15" s="4"/>
      <c r="X15" s="4"/>
      <c r="Y15" s="4"/>
      <c r="Z15" s="4"/>
    </row>
    <row r="16" spans="1:26" ht="22.5" customHeight="1">
      <c r="A16" s="22">
        <v>9</v>
      </c>
      <c r="B16" s="58">
        <v>43435.673541666663</v>
      </c>
      <c r="C16" s="20" t="s">
        <v>313</v>
      </c>
      <c r="D16" s="21" t="s">
        <v>315</v>
      </c>
      <c r="E16" s="21" t="s">
        <v>297</v>
      </c>
      <c r="F16" s="21" t="s">
        <v>297</v>
      </c>
      <c r="G16" s="21" t="s">
        <v>297</v>
      </c>
      <c r="H16" s="21" t="s">
        <v>297</v>
      </c>
      <c r="I16" s="21" t="s">
        <v>297</v>
      </c>
      <c r="J16" s="21" t="s">
        <v>297</v>
      </c>
      <c r="K16" s="4"/>
      <c r="L16" s="4"/>
      <c r="M16" s="4"/>
      <c r="N16" s="4"/>
      <c r="O16" s="4"/>
      <c r="P16" s="4"/>
      <c r="Q16" s="4"/>
      <c r="R16" s="4"/>
      <c r="S16" s="4"/>
      <c r="T16" s="4"/>
      <c r="U16" s="4"/>
      <c r="V16" s="4"/>
      <c r="W16" s="4"/>
      <c r="X16" s="4"/>
      <c r="Y16" s="4"/>
      <c r="Z16" s="4"/>
    </row>
    <row r="17" spans="1:26" ht="22.5" customHeight="1">
      <c r="A17" s="22">
        <v>10</v>
      </c>
      <c r="B17" s="58">
        <v>43435.493877314817</v>
      </c>
      <c r="C17" s="20" t="s">
        <v>319</v>
      </c>
      <c r="D17" s="21" t="s">
        <v>320</v>
      </c>
      <c r="E17" s="21" t="s">
        <v>296</v>
      </c>
      <c r="F17" s="21" t="s">
        <v>296</v>
      </c>
      <c r="G17" s="21" t="s">
        <v>296</v>
      </c>
      <c r="H17" s="21" t="s">
        <v>296</v>
      </c>
      <c r="I17" s="21" t="s">
        <v>296</v>
      </c>
      <c r="J17" s="21" t="s">
        <v>296</v>
      </c>
      <c r="K17" s="4"/>
      <c r="L17" s="4"/>
      <c r="M17" s="4"/>
      <c r="N17" s="4"/>
      <c r="O17" s="4"/>
      <c r="P17" s="4"/>
      <c r="Q17" s="4"/>
      <c r="R17" s="4"/>
      <c r="S17" s="4"/>
      <c r="T17" s="4"/>
      <c r="U17" s="4"/>
      <c r="V17" s="4"/>
      <c r="W17" s="4"/>
      <c r="X17" s="4"/>
      <c r="Y17" s="4"/>
      <c r="Z17" s="4"/>
    </row>
    <row r="18" spans="1:26" ht="22.5" customHeight="1">
      <c r="A18" s="22">
        <v>11</v>
      </c>
      <c r="B18" s="58">
        <v>43438.449201388888</v>
      </c>
      <c r="C18" s="20" t="s">
        <v>321</v>
      </c>
      <c r="D18" s="21" t="s">
        <v>80</v>
      </c>
      <c r="E18" s="21" t="s">
        <v>296</v>
      </c>
      <c r="F18" s="21" t="s">
        <v>296</v>
      </c>
      <c r="G18" s="21" t="s">
        <v>296</v>
      </c>
      <c r="H18" s="21" t="s">
        <v>296</v>
      </c>
      <c r="I18" s="21" t="s">
        <v>296</v>
      </c>
      <c r="J18" s="21" t="s">
        <v>296</v>
      </c>
      <c r="K18" s="4"/>
      <c r="L18" s="4"/>
      <c r="M18" s="4"/>
      <c r="N18" s="4"/>
      <c r="O18" s="4"/>
      <c r="P18" s="4"/>
      <c r="Q18" s="4"/>
      <c r="R18" s="4"/>
      <c r="S18" s="4"/>
      <c r="T18" s="4"/>
      <c r="U18" s="4"/>
      <c r="V18" s="4"/>
      <c r="W18" s="4"/>
      <c r="X18" s="4"/>
      <c r="Y18" s="4"/>
      <c r="Z18" s="4"/>
    </row>
    <row r="19" spans="1:26" ht="22.5" customHeight="1">
      <c r="A19" s="22">
        <v>12</v>
      </c>
      <c r="B19" s="58">
        <v>43435.318252314813</v>
      </c>
      <c r="C19" s="20" t="s">
        <v>81</v>
      </c>
      <c r="D19" s="21" t="s">
        <v>82</v>
      </c>
      <c r="E19" s="21" t="s">
        <v>296</v>
      </c>
      <c r="F19" s="21" t="s">
        <v>296</v>
      </c>
      <c r="G19" s="21" t="s">
        <v>296</v>
      </c>
      <c r="H19" s="21" t="s">
        <v>296</v>
      </c>
      <c r="I19" s="21" t="s">
        <v>296</v>
      </c>
      <c r="J19" s="21" t="s">
        <v>296</v>
      </c>
      <c r="K19" s="4"/>
      <c r="L19" s="4"/>
      <c r="M19" s="4"/>
      <c r="N19" s="4"/>
      <c r="O19" s="4"/>
      <c r="P19" s="4"/>
      <c r="Q19" s="4"/>
      <c r="R19" s="4"/>
      <c r="S19" s="4"/>
      <c r="T19" s="4"/>
      <c r="U19" s="4"/>
      <c r="V19" s="4"/>
      <c r="W19" s="4"/>
      <c r="X19" s="4"/>
      <c r="Y19" s="4"/>
      <c r="Z19" s="4"/>
    </row>
    <row r="20" spans="1:26" ht="22.5" customHeight="1">
      <c r="A20" s="22">
        <v>13</v>
      </c>
      <c r="B20" s="58">
        <v>43435.346990740742</v>
      </c>
      <c r="C20" s="20" t="s">
        <v>323</v>
      </c>
      <c r="D20" s="21" t="s">
        <v>84</v>
      </c>
      <c r="E20" s="21" t="s">
        <v>296</v>
      </c>
      <c r="F20" s="21" t="s">
        <v>296</v>
      </c>
      <c r="G20" s="21" t="s">
        <v>296</v>
      </c>
      <c r="H20" s="21" t="s">
        <v>293</v>
      </c>
      <c r="I20" s="21" t="s">
        <v>296</v>
      </c>
      <c r="J20" s="21" t="s">
        <v>293</v>
      </c>
      <c r="K20" s="4"/>
      <c r="L20" s="4"/>
      <c r="M20" s="4"/>
      <c r="N20" s="4"/>
      <c r="O20" s="4"/>
      <c r="P20" s="4"/>
      <c r="Q20" s="4"/>
      <c r="R20" s="4"/>
      <c r="S20" s="4"/>
      <c r="T20" s="4"/>
      <c r="U20" s="4"/>
      <c r="V20" s="4"/>
      <c r="W20" s="4"/>
      <c r="X20" s="4"/>
      <c r="Y20" s="4"/>
      <c r="Z20" s="4"/>
    </row>
    <row r="21" spans="1:26" ht="22.5" customHeight="1">
      <c r="A21" s="22">
        <v>14</v>
      </c>
      <c r="B21" s="58">
        <v>43438.350868055553</v>
      </c>
      <c r="C21" s="20" t="s">
        <v>324</v>
      </c>
      <c r="D21" s="21" t="s">
        <v>86</v>
      </c>
      <c r="E21" s="21" t="s">
        <v>296</v>
      </c>
      <c r="F21" s="21" t="s">
        <v>296</v>
      </c>
      <c r="G21" s="21" t="s">
        <v>293</v>
      </c>
      <c r="H21" s="21" t="s">
        <v>296</v>
      </c>
      <c r="I21" s="21" t="s">
        <v>296</v>
      </c>
      <c r="J21" s="21" t="s">
        <v>296</v>
      </c>
      <c r="K21" s="4"/>
      <c r="L21" s="4"/>
      <c r="M21" s="4"/>
      <c r="N21" s="4"/>
      <c r="O21" s="4"/>
      <c r="P21" s="4"/>
      <c r="Q21" s="4"/>
      <c r="R21" s="4"/>
      <c r="S21" s="4"/>
      <c r="T21" s="4"/>
      <c r="U21" s="4"/>
      <c r="V21" s="4"/>
      <c r="W21" s="4"/>
      <c r="X21" s="4"/>
      <c r="Y21" s="4"/>
      <c r="Z21" s="4"/>
    </row>
    <row r="22" spans="1:26" ht="22.5" customHeight="1">
      <c r="A22" s="22">
        <v>15</v>
      </c>
      <c r="B22" s="58">
        <v>43437.561712962961</v>
      </c>
      <c r="C22" s="20" t="s">
        <v>325</v>
      </c>
      <c r="D22" s="21" t="s">
        <v>326</v>
      </c>
      <c r="E22" s="21" t="s">
        <v>296</v>
      </c>
      <c r="F22" s="21" t="s">
        <v>296</v>
      </c>
      <c r="G22" s="21" t="s">
        <v>296</v>
      </c>
      <c r="H22" s="21" t="s">
        <v>296</v>
      </c>
      <c r="I22" s="21" t="s">
        <v>296</v>
      </c>
      <c r="J22" s="21" t="s">
        <v>296</v>
      </c>
      <c r="K22" s="4"/>
      <c r="L22" s="4"/>
      <c r="M22" s="4"/>
      <c r="N22" s="4"/>
      <c r="O22" s="4"/>
      <c r="P22" s="4"/>
      <c r="Q22" s="4"/>
      <c r="R22" s="4"/>
      <c r="S22" s="4"/>
      <c r="T22" s="4"/>
      <c r="U22" s="4"/>
      <c r="V22" s="4"/>
      <c r="W22" s="4"/>
      <c r="X22" s="4"/>
      <c r="Y22" s="4"/>
      <c r="Z22" s="4"/>
    </row>
    <row r="23" spans="1:26" ht="22.5" customHeight="1">
      <c r="A23" s="22">
        <v>16</v>
      </c>
      <c r="B23" s="58">
        <v>43435.389085648145</v>
      </c>
      <c r="C23" s="20" t="s">
        <v>327</v>
      </c>
      <c r="D23" s="21" t="s">
        <v>328</v>
      </c>
      <c r="E23" s="21" t="s">
        <v>296</v>
      </c>
      <c r="F23" s="21" t="s">
        <v>296</v>
      </c>
      <c r="G23" s="21" t="s">
        <v>296</v>
      </c>
      <c r="H23" s="21" t="s">
        <v>293</v>
      </c>
      <c r="I23" s="21" t="s">
        <v>296</v>
      </c>
      <c r="J23" s="21" t="s">
        <v>296</v>
      </c>
      <c r="K23" s="4"/>
      <c r="L23" s="4"/>
      <c r="M23" s="4"/>
      <c r="N23" s="4"/>
      <c r="O23" s="4"/>
      <c r="P23" s="4"/>
      <c r="Q23" s="4"/>
      <c r="R23" s="4"/>
      <c r="S23" s="4"/>
      <c r="T23" s="4"/>
      <c r="U23" s="4"/>
      <c r="V23" s="4"/>
      <c r="W23" s="4"/>
      <c r="X23" s="4"/>
      <c r="Y23" s="4"/>
      <c r="Z23" s="4"/>
    </row>
    <row r="24" spans="1:26" ht="22.5" customHeight="1">
      <c r="A24" s="22">
        <v>17</v>
      </c>
      <c r="B24" s="58">
        <v>43435.576863425929</v>
      </c>
      <c r="C24" s="20" t="s">
        <v>330</v>
      </c>
      <c r="D24" s="21" t="s">
        <v>331</v>
      </c>
      <c r="E24" s="21" t="s">
        <v>296</v>
      </c>
      <c r="F24" s="21" t="s">
        <v>296</v>
      </c>
      <c r="G24" s="21" t="s">
        <v>296</v>
      </c>
      <c r="H24" s="21" t="s">
        <v>296</v>
      </c>
      <c r="I24" s="21" t="s">
        <v>296</v>
      </c>
      <c r="J24" s="21" t="s">
        <v>296</v>
      </c>
      <c r="K24" s="4"/>
      <c r="L24" s="4"/>
      <c r="M24" s="4"/>
      <c r="N24" s="4"/>
      <c r="O24" s="4"/>
      <c r="P24" s="4"/>
      <c r="Q24" s="4"/>
      <c r="R24" s="4"/>
      <c r="S24" s="4"/>
      <c r="T24" s="4"/>
      <c r="U24" s="4"/>
      <c r="V24" s="4"/>
      <c r="W24" s="4"/>
      <c r="X24" s="4"/>
      <c r="Y24" s="4"/>
      <c r="Z24" s="4"/>
    </row>
    <row r="25" spans="1:26" ht="22.5" customHeight="1">
      <c r="A25" s="22">
        <v>18</v>
      </c>
      <c r="B25" s="58">
        <v>43435.336828703701</v>
      </c>
      <c r="C25" s="20" t="s">
        <v>332</v>
      </c>
      <c r="D25" s="21" t="s">
        <v>94</v>
      </c>
      <c r="E25" s="21" t="s">
        <v>293</v>
      </c>
      <c r="F25" s="21" t="s">
        <v>293</v>
      </c>
      <c r="G25" s="21" t="s">
        <v>293</v>
      </c>
      <c r="H25" s="21" t="s">
        <v>297</v>
      </c>
      <c r="I25" s="21" t="s">
        <v>293</v>
      </c>
      <c r="J25" s="21" t="s">
        <v>297</v>
      </c>
      <c r="K25" s="4"/>
      <c r="L25" s="4"/>
      <c r="M25" s="4"/>
      <c r="N25" s="4"/>
      <c r="O25" s="4"/>
      <c r="P25" s="4"/>
      <c r="Q25" s="4"/>
      <c r="R25" s="4"/>
      <c r="S25" s="4"/>
      <c r="T25" s="4"/>
      <c r="U25" s="4"/>
      <c r="V25" s="4"/>
      <c r="W25" s="4"/>
      <c r="X25" s="4"/>
      <c r="Y25" s="4"/>
      <c r="Z25" s="4"/>
    </row>
    <row r="26" spans="1:26" ht="22.5" customHeight="1">
      <c r="A26" s="22">
        <v>19</v>
      </c>
      <c r="B26" s="58">
        <v>43435.48369212963</v>
      </c>
      <c r="C26" s="20" t="s">
        <v>334</v>
      </c>
      <c r="D26" s="21" t="s">
        <v>96</v>
      </c>
      <c r="E26" s="21" t="s">
        <v>293</v>
      </c>
      <c r="F26" s="21" t="s">
        <v>293</v>
      </c>
      <c r="G26" s="21" t="s">
        <v>297</v>
      </c>
      <c r="H26" s="21" t="s">
        <v>335</v>
      </c>
      <c r="I26" s="21" t="s">
        <v>296</v>
      </c>
      <c r="J26" s="21" t="s">
        <v>335</v>
      </c>
      <c r="K26" s="4"/>
      <c r="L26" s="4"/>
      <c r="M26" s="4"/>
      <c r="N26" s="4"/>
      <c r="O26" s="4"/>
      <c r="P26" s="4"/>
      <c r="Q26" s="4"/>
      <c r="R26" s="4"/>
      <c r="S26" s="4"/>
      <c r="T26" s="4"/>
      <c r="U26" s="4"/>
      <c r="V26" s="4"/>
      <c r="W26" s="4"/>
      <c r="X26" s="4"/>
      <c r="Y26" s="4"/>
      <c r="Z26" s="4"/>
    </row>
    <row r="27" spans="1:26" ht="22.5" customHeight="1">
      <c r="A27" s="22">
        <v>20</v>
      </c>
      <c r="B27" s="58">
        <v>43435.482303240744</v>
      </c>
      <c r="C27" s="20" t="s">
        <v>336</v>
      </c>
      <c r="D27" s="21" t="s">
        <v>337</v>
      </c>
      <c r="E27" s="21" t="s">
        <v>296</v>
      </c>
      <c r="F27" s="21" t="s">
        <v>297</v>
      </c>
      <c r="G27" s="21" t="s">
        <v>293</v>
      </c>
      <c r="H27" s="21" t="s">
        <v>296</v>
      </c>
      <c r="I27" s="21" t="s">
        <v>293</v>
      </c>
      <c r="J27" s="21" t="s">
        <v>297</v>
      </c>
      <c r="K27" s="4"/>
      <c r="L27" s="4"/>
      <c r="M27" s="4"/>
      <c r="N27" s="4"/>
      <c r="O27" s="4"/>
      <c r="P27" s="4"/>
      <c r="Q27" s="4"/>
      <c r="R27" s="4"/>
      <c r="S27" s="4"/>
      <c r="T27" s="4"/>
      <c r="U27" s="4"/>
      <c r="V27" s="4"/>
      <c r="W27" s="4"/>
      <c r="X27" s="4"/>
      <c r="Y27" s="4"/>
      <c r="Z27" s="4"/>
    </row>
    <row r="28" spans="1:26" ht="22.5" customHeight="1">
      <c r="A28" s="22">
        <v>21</v>
      </c>
      <c r="B28" s="58">
        <v>43440.364328703705</v>
      </c>
      <c r="C28" s="20" t="s">
        <v>339</v>
      </c>
      <c r="D28" s="21" t="s">
        <v>340</v>
      </c>
      <c r="E28" s="21" t="s">
        <v>296</v>
      </c>
      <c r="F28" s="21" t="s">
        <v>296</v>
      </c>
      <c r="G28" s="21" t="s">
        <v>296</v>
      </c>
      <c r="H28" s="21" t="s">
        <v>296</v>
      </c>
      <c r="I28" s="21" t="s">
        <v>296</v>
      </c>
      <c r="J28" s="21" t="s">
        <v>296</v>
      </c>
      <c r="K28" s="4"/>
      <c r="L28" s="4"/>
      <c r="M28" s="4"/>
      <c r="N28" s="4"/>
      <c r="O28" s="4"/>
      <c r="P28" s="4"/>
      <c r="Q28" s="4"/>
      <c r="R28" s="4"/>
      <c r="S28" s="4"/>
      <c r="T28" s="4"/>
      <c r="U28" s="4"/>
      <c r="V28" s="4"/>
      <c r="W28" s="4"/>
      <c r="X28" s="4"/>
      <c r="Y28" s="4"/>
      <c r="Z28" s="4"/>
    </row>
    <row r="29" spans="1:26" ht="22.5" customHeight="1">
      <c r="A29" s="22">
        <v>22</v>
      </c>
      <c r="B29" s="58">
        <v>43435.494259259256</v>
      </c>
      <c r="C29" s="20" t="s">
        <v>341</v>
      </c>
      <c r="D29" s="21" t="s">
        <v>102</v>
      </c>
      <c r="E29" s="21" t="s">
        <v>293</v>
      </c>
      <c r="F29" s="21" t="s">
        <v>293</v>
      </c>
      <c r="G29" s="21" t="s">
        <v>293</v>
      </c>
      <c r="H29" s="21" t="s">
        <v>293</v>
      </c>
      <c r="I29" s="21" t="s">
        <v>293</v>
      </c>
      <c r="J29" s="21" t="s">
        <v>293</v>
      </c>
      <c r="K29" s="4"/>
      <c r="L29" s="4"/>
      <c r="M29" s="4"/>
      <c r="N29" s="4"/>
      <c r="O29" s="4"/>
      <c r="P29" s="4"/>
      <c r="Q29" s="4"/>
      <c r="R29" s="4"/>
      <c r="S29" s="4"/>
      <c r="T29" s="4"/>
      <c r="U29" s="4"/>
      <c r="V29" s="4"/>
      <c r="W29" s="4"/>
      <c r="X29" s="4"/>
      <c r="Y29" s="4"/>
      <c r="Z29" s="4"/>
    </row>
    <row r="30" spans="1:26" ht="22.5" customHeight="1">
      <c r="A30" s="22">
        <v>23</v>
      </c>
      <c r="B30" s="58">
        <v>43435.295590277776</v>
      </c>
      <c r="C30" s="20" t="s">
        <v>343</v>
      </c>
      <c r="D30" s="21" t="s">
        <v>104</v>
      </c>
      <c r="E30" s="21" t="s">
        <v>296</v>
      </c>
      <c r="F30" s="21" t="s">
        <v>293</v>
      </c>
      <c r="G30" s="21" t="s">
        <v>293</v>
      </c>
      <c r="H30" s="21" t="s">
        <v>297</v>
      </c>
      <c r="I30" s="21" t="s">
        <v>296</v>
      </c>
      <c r="J30" s="21" t="s">
        <v>297</v>
      </c>
      <c r="K30" s="4"/>
      <c r="L30" s="4"/>
      <c r="M30" s="4"/>
      <c r="N30" s="4"/>
      <c r="O30" s="4"/>
      <c r="P30" s="4"/>
      <c r="Q30" s="4"/>
      <c r="R30" s="4"/>
      <c r="S30" s="4"/>
      <c r="T30" s="4"/>
      <c r="U30" s="4"/>
      <c r="V30" s="4"/>
      <c r="W30" s="4"/>
      <c r="X30" s="4"/>
      <c r="Y30" s="4"/>
      <c r="Z30" s="4"/>
    </row>
    <row r="31" spans="1:26" ht="22.5" customHeight="1">
      <c r="A31" s="22">
        <v>24</v>
      </c>
      <c r="B31" s="58">
        <v>43435.323240740741</v>
      </c>
      <c r="C31" s="20" t="s">
        <v>105</v>
      </c>
      <c r="D31" s="21" t="s">
        <v>106</v>
      </c>
      <c r="E31" s="21" t="s">
        <v>296</v>
      </c>
      <c r="F31" s="21" t="s">
        <v>296</v>
      </c>
      <c r="G31" s="21" t="s">
        <v>296</v>
      </c>
      <c r="H31" s="21" t="s">
        <v>297</v>
      </c>
      <c r="I31" s="21" t="s">
        <v>296</v>
      </c>
      <c r="J31" s="21" t="s">
        <v>297</v>
      </c>
      <c r="K31" s="4"/>
      <c r="L31" s="4"/>
      <c r="M31" s="4"/>
      <c r="N31" s="4"/>
      <c r="O31" s="4"/>
      <c r="P31" s="4"/>
      <c r="Q31" s="4"/>
      <c r="R31" s="4"/>
      <c r="S31" s="4"/>
      <c r="T31" s="4"/>
      <c r="U31" s="4"/>
      <c r="V31" s="4"/>
      <c r="W31" s="4"/>
      <c r="X31" s="4"/>
      <c r="Y31" s="4"/>
      <c r="Z31" s="4"/>
    </row>
    <row r="32" spans="1:26" ht="22.5" customHeight="1">
      <c r="A32" s="22">
        <v>25</v>
      </c>
      <c r="B32" s="58">
        <v>43438.448101851849</v>
      </c>
      <c r="C32" s="20" t="s">
        <v>107</v>
      </c>
      <c r="D32" s="21" t="s">
        <v>108</v>
      </c>
      <c r="E32" s="21" t="s">
        <v>293</v>
      </c>
      <c r="F32" s="21" t="s">
        <v>293</v>
      </c>
      <c r="G32" s="21" t="s">
        <v>293</v>
      </c>
      <c r="H32" s="21" t="s">
        <v>293</v>
      </c>
      <c r="I32" s="21" t="s">
        <v>293</v>
      </c>
      <c r="J32" s="21" t="s">
        <v>293</v>
      </c>
      <c r="K32" s="4"/>
      <c r="L32" s="4"/>
      <c r="M32" s="4"/>
      <c r="N32" s="4"/>
      <c r="O32" s="4"/>
      <c r="P32" s="4"/>
      <c r="Q32" s="4"/>
      <c r="R32" s="4"/>
      <c r="S32" s="4"/>
      <c r="T32" s="4"/>
      <c r="U32" s="4"/>
      <c r="V32" s="4"/>
      <c r="W32" s="4"/>
      <c r="X32" s="4"/>
      <c r="Y32" s="4"/>
      <c r="Z32" s="4"/>
    </row>
    <row r="33" spans="1:26" ht="22.5" customHeight="1">
      <c r="A33" s="22">
        <v>26</v>
      </c>
      <c r="B33" s="58">
        <v>43438.450520833336</v>
      </c>
      <c r="C33" s="20" t="s">
        <v>346</v>
      </c>
      <c r="D33" s="21" t="s">
        <v>347</v>
      </c>
      <c r="E33" s="21" t="s">
        <v>296</v>
      </c>
      <c r="F33" s="21" t="s">
        <v>296</v>
      </c>
      <c r="G33" s="21" t="s">
        <v>296</v>
      </c>
      <c r="H33" s="21" t="s">
        <v>296</v>
      </c>
      <c r="I33" s="21" t="s">
        <v>296</v>
      </c>
      <c r="J33" s="21" t="s">
        <v>296</v>
      </c>
      <c r="K33" s="4"/>
      <c r="L33" s="4"/>
      <c r="M33" s="4"/>
      <c r="N33" s="4"/>
      <c r="O33" s="4"/>
      <c r="P33" s="4"/>
      <c r="Q33" s="4"/>
      <c r="R33" s="4"/>
      <c r="S33" s="4"/>
      <c r="T33" s="4"/>
      <c r="U33" s="4"/>
      <c r="V33" s="4"/>
      <c r="W33" s="4"/>
      <c r="X33" s="4"/>
      <c r="Y33" s="4"/>
      <c r="Z33" s="4"/>
    </row>
    <row r="34" spans="1:26" ht="22.5" customHeight="1">
      <c r="A34" s="22">
        <v>27</v>
      </c>
      <c r="B34" s="58">
        <v>43435.426238425927</v>
      </c>
      <c r="C34" s="20" t="s">
        <v>349</v>
      </c>
      <c r="D34" s="21" t="s">
        <v>112</v>
      </c>
      <c r="E34" s="21" t="s">
        <v>293</v>
      </c>
      <c r="F34" s="21" t="s">
        <v>293</v>
      </c>
      <c r="G34" s="21" t="s">
        <v>296</v>
      </c>
      <c r="H34" s="21" t="s">
        <v>293</v>
      </c>
      <c r="I34" s="21" t="s">
        <v>293</v>
      </c>
      <c r="J34" s="21" t="s">
        <v>293</v>
      </c>
      <c r="K34" s="4"/>
      <c r="L34" s="4"/>
      <c r="M34" s="4"/>
      <c r="N34" s="4"/>
      <c r="O34" s="4"/>
      <c r="P34" s="4"/>
      <c r="Q34" s="4"/>
      <c r="R34" s="4"/>
      <c r="S34" s="4"/>
      <c r="T34" s="4"/>
      <c r="U34" s="4"/>
      <c r="V34" s="4"/>
      <c r="W34" s="4"/>
      <c r="X34" s="4"/>
      <c r="Y34" s="4"/>
      <c r="Z34" s="4"/>
    </row>
    <row r="35" spans="1:26" ht="22.5" customHeight="1">
      <c r="A35" s="22">
        <v>28</v>
      </c>
      <c r="B35" s="58">
        <v>43435.485995370371</v>
      </c>
      <c r="C35" s="20" t="s">
        <v>351</v>
      </c>
      <c r="D35" s="21" t="s">
        <v>352</v>
      </c>
      <c r="E35" s="21" t="s">
        <v>296</v>
      </c>
      <c r="F35" s="21" t="s">
        <v>296</v>
      </c>
      <c r="G35" s="21" t="s">
        <v>296</v>
      </c>
      <c r="H35" s="21" t="s">
        <v>335</v>
      </c>
      <c r="I35" s="21" t="s">
        <v>296</v>
      </c>
      <c r="J35" s="21" t="s">
        <v>335</v>
      </c>
      <c r="K35" s="4"/>
      <c r="L35" s="4"/>
      <c r="M35" s="4"/>
      <c r="N35" s="4"/>
      <c r="O35" s="4"/>
      <c r="P35" s="4"/>
      <c r="Q35" s="4"/>
      <c r="R35" s="4"/>
      <c r="S35" s="4"/>
      <c r="T35" s="4"/>
      <c r="U35" s="4"/>
      <c r="V35" s="4"/>
      <c r="W35" s="4"/>
      <c r="X35" s="4"/>
      <c r="Y35" s="4"/>
      <c r="Z35" s="4"/>
    </row>
    <row r="36" spans="1:26" ht="22.5" customHeight="1">
      <c r="A36" s="22">
        <v>29</v>
      </c>
      <c r="B36" s="58">
        <v>43435.392569444448</v>
      </c>
      <c r="C36" s="20" t="s">
        <v>353</v>
      </c>
      <c r="D36" s="21" t="s">
        <v>354</v>
      </c>
      <c r="E36" s="21" t="s">
        <v>293</v>
      </c>
      <c r="F36" s="21" t="s">
        <v>297</v>
      </c>
      <c r="G36" s="21" t="s">
        <v>297</v>
      </c>
      <c r="H36" s="21" t="s">
        <v>297</v>
      </c>
      <c r="I36" s="21" t="s">
        <v>293</v>
      </c>
      <c r="J36" s="21" t="s">
        <v>297</v>
      </c>
      <c r="K36" s="4"/>
      <c r="L36" s="4"/>
      <c r="M36" s="4"/>
      <c r="N36" s="4"/>
      <c r="O36" s="4"/>
      <c r="P36" s="4"/>
      <c r="Q36" s="4"/>
      <c r="R36" s="4"/>
      <c r="S36" s="4"/>
      <c r="T36" s="4"/>
      <c r="U36" s="4"/>
      <c r="V36" s="4"/>
      <c r="W36" s="4"/>
      <c r="X36" s="4"/>
      <c r="Y36" s="4"/>
      <c r="Z36" s="4"/>
    </row>
    <row r="37" spans="1:26" ht="22.5" customHeight="1">
      <c r="A37" s="22">
        <v>30</v>
      </c>
      <c r="B37" s="58">
        <v>43435.310150462959</v>
      </c>
      <c r="C37" s="20" t="s">
        <v>355</v>
      </c>
      <c r="D37" s="21" t="s">
        <v>118</v>
      </c>
      <c r="E37" s="21" t="s">
        <v>296</v>
      </c>
      <c r="F37" s="21" t="s">
        <v>293</v>
      </c>
      <c r="G37" s="21" t="s">
        <v>293</v>
      </c>
      <c r="H37" s="21" t="s">
        <v>297</v>
      </c>
      <c r="I37" s="21" t="s">
        <v>296</v>
      </c>
      <c r="J37" s="21" t="s">
        <v>296</v>
      </c>
      <c r="K37" s="4"/>
      <c r="L37" s="4"/>
      <c r="M37" s="4"/>
      <c r="N37" s="4"/>
      <c r="O37" s="4"/>
      <c r="P37" s="4"/>
      <c r="Q37" s="4"/>
      <c r="R37" s="4"/>
      <c r="S37" s="4"/>
      <c r="T37" s="4"/>
      <c r="U37" s="4"/>
      <c r="V37" s="4"/>
      <c r="W37" s="4"/>
      <c r="X37" s="4"/>
      <c r="Y37" s="4"/>
      <c r="Z37" s="4"/>
    </row>
    <row r="38" spans="1:26" ht="22.5" customHeight="1">
      <c r="A38" s="22">
        <v>31</v>
      </c>
      <c r="B38" s="58">
        <v>43435.489305555559</v>
      </c>
      <c r="C38" s="20" t="s">
        <v>357</v>
      </c>
      <c r="D38" s="21" t="s">
        <v>120</v>
      </c>
      <c r="E38" s="21" t="s">
        <v>293</v>
      </c>
      <c r="F38" s="21" t="s">
        <v>293</v>
      </c>
      <c r="G38" s="21" t="s">
        <v>293</v>
      </c>
      <c r="H38" s="21" t="s">
        <v>293</v>
      </c>
      <c r="I38" s="21" t="s">
        <v>293</v>
      </c>
      <c r="J38" s="21" t="s">
        <v>293</v>
      </c>
      <c r="K38" s="4"/>
      <c r="L38" s="4"/>
      <c r="M38" s="4"/>
      <c r="N38" s="4"/>
      <c r="O38" s="4"/>
      <c r="P38" s="4"/>
      <c r="Q38" s="4"/>
      <c r="R38" s="4"/>
      <c r="S38" s="4"/>
      <c r="T38" s="4"/>
      <c r="U38" s="4"/>
      <c r="V38" s="4"/>
      <c r="W38" s="4"/>
      <c r="X38" s="4"/>
      <c r="Y38" s="4"/>
      <c r="Z38" s="4"/>
    </row>
    <row r="39" spans="1:26" ht="22.5" customHeight="1">
      <c r="A39" s="22">
        <v>32</v>
      </c>
      <c r="B39" s="58">
        <v>43435.486435185187</v>
      </c>
      <c r="C39" s="20" t="s">
        <v>358</v>
      </c>
      <c r="D39" s="21" t="s">
        <v>122</v>
      </c>
      <c r="E39" s="21" t="s">
        <v>296</v>
      </c>
      <c r="F39" s="21" t="s">
        <v>296</v>
      </c>
      <c r="G39" s="21" t="s">
        <v>296</v>
      </c>
      <c r="H39" s="21" t="s">
        <v>296</v>
      </c>
      <c r="I39" s="21" t="s">
        <v>296</v>
      </c>
      <c r="J39" s="21" t="s">
        <v>296</v>
      </c>
      <c r="K39" s="4"/>
      <c r="L39" s="4"/>
      <c r="M39" s="4"/>
      <c r="N39" s="4"/>
      <c r="O39" s="4"/>
      <c r="P39" s="4"/>
      <c r="Q39" s="4"/>
      <c r="R39" s="4"/>
      <c r="S39" s="4"/>
      <c r="T39" s="4"/>
      <c r="U39" s="4"/>
      <c r="V39" s="4"/>
      <c r="W39" s="4"/>
      <c r="X39" s="4"/>
      <c r="Y39" s="4"/>
      <c r="Z39" s="4"/>
    </row>
    <row r="40" spans="1:26" ht="22.5" customHeight="1">
      <c r="A40" s="22">
        <v>33</v>
      </c>
      <c r="B40" s="58">
        <v>43440.364236111112</v>
      </c>
      <c r="C40" s="20" t="s">
        <v>359</v>
      </c>
      <c r="D40" s="21" t="s">
        <v>360</v>
      </c>
      <c r="E40" s="21" t="s">
        <v>296</v>
      </c>
      <c r="F40" s="21" t="s">
        <v>296</v>
      </c>
      <c r="G40" s="21" t="s">
        <v>296</v>
      </c>
      <c r="H40" s="21" t="s">
        <v>296</v>
      </c>
      <c r="I40" s="21" t="s">
        <v>296</v>
      </c>
      <c r="J40" s="21" t="s">
        <v>296</v>
      </c>
      <c r="K40" s="4"/>
      <c r="L40" s="4"/>
      <c r="M40" s="4"/>
      <c r="N40" s="4"/>
      <c r="O40" s="4"/>
      <c r="P40" s="4"/>
      <c r="Q40" s="4"/>
      <c r="R40" s="4"/>
      <c r="S40" s="4"/>
      <c r="T40" s="4"/>
      <c r="U40" s="4"/>
      <c r="V40" s="4"/>
      <c r="W40" s="4"/>
      <c r="X40" s="4"/>
      <c r="Y40" s="4"/>
      <c r="Z40" s="4"/>
    </row>
    <row r="41" spans="1:26" ht="22.5" customHeight="1">
      <c r="A41" s="22">
        <v>34</v>
      </c>
      <c r="B41" s="58">
        <v>43435.529930555553</v>
      </c>
      <c r="C41" s="20" t="s">
        <v>362</v>
      </c>
      <c r="D41" s="21" t="s">
        <v>126</v>
      </c>
      <c r="E41" s="21" t="s">
        <v>293</v>
      </c>
      <c r="F41" s="21" t="s">
        <v>293</v>
      </c>
      <c r="G41" s="21" t="s">
        <v>293</v>
      </c>
      <c r="H41" s="21" t="s">
        <v>293</v>
      </c>
      <c r="I41" s="21" t="s">
        <v>293</v>
      </c>
      <c r="J41" s="21" t="s">
        <v>293</v>
      </c>
      <c r="K41" s="4"/>
      <c r="L41" s="4"/>
      <c r="M41" s="4"/>
      <c r="N41" s="4"/>
      <c r="O41" s="4"/>
      <c r="P41" s="4"/>
      <c r="Q41" s="4"/>
      <c r="R41" s="4"/>
      <c r="S41" s="4"/>
      <c r="T41" s="4"/>
      <c r="U41" s="4"/>
      <c r="V41" s="4"/>
      <c r="W41" s="4"/>
      <c r="X41" s="4"/>
      <c r="Y41" s="4"/>
      <c r="Z41" s="4"/>
    </row>
    <row r="42" spans="1:26" ht="22.5" customHeight="1">
      <c r="A42" s="22">
        <v>35</v>
      </c>
      <c r="B42" s="58">
        <v>43435.774780092594</v>
      </c>
      <c r="C42" s="20" t="s">
        <v>363</v>
      </c>
      <c r="D42" s="21" t="s">
        <v>364</v>
      </c>
      <c r="E42" s="21" t="s">
        <v>293</v>
      </c>
      <c r="F42" s="21" t="s">
        <v>293</v>
      </c>
      <c r="G42" s="21" t="s">
        <v>293</v>
      </c>
      <c r="H42" s="21" t="s">
        <v>297</v>
      </c>
      <c r="I42" s="21" t="s">
        <v>293</v>
      </c>
      <c r="J42" s="21" t="s">
        <v>297</v>
      </c>
      <c r="K42" s="4"/>
      <c r="L42" s="4"/>
      <c r="M42" s="4"/>
      <c r="N42" s="4"/>
      <c r="O42" s="4"/>
      <c r="P42" s="4"/>
      <c r="Q42" s="4"/>
      <c r="R42" s="4"/>
      <c r="S42" s="4"/>
      <c r="T42" s="4"/>
      <c r="U42" s="4"/>
      <c r="V42" s="4"/>
      <c r="W42" s="4"/>
      <c r="X42" s="4"/>
      <c r="Y42" s="4"/>
      <c r="Z42" s="4"/>
    </row>
    <row r="43" spans="1:26" ht="22.5" customHeight="1">
      <c r="A43" s="22">
        <v>36</v>
      </c>
      <c r="B43" s="58">
        <v>43435.758009259262</v>
      </c>
      <c r="C43" s="20" t="s">
        <v>365</v>
      </c>
      <c r="D43" s="21" t="s">
        <v>366</v>
      </c>
      <c r="E43" s="21" t="s">
        <v>293</v>
      </c>
      <c r="F43" s="21" t="s">
        <v>293</v>
      </c>
      <c r="G43" s="21" t="s">
        <v>293</v>
      </c>
      <c r="H43" s="21" t="s">
        <v>297</v>
      </c>
      <c r="I43" s="21" t="s">
        <v>293</v>
      </c>
      <c r="J43" s="21" t="s">
        <v>293</v>
      </c>
      <c r="K43" s="4"/>
      <c r="L43" s="4"/>
      <c r="M43" s="4"/>
      <c r="N43" s="4"/>
      <c r="O43" s="4"/>
      <c r="P43" s="4"/>
      <c r="Q43" s="4"/>
      <c r="R43" s="4"/>
      <c r="S43" s="4"/>
      <c r="T43" s="4"/>
      <c r="U43" s="4"/>
      <c r="V43" s="4"/>
      <c r="W43" s="4"/>
      <c r="X43" s="4"/>
      <c r="Y43" s="4"/>
      <c r="Z43" s="4"/>
    </row>
    <row r="44" spans="1:26" ht="22.5" customHeight="1">
      <c r="A44" s="22">
        <v>37</v>
      </c>
      <c r="B44" s="58">
        <v>43435.55878472222</v>
      </c>
      <c r="C44" s="20" t="s">
        <v>368</v>
      </c>
      <c r="D44" s="21" t="s">
        <v>369</v>
      </c>
      <c r="E44" s="21" t="s">
        <v>296</v>
      </c>
      <c r="F44" s="21" t="s">
        <v>296</v>
      </c>
      <c r="G44" s="21" t="s">
        <v>296</v>
      </c>
      <c r="H44" s="21" t="s">
        <v>296</v>
      </c>
      <c r="I44" s="21" t="s">
        <v>296</v>
      </c>
      <c r="J44" s="21" t="s">
        <v>296</v>
      </c>
      <c r="K44" s="4"/>
      <c r="L44" s="4"/>
      <c r="M44" s="4"/>
      <c r="N44" s="4"/>
      <c r="O44" s="4"/>
      <c r="P44" s="4"/>
      <c r="Q44" s="4"/>
      <c r="R44" s="4"/>
      <c r="S44" s="4"/>
      <c r="T44" s="4"/>
      <c r="U44" s="4"/>
      <c r="V44" s="4"/>
      <c r="W44" s="4"/>
      <c r="X44" s="4"/>
      <c r="Y44" s="4"/>
      <c r="Z44" s="4"/>
    </row>
    <row r="45" spans="1:26" ht="22.5" customHeight="1">
      <c r="A45" s="22">
        <v>38</v>
      </c>
      <c r="B45" s="58">
        <v>43435.489247685182</v>
      </c>
      <c r="C45" s="20" t="s">
        <v>370</v>
      </c>
      <c r="D45" s="21" t="s">
        <v>371</v>
      </c>
      <c r="E45" s="21" t="s">
        <v>296</v>
      </c>
      <c r="F45" s="21" t="s">
        <v>296</v>
      </c>
      <c r="G45" s="21" t="s">
        <v>296</v>
      </c>
      <c r="H45" s="21" t="s">
        <v>296</v>
      </c>
      <c r="I45" s="21" t="s">
        <v>296</v>
      </c>
      <c r="J45" s="21" t="s">
        <v>296</v>
      </c>
      <c r="K45" s="4"/>
      <c r="L45" s="4"/>
      <c r="M45" s="4"/>
      <c r="N45" s="4"/>
      <c r="O45" s="4"/>
      <c r="P45" s="4"/>
      <c r="Q45" s="4"/>
      <c r="R45" s="4"/>
      <c r="S45" s="4"/>
      <c r="T45" s="4"/>
      <c r="U45" s="4"/>
      <c r="V45" s="4"/>
      <c r="W45" s="4"/>
      <c r="X45" s="4"/>
      <c r="Y45" s="4"/>
      <c r="Z45" s="4"/>
    </row>
    <row r="46" spans="1:26" ht="22.5" customHeight="1">
      <c r="A46" s="22">
        <v>39</v>
      </c>
      <c r="B46" s="58">
        <v>43435.481319444443</v>
      </c>
      <c r="C46" s="20" t="s">
        <v>372</v>
      </c>
      <c r="D46" s="21" t="s">
        <v>136</v>
      </c>
      <c r="E46" s="21" t="s">
        <v>296</v>
      </c>
      <c r="F46" s="21" t="s">
        <v>296</v>
      </c>
      <c r="G46" s="21" t="s">
        <v>296</v>
      </c>
      <c r="H46" s="21" t="s">
        <v>296</v>
      </c>
      <c r="I46" s="21" t="s">
        <v>296</v>
      </c>
      <c r="J46" s="21" t="s">
        <v>296</v>
      </c>
      <c r="K46" s="4"/>
      <c r="L46" s="4"/>
      <c r="M46" s="4"/>
      <c r="N46" s="4"/>
      <c r="O46" s="4"/>
      <c r="P46" s="4"/>
      <c r="Q46" s="4"/>
      <c r="R46" s="4"/>
      <c r="S46" s="4"/>
      <c r="T46" s="4"/>
      <c r="U46" s="4"/>
      <c r="V46" s="4"/>
      <c r="W46" s="4"/>
      <c r="X46" s="4"/>
      <c r="Y46" s="4"/>
      <c r="Z46" s="4"/>
    </row>
    <row r="47" spans="1:26" ht="22.5" customHeight="1">
      <c r="A47" s="22">
        <v>40</v>
      </c>
      <c r="B47" s="58">
        <v>43435.335439814815</v>
      </c>
      <c r="C47" s="20" t="s">
        <v>373</v>
      </c>
      <c r="D47" s="21" t="s">
        <v>374</v>
      </c>
      <c r="E47" s="21" t="s">
        <v>293</v>
      </c>
      <c r="F47" s="21" t="s">
        <v>297</v>
      </c>
      <c r="G47" s="21" t="s">
        <v>297</v>
      </c>
      <c r="H47" s="21" t="s">
        <v>335</v>
      </c>
      <c r="I47" s="21" t="s">
        <v>293</v>
      </c>
      <c r="J47" s="21" t="s">
        <v>297</v>
      </c>
      <c r="K47" s="4"/>
      <c r="L47" s="4"/>
      <c r="M47" s="4"/>
      <c r="N47" s="4"/>
      <c r="O47" s="4"/>
      <c r="P47" s="4"/>
      <c r="Q47" s="4"/>
      <c r="R47" s="4"/>
      <c r="S47" s="4"/>
      <c r="T47" s="4"/>
      <c r="U47" s="4"/>
      <c r="V47" s="4"/>
      <c r="W47" s="4"/>
      <c r="X47" s="4"/>
      <c r="Y47" s="4"/>
      <c r="Z47" s="4"/>
    </row>
    <row r="48" spans="1:26" ht="22.5" customHeight="1">
      <c r="A48" s="22">
        <v>41</v>
      </c>
      <c r="B48" s="58">
        <v>43436.462696759256</v>
      </c>
      <c r="C48" s="20" t="s">
        <v>375</v>
      </c>
      <c r="D48" s="21" t="s">
        <v>376</v>
      </c>
      <c r="E48" s="21" t="s">
        <v>293</v>
      </c>
      <c r="F48" s="21" t="s">
        <v>296</v>
      </c>
      <c r="G48" s="21" t="s">
        <v>293</v>
      </c>
      <c r="H48" s="21" t="s">
        <v>293</v>
      </c>
      <c r="I48" s="21" t="s">
        <v>296</v>
      </c>
      <c r="J48" s="21" t="s">
        <v>293</v>
      </c>
      <c r="K48" s="4"/>
      <c r="L48" s="4"/>
      <c r="M48" s="4"/>
      <c r="N48" s="4"/>
      <c r="O48" s="4"/>
      <c r="P48" s="4"/>
      <c r="Q48" s="4"/>
      <c r="R48" s="4"/>
      <c r="S48" s="4"/>
      <c r="T48" s="4"/>
      <c r="U48" s="4"/>
      <c r="V48" s="4"/>
      <c r="W48" s="4"/>
      <c r="X48" s="4"/>
      <c r="Y48" s="4"/>
      <c r="Z48" s="4"/>
    </row>
    <row r="49" spans="1:26" ht="22.5" customHeight="1">
      <c r="A49" s="22">
        <v>42</v>
      </c>
      <c r="B49" s="58">
        <v>43446.530023148145</v>
      </c>
      <c r="C49" s="20" t="s">
        <v>377</v>
      </c>
      <c r="D49" s="21" t="s">
        <v>378</v>
      </c>
      <c r="E49" s="21" t="s">
        <v>293</v>
      </c>
      <c r="F49" s="21" t="s">
        <v>293</v>
      </c>
      <c r="G49" s="21" t="s">
        <v>293</v>
      </c>
      <c r="H49" s="21" t="s">
        <v>293</v>
      </c>
      <c r="I49" s="21" t="s">
        <v>293</v>
      </c>
      <c r="J49" s="21" t="s">
        <v>293</v>
      </c>
      <c r="K49" s="4"/>
      <c r="L49" s="4"/>
      <c r="M49" s="4"/>
      <c r="N49" s="4"/>
      <c r="O49" s="4"/>
      <c r="P49" s="4"/>
      <c r="Q49" s="4"/>
      <c r="R49" s="4"/>
      <c r="S49" s="4"/>
      <c r="T49" s="4"/>
      <c r="U49" s="4"/>
      <c r="V49" s="4"/>
      <c r="W49" s="4"/>
      <c r="X49" s="4"/>
      <c r="Y49" s="4"/>
      <c r="Z49" s="4"/>
    </row>
    <row r="50" spans="1:26" ht="22.5" customHeight="1">
      <c r="A50" s="22">
        <v>43</v>
      </c>
      <c r="B50" s="58">
        <v>43435.445914351854</v>
      </c>
      <c r="C50" s="20" t="s">
        <v>379</v>
      </c>
      <c r="D50" s="21" t="s">
        <v>380</v>
      </c>
      <c r="E50" s="21" t="s">
        <v>297</v>
      </c>
      <c r="F50" s="21" t="s">
        <v>297</v>
      </c>
      <c r="G50" s="21" t="s">
        <v>293</v>
      </c>
      <c r="H50" s="21" t="s">
        <v>297</v>
      </c>
      <c r="I50" s="21" t="s">
        <v>293</v>
      </c>
      <c r="J50" s="21" t="s">
        <v>293</v>
      </c>
      <c r="K50" s="4"/>
      <c r="L50" s="4"/>
      <c r="M50" s="4"/>
      <c r="N50" s="4"/>
      <c r="O50" s="4"/>
      <c r="P50" s="4"/>
      <c r="Q50" s="4"/>
      <c r="R50" s="4"/>
      <c r="S50" s="4"/>
      <c r="T50" s="4"/>
      <c r="U50" s="4"/>
      <c r="V50" s="4"/>
      <c r="W50" s="4"/>
      <c r="X50" s="4"/>
      <c r="Y50" s="4"/>
      <c r="Z50" s="4"/>
    </row>
    <row r="51" spans="1:26" ht="22.5" customHeight="1">
      <c r="A51" s="22">
        <v>44</v>
      </c>
      <c r="B51" s="58">
        <v>43446.427418981482</v>
      </c>
      <c r="C51" s="20" t="s">
        <v>381</v>
      </c>
      <c r="D51" s="21" t="s">
        <v>382</v>
      </c>
      <c r="E51" s="21" t="s">
        <v>293</v>
      </c>
      <c r="F51" s="21" t="s">
        <v>293</v>
      </c>
      <c r="G51" s="21" t="s">
        <v>297</v>
      </c>
      <c r="H51" s="21" t="s">
        <v>297</v>
      </c>
      <c r="I51" s="21" t="s">
        <v>297</v>
      </c>
      <c r="J51" s="21" t="s">
        <v>383</v>
      </c>
      <c r="K51" s="4"/>
      <c r="L51" s="4"/>
      <c r="M51" s="4"/>
      <c r="N51" s="4"/>
      <c r="O51" s="4"/>
      <c r="P51" s="4"/>
      <c r="Q51" s="4"/>
      <c r="R51" s="4"/>
      <c r="S51" s="4"/>
      <c r="T51" s="4"/>
      <c r="U51" s="4"/>
      <c r="V51" s="4"/>
      <c r="W51" s="4"/>
      <c r="X51" s="4"/>
      <c r="Y51" s="4"/>
      <c r="Z51" s="4"/>
    </row>
    <row r="52" spans="1:26" ht="22.5" customHeight="1">
      <c r="A52" s="22">
        <v>45</v>
      </c>
      <c r="B52" s="58">
        <v>43435.409803240742</v>
      </c>
      <c r="C52" s="20" t="s">
        <v>384</v>
      </c>
      <c r="D52" s="21" t="s">
        <v>149</v>
      </c>
      <c r="E52" s="21" t="s">
        <v>296</v>
      </c>
      <c r="F52" s="21" t="s">
        <v>296</v>
      </c>
      <c r="G52" s="21" t="s">
        <v>296</v>
      </c>
      <c r="H52" s="21" t="s">
        <v>296</v>
      </c>
      <c r="I52" s="21" t="s">
        <v>296</v>
      </c>
      <c r="J52" s="21" t="s">
        <v>296</v>
      </c>
      <c r="K52" s="4"/>
      <c r="L52" s="4"/>
      <c r="M52" s="4"/>
      <c r="N52" s="4"/>
      <c r="O52" s="4"/>
      <c r="P52" s="4"/>
      <c r="Q52" s="4"/>
      <c r="R52" s="4"/>
      <c r="S52" s="4"/>
      <c r="T52" s="4"/>
      <c r="U52" s="4"/>
      <c r="V52" s="4"/>
      <c r="W52" s="4"/>
      <c r="X52" s="4"/>
      <c r="Y52" s="4"/>
      <c r="Z52" s="4"/>
    </row>
    <row r="53" spans="1:26" ht="22.5" customHeight="1">
      <c r="A53" s="22">
        <v>46</v>
      </c>
      <c r="B53" s="58">
        <v>43438.671400462961</v>
      </c>
      <c r="C53" s="20" t="s">
        <v>385</v>
      </c>
      <c r="D53" s="21" t="s">
        <v>151</v>
      </c>
      <c r="E53" s="21" t="s">
        <v>296</v>
      </c>
      <c r="F53" s="21" t="s">
        <v>296</v>
      </c>
      <c r="G53" s="21" t="s">
        <v>296</v>
      </c>
      <c r="H53" s="21" t="s">
        <v>296</v>
      </c>
      <c r="I53" s="21" t="s">
        <v>296</v>
      </c>
      <c r="J53" s="21" t="s">
        <v>296</v>
      </c>
      <c r="K53" s="4"/>
      <c r="L53" s="4"/>
      <c r="M53" s="4"/>
      <c r="N53" s="4"/>
      <c r="O53" s="4"/>
      <c r="P53" s="4"/>
      <c r="Q53" s="4"/>
      <c r="R53" s="4"/>
      <c r="S53" s="4"/>
      <c r="T53" s="4"/>
      <c r="U53" s="4"/>
      <c r="V53" s="4"/>
      <c r="W53" s="4"/>
      <c r="X53" s="4"/>
      <c r="Y53" s="4"/>
      <c r="Z53" s="4"/>
    </row>
    <row r="54" spans="1:26" ht="22.5" customHeight="1">
      <c r="A54" s="22">
        <v>47</v>
      </c>
      <c r="B54" s="58">
        <v>43435.29115740741</v>
      </c>
      <c r="C54" s="20" t="s">
        <v>386</v>
      </c>
      <c r="D54" s="21" t="s">
        <v>387</v>
      </c>
      <c r="E54" s="21" t="s">
        <v>296</v>
      </c>
      <c r="F54" s="21" t="s">
        <v>296</v>
      </c>
      <c r="G54" s="21" t="s">
        <v>296</v>
      </c>
      <c r="H54" s="21" t="s">
        <v>296</v>
      </c>
      <c r="I54" s="21" t="s">
        <v>296</v>
      </c>
      <c r="J54" s="21" t="s">
        <v>296</v>
      </c>
      <c r="K54" s="4"/>
      <c r="L54" s="4"/>
      <c r="M54" s="4"/>
      <c r="N54" s="4"/>
      <c r="O54" s="4"/>
      <c r="P54" s="4"/>
      <c r="Q54" s="4"/>
      <c r="R54" s="4"/>
      <c r="S54" s="4"/>
      <c r="T54" s="4"/>
      <c r="U54" s="4"/>
      <c r="V54" s="4"/>
      <c r="W54" s="4"/>
      <c r="X54" s="4"/>
      <c r="Y54" s="4"/>
      <c r="Z54" s="4"/>
    </row>
    <row r="55" spans="1:26" ht="22.5" customHeight="1">
      <c r="A55" s="22">
        <v>48</v>
      </c>
      <c r="B55" s="58">
        <v>43435.402916666666</v>
      </c>
      <c r="C55" s="20" t="s">
        <v>388</v>
      </c>
      <c r="D55" s="21" t="s">
        <v>155</v>
      </c>
      <c r="E55" s="21" t="s">
        <v>296</v>
      </c>
      <c r="F55" s="21" t="s">
        <v>296</v>
      </c>
      <c r="G55" s="21" t="s">
        <v>296</v>
      </c>
      <c r="H55" s="21" t="s">
        <v>296</v>
      </c>
      <c r="I55" s="21" t="s">
        <v>296</v>
      </c>
      <c r="J55" s="21" t="s">
        <v>296</v>
      </c>
      <c r="K55" s="4"/>
      <c r="L55" s="4"/>
      <c r="M55" s="4"/>
      <c r="N55" s="4"/>
      <c r="O55" s="4"/>
      <c r="P55" s="4"/>
      <c r="Q55" s="4"/>
      <c r="R55" s="4"/>
      <c r="S55" s="4"/>
      <c r="T55" s="4"/>
      <c r="U55" s="4"/>
      <c r="V55" s="4"/>
      <c r="W55" s="4"/>
      <c r="X55" s="4"/>
      <c r="Y55" s="4"/>
      <c r="Z55" s="4"/>
    </row>
    <row r="56" spans="1:26" ht="22.5" customHeight="1">
      <c r="A56" s="22">
        <v>49</v>
      </c>
      <c r="B56" s="58">
        <v>43435.486180555556</v>
      </c>
      <c r="C56" s="20" t="s">
        <v>389</v>
      </c>
      <c r="D56" s="21" t="s">
        <v>390</v>
      </c>
      <c r="E56" s="21" t="s">
        <v>293</v>
      </c>
      <c r="F56" s="21" t="s">
        <v>293</v>
      </c>
      <c r="G56" s="21" t="s">
        <v>293</v>
      </c>
      <c r="H56" s="21" t="s">
        <v>293</v>
      </c>
      <c r="I56" s="21" t="s">
        <v>293</v>
      </c>
      <c r="J56" s="21" t="s">
        <v>293</v>
      </c>
      <c r="K56" s="4"/>
      <c r="L56" s="4"/>
      <c r="M56" s="4"/>
      <c r="N56" s="4"/>
      <c r="O56" s="4"/>
      <c r="P56" s="4"/>
      <c r="Q56" s="4"/>
      <c r="R56" s="4"/>
      <c r="S56" s="4"/>
      <c r="T56" s="4"/>
      <c r="U56" s="4"/>
      <c r="V56" s="4"/>
      <c r="W56" s="4"/>
      <c r="X56" s="4"/>
      <c r="Y56" s="4"/>
      <c r="Z56" s="4"/>
    </row>
    <row r="57" spans="1:26" ht="22.5" customHeight="1">
      <c r="A57" s="22">
        <v>50</v>
      </c>
      <c r="B57" s="58">
        <v>43437.606805555559</v>
      </c>
      <c r="C57" s="20" t="s">
        <v>391</v>
      </c>
      <c r="D57" s="21" t="s">
        <v>392</v>
      </c>
      <c r="E57" s="21" t="s">
        <v>293</v>
      </c>
      <c r="F57" s="21" t="s">
        <v>297</v>
      </c>
      <c r="G57" s="21" t="s">
        <v>297</v>
      </c>
      <c r="H57" s="21" t="s">
        <v>293</v>
      </c>
      <c r="I57" s="21" t="s">
        <v>297</v>
      </c>
      <c r="J57" s="21" t="s">
        <v>297</v>
      </c>
      <c r="K57" s="4"/>
      <c r="L57" s="4"/>
      <c r="M57" s="4"/>
      <c r="N57" s="4"/>
      <c r="O57" s="4"/>
      <c r="P57" s="4"/>
      <c r="Q57" s="4"/>
      <c r="R57" s="4"/>
      <c r="S57" s="4"/>
      <c r="T57" s="4"/>
      <c r="U57" s="4"/>
      <c r="V57" s="4"/>
      <c r="W57" s="4"/>
      <c r="X57" s="4"/>
      <c r="Y57" s="4"/>
      <c r="Z57" s="4"/>
    </row>
    <row r="58" spans="1:26" ht="22.5" customHeight="1">
      <c r="A58" s="22">
        <v>51</v>
      </c>
      <c r="B58" s="58">
        <v>43435.580081018517</v>
      </c>
      <c r="C58" s="20" t="s">
        <v>393</v>
      </c>
      <c r="D58" s="21" t="s">
        <v>161</v>
      </c>
      <c r="E58" s="21" t="s">
        <v>293</v>
      </c>
      <c r="F58" s="21" t="s">
        <v>297</v>
      </c>
      <c r="G58" s="21" t="s">
        <v>297</v>
      </c>
      <c r="H58" s="21" t="s">
        <v>297</v>
      </c>
      <c r="I58" s="21" t="s">
        <v>293</v>
      </c>
      <c r="J58" s="21" t="s">
        <v>297</v>
      </c>
      <c r="K58" s="4"/>
      <c r="L58" s="4"/>
      <c r="M58" s="4"/>
      <c r="N58" s="4"/>
      <c r="O58" s="4"/>
      <c r="P58" s="4"/>
      <c r="Q58" s="4"/>
      <c r="R58" s="4"/>
      <c r="S58" s="4"/>
      <c r="T58" s="4"/>
      <c r="U58" s="4"/>
      <c r="V58" s="4"/>
      <c r="W58" s="4"/>
      <c r="X58" s="4"/>
      <c r="Y58" s="4"/>
      <c r="Z58" s="4"/>
    </row>
    <row r="59" spans="1:26" ht="22.5" customHeight="1">
      <c r="A59" s="22">
        <v>52</v>
      </c>
      <c r="B59" s="58">
        <v>43437.611145833333</v>
      </c>
      <c r="C59" s="20" t="s">
        <v>394</v>
      </c>
      <c r="D59" s="21" t="s">
        <v>395</v>
      </c>
      <c r="E59" s="21" t="s">
        <v>297</v>
      </c>
      <c r="F59" s="21" t="s">
        <v>297</v>
      </c>
      <c r="G59" s="21" t="s">
        <v>293</v>
      </c>
      <c r="H59" s="21" t="s">
        <v>293</v>
      </c>
      <c r="I59" s="21" t="s">
        <v>296</v>
      </c>
      <c r="J59" s="21" t="s">
        <v>296</v>
      </c>
      <c r="K59" s="4"/>
      <c r="L59" s="4"/>
      <c r="M59" s="4"/>
      <c r="N59" s="4"/>
      <c r="O59" s="4"/>
      <c r="P59" s="4"/>
      <c r="Q59" s="4"/>
      <c r="R59" s="4"/>
      <c r="S59" s="4"/>
      <c r="T59" s="4"/>
      <c r="U59" s="4"/>
      <c r="V59" s="4"/>
      <c r="W59" s="4"/>
      <c r="X59" s="4"/>
      <c r="Y59" s="4"/>
      <c r="Z59" s="4"/>
    </row>
    <row r="60" spans="1:26" ht="22.5" customHeight="1">
      <c r="A60" s="22">
        <v>53</v>
      </c>
      <c r="B60" s="58">
        <v>43435.544976851852</v>
      </c>
      <c r="C60" s="20" t="s">
        <v>396</v>
      </c>
      <c r="D60" s="21" t="s">
        <v>397</v>
      </c>
      <c r="E60" s="21" t="s">
        <v>296</v>
      </c>
      <c r="F60" s="21" t="s">
        <v>296</v>
      </c>
      <c r="G60" s="21" t="s">
        <v>296</v>
      </c>
      <c r="H60" s="21" t="s">
        <v>296</v>
      </c>
      <c r="I60" s="21" t="s">
        <v>296</v>
      </c>
      <c r="J60" s="21" t="s">
        <v>296</v>
      </c>
      <c r="K60" s="4"/>
      <c r="L60" s="4"/>
      <c r="M60" s="4"/>
      <c r="N60" s="4"/>
      <c r="O60" s="4"/>
      <c r="P60" s="4"/>
      <c r="Q60" s="4"/>
      <c r="R60" s="4"/>
      <c r="S60" s="4"/>
      <c r="T60" s="4"/>
      <c r="U60" s="4"/>
      <c r="V60" s="4"/>
      <c r="W60" s="4"/>
      <c r="X60" s="4"/>
      <c r="Y60" s="4"/>
      <c r="Z60" s="4"/>
    </row>
    <row r="61" spans="1:26" ht="22.5" customHeight="1">
      <c r="A61" s="22">
        <v>54</v>
      </c>
      <c r="B61" s="58">
        <v>43435.486828703702</v>
      </c>
      <c r="C61" s="20" t="s">
        <v>166</v>
      </c>
      <c r="D61" s="21" t="s">
        <v>167</v>
      </c>
      <c r="E61" s="21" t="s">
        <v>297</v>
      </c>
      <c r="F61" s="21" t="s">
        <v>297</v>
      </c>
      <c r="G61" s="21" t="s">
        <v>293</v>
      </c>
      <c r="H61" s="21" t="s">
        <v>297</v>
      </c>
      <c r="I61" s="21" t="s">
        <v>297</v>
      </c>
      <c r="J61" s="21" t="s">
        <v>297</v>
      </c>
      <c r="K61" s="4"/>
      <c r="L61" s="4"/>
      <c r="M61" s="4"/>
      <c r="N61" s="4"/>
      <c r="O61" s="4"/>
      <c r="P61" s="4"/>
      <c r="Q61" s="4"/>
      <c r="R61" s="4"/>
      <c r="S61" s="4"/>
      <c r="T61" s="4"/>
      <c r="U61" s="4"/>
      <c r="V61" s="4"/>
      <c r="W61" s="4"/>
      <c r="X61" s="4"/>
      <c r="Y61" s="4"/>
      <c r="Z61" s="4"/>
    </row>
    <row r="62" spans="1:26" ht="22.5" customHeight="1">
      <c r="A62" s="22">
        <v>55</v>
      </c>
      <c r="B62" s="58">
        <v>43435.292523148149</v>
      </c>
      <c r="C62" s="20" t="s">
        <v>168</v>
      </c>
      <c r="D62" s="21" t="s">
        <v>169</v>
      </c>
      <c r="E62" s="21" t="s">
        <v>293</v>
      </c>
      <c r="F62" s="21" t="s">
        <v>297</v>
      </c>
      <c r="G62" s="21" t="s">
        <v>297</v>
      </c>
      <c r="H62" s="21" t="s">
        <v>297</v>
      </c>
      <c r="I62" s="21" t="s">
        <v>297</v>
      </c>
      <c r="J62" s="21" t="s">
        <v>297</v>
      </c>
      <c r="K62" s="4"/>
      <c r="L62" s="4"/>
      <c r="M62" s="4"/>
      <c r="N62" s="4"/>
      <c r="O62" s="4"/>
      <c r="P62" s="4"/>
      <c r="Q62" s="4"/>
      <c r="R62" s="4"/>
      <c r="S62" s="4"/>
      <c r="T62" s="4"/>
      <c r="U62" s="4"/>
      <c r="V62" s="4"/>
      <c r="W62" s="4"/>
      <c r="X62" s="4"/>
      <c r="Y62" s="4"/>
      <c r="Z62" s="4"/>
    </row>
    <row r="63" spans="1:26" ht="22.5" customHeight="1">
      <c r="A63" s="22">
        <v>56</v>
      </c>
      <c r="B63" s="58">
        <v>43437.635138888887</v>
      </c>
      <c r="C63" s="20" t="s">
        <v>398</v>
      </c>
      <c r="D63" s="21" t="s">
        <v>399</v>
      </c>
      <c r="E63" s="21" t="s">
        <v>296</v>
      </c>
      <c r="F63" s="21" t="s">
        <v>296</v>
      </c>
      <c r="G63" s="21" t="s">
        <v>296</v>
      </c>
      <c r="H63" s="21" t="s">
        <v>296</v>
      </c>
      <c r="I63" s="21" t="s">
        <v>296</v>
      </c>
      <c r="J63" s="21" t="s">
        <v>296</v>
      </c>
      <c r="K63" s="4"/>
      <c r="L63" s="4"/>
      <c r="M63" s="4"/>
      <c r="N63" s="4"/>
      <c r="O63" s="4"/>
      <c r="P63" s="4"/>
      <c r="Q63" s="4"/>
      <c r="R63" s="4"/>
      <c r="S63" s="4"/>
      <c r="T63" s="4"/>
      <c r="U63" s="4"/>
      <c r="V63" s="4"/>
      <c r="W63" s="4"/>
      <c r="X63" s="4"/>
      <c r="Y63" s="4"/>
      <c r="Z63" s="4"/>
    </row>
    <row r="64" spans="1:26" ht="22.5" customHeight="1">
      <c r="A64" s="22">
        <v>57</v>
      </c>
      <c r="B64" s="58">
        <v>43436.600381944445</v>
      </c>
      <c r="C64" s="20" t="s">
        <v>400</v>
      </c>
      <c r="D64" s="21" t="s">
        <v>173</v>
      </c>
      <c r="E64" s="21" t="s">
        <v>296</v>
      </c>
      <c r="F64" s="21" t="s">
        <v>293</v>
      </c>
      <c r="G64" s="21" t="s">
        <v>293</v>
      </c>
      <c r="H64" s="21" t="s">
        <v>293</v>
      </c>
      <c r="I64" s="21" t="s">
        <v>297</v>
      </c>
      <c r="J64" s="21" t="s">
        <v>297</v>
      </c>
      <c r="K64" s="4"/>
      <c r="L64" s="4"/>
      <c r="M64" s="4"/>
      <c r="N64" s="4"/>
      <c r="O64" s="4"/>
      <c r="P64" s="4"/>
      <c r="Q64" s="4"/>
      <c r="R64" s="4"/>
      <c r="S64" s="4"/>
      <c r="T64" s="4"/>
      <c r="U64" s="4"/>
      <c r="V64" s="4"/>
      <c r="W64" s="4"/>
      <c r="X64" s="4"/>
      <c r="Y64" s="4"/>
      <c r="Z64" s="4"/>
    </row>
    <row r="65" spans="1:26" ht="22.5" customHeight="1">
      <c r="A65" s="22">
        <v>58</v>
      </c>
      <c r="B65" s="58">
        <v>43437.315497685187</v>
      </c>
      <c r="C65" s="20" t="s">
        <v>401</v>
      </c>
      <c r="D65" s="21" t="s">
        <v>402</v>
      </c>
      <c r="E65" s="21" t="s">
        <v>296</v>
      </c>
      <c r="F65" s="21" t="s">
        <v>293</v>
      </c>
      <c r="G65" s="21" t="s">
        <v>296</v>
      </c>
      <c r="H65" s="21" t="s">
        <v>296</v>
      </c>
      <c r="I65" s="21" t="s">
        <v>296</v>
      </c>
      <c r="J65" s="21" t="s">
        <v>296</v>
      </c>
      <c r="K65" s="4"/>
      <c r="L65" s="4"/>
      <c r="M65" s="4"/>
      <c r="N65" s="4"/>
      <c r="O65" s="4"/>
      <c r="P65" s="4"/>
      <c r="Q65" s="4"/>
      <c r="R65" s="4"/>
      <c r="S65" s="4"/>
      <c r="T65" s="4"/>
      <c r="U65" s="4"/>
      <c r="V65" s="4"/>
      <c r="W65" s="4"/>
      <c r="X65" s="4"/>
      <c r="Y65" s="4"/>
      <c r="Z65" s="4"/>
    </row>
    <row r="66" spans="1:26" ht="22.5" customHeight="1">
      <c r="A66" s="22">
        <v>59</v>
      </c>
      <c r="B66" s="58">
        <v>43438.486932870372</v>
      </c>
      <c r="C66" s="20" t="s">
        <v>176</v>
      </c>
      <c r="D66" s="21" t="s">
        <v>403</v>
      </c>
      <c r="E66" s="21" t="s">
        <v>296</v>
      </c>
      <c r="F66" s="21" t="s">
        <v>296</v>
      </c>
      <c r="G66" s="21" t="s">
        <v>293</v>
      </c>
      <c r="H66" s="21" t="s">
        <v>293</v>
      </c>
      <c r="I66" s="21" t="s">
        <v>296</v>
      </c>
      <c r="J66" s="21" t="s">
        <v>296</v>
      </c>
      <c r="K66" s="4"/>
      <c r="L66" s="4"/>
      <c r="M66" s="4"/>
      <c r="N66" s="4"/>
      <c r="O66" s="4"/>
      <c r="P66" s="4"/>
      <c r="Q66" s="4"/>
      <c r="R66" s="4"/>
      <c r="S66" s="4"/>
      <c r="T66" s="4"/>
      <c r="U66" s="4"/>
      <c r="V66" s="4"/>
      <c r="W66" s="4"/>
      <c r="X66" s="4"/>
      <c r="Y66" s="4"/>
      <c r="Z66" s="4"/>
    </row>
    <row r="67" spans="1:26" ht="22.5" customHeight="1">
      <c r="A67" s="22">
        <v>60</v>
      </c>
      <c r="B67" s="58">
        <v>43437.966643518521</v>
      </c>
      <c r="C67" s="20" t="s">
        <v>404</v>
      </c>
      <c r="D67" s="21" t="s">
        <v>405</v>
      </c>
      <c r="E67" s="21" t="s">
        <v>293</v>
      </c>
      <c r="F67" s="21" t="s">
        <v>293</v>
      </c>
      <c r="G67" s="21" t="s">
        <v>293</v>
      </c>
      <c r="H67" s="21" t="s">
        <v>293</v>
      </c>
      <c r="I67" s="21" t="s">
        <v>296</v>
      </c>
      <c r="J67" s="21" t="s">
        <v>293</v>
      </c>
      <c r="K67" s="4"/>
      <c r="L67" s="4"/>
      <c r="M67" s="4"/>
      <c r="N67" s="4"/>
      <c r="O67" s="4"/>
      <c r="P67" s="4"/>
      <c r="Q67" s="4"/>
      <c r="R67" s="4"/>
      <c r="S67" s="4"/>
      <c r="T67" s="4"/>
      <c r="U67" s="4"/>
      <c r="V67" s="4"/>
      <c r="W67" s="4"/>
      <c r="X67" s="4"/>
      <c r="Y67" s="4"/>
      <c r="Z67" s="4"/>
    </row>
    <row r="68" spans="1:26" ht="22.5" customHeight="1">
      <c r="A68" s="22">
        <v>61</v>
      </c>
      <c r="B68" s="58">
        <v>43439.538171296299</v>
      </c>
      <c r="C68" s="20" t="s">
        <v>406</v>
      </c>
      <c r="D68" s="21" t="s">
        <v>181</v>
      </c>
      <c r="E68" s="21" t="s">
        <v>296</v>
      </c>
      <c r="F68" s="21" t="s">
        <v>296</v>
      </c>
      <c r="G68" s="21" t="s">
        <v>293</v>
      </c>
      <c r="H68" s="21" t="s">
        <v>293</v>
      </c>
      <c r="I68" s="21" t="s">
        <v>296</v>
      </c>
      <c r="J68" s="21" t="s">
        <v>293</v>
      </c>
      <c r="K68" s="4"/>
      <c r="L68" s="4"/>
      <c r="M68" s="4"/>
      <c r="N68" s="4"/>
      <c r="O68" s="4"/>
      <c r="P68" s="4"/>
      <c r="Q68" s="4"/>
      <c r="R68" s="4"/>
      <c r="S68" s="4"/>
      <c r="T68" s="4"/>
      <c r="U68" s="4"/>
      <c r="V68" s="4"/>
      <c r="W68" s="4"/>
      <c r="X68" s="4"/>
      <c r="Y68" s="4"/>
      <c r="Z68" s="4"/>
    </row>
    <row r="69" spans="1:26" ht="22.5" customHeight="1">
      <c r="A69" s="22">
        <v>62</v>
      </c>
      <c r="B69" s="58">
        <v>43438.541041666664</v>
      </c>
      <c r="C69" s="20" t="s">
        <v>407</v>
      </c>
      <c r="D69" s="21" t="s">
        <v>408</v>
      </c>
      <c r="E69" s="21" t="s">
        <v>297</v>
      </c>
      <c r="F69" s="21" t="s">
        <v>297</v>
      </c>
      <c r="G69" s="21" t="s">
        <v>293</v>
      </c>
      <c r="H69" s="21" t="s">
        <v>293</v>
      </c>
      <c r="I69" s="21" t="s">
        <v>297</v>
      </c>
      <c r="J69" s="21" t="s">
        <v>293</v>
      </c>
      <c r="K69" s="4"/>
      <c r="L69" s="4"/>
      <c r="M69" s="4"/>
      <c r="N69" s="4"/>
      <c r="O69" s="4"/>
      <c r="P69" s="4"/>
      <c r="Q69" s="4"/>
      <c r="R69" s="4"/>
      <c r="S69" s="4"/>
      <c r="T69" s="4"/>
      <c r="U69" s="4"/>
      <c r="V69" s="4"/>
      <c r="W69" s="4"/>
      <c r="X69" s="4"/>
      <c r="Y69" s="4"/>
      <c r="Z69" s="4"/>
    </row>
    <row r="70" spans="1:26" ht="22.5" customHeight="1">
      <c r="A70" s="22">
        <v>63</v>
      </c>
      <c r="B70" s="58">
        <v>43438.577731481484</v>
      </c>
      <c r="C70" s="20" t="s">
        <v>409</v>
      </c>
      <c r="D70" s="21" t="s">
        <v>410</v>
      </c>
      <c r="E70" s="21" t="s">
        <v>296</v>
      </c>
      <c r="F70" s="21" t="s">
        <v>296</v>
      </c>
      <c r="G70" s="21" t="s">
        <v>293</v>
      </c>
      <c r="H70" s="21" t="s">
        <v>296</v>
      </c>
      <c r="I70" s="21" t="s">
        <v>296</v>
      </c>
      <c r="J70" s="21" t="s">
        <v>296</v>
      </c>
      <c r="K70" s="4"/>
      <c r="L70" s="4"/>
      <c r="M70" s="4"/>
      <c r="N70" s="4"/>
      <c r="O70" s="4"/>
      <c r="P70" s="4"/>
      <c r="Q70" s="4"/>
      <c r="R70" s="4"/>
      <c r="S70" s="4"/>
      <c r="T70" s="4"/>
      <c r="U70" s="4"/>
      <c r="V70" s="4"/>
      <c r="W70" s="4"/>
      <c r="X70" s="4"/>
      <c r="Y70" s="4"/>
      <c r="Z70" s="4"/>
    </row>
    <row r="71" spans="1:26" ht="22.5" customHeight="1">
      <c r="A71" s="22">
        <v>64</v>
      </c>
      <c r="B71" s="58">
        <v>43437.687893518516</v>
      </c>
      <c r="C71" s="20" t="s">
        <v>411</v>
      </c>
      <c r="D71" s="21" t="s">
        <v>187</v>
      </c>
      <c r="E71" s="21" t="s">
        <v>296</v>
      </c>
      <c r="F71" s="21" t="s">
        <v>296</v>
      </c>
      <c r="G71" s="21" t="s">
        <v>296</v>
      </c>
      <c r="H71" s="21" t="s">
        <v>293</v>
      </c>
      <c r="I71" s="21" t="s">
        <v>296</v>
      </c>
      <c r="J71" s="21" t="s">
        <v>296</v>
      </c>
      <c r="K71" s="4"/>
      <c r="L71" s="4"/>
      <c r="M71" s="4"/>
      <c r="N71" s="4"/>
      <c r="O71" s="4"/>
      <c r="P71" s="4"/>
      <c r="Q71" s="4"/>
      <c r="R71" s="4"/>
      <c r="S71" s="4"/>
      <c r="T71" s="4"/>
      <c r="U71" s="4"/>
      <c r="V71" s="4"/>
      <c r="W71" s="4"/>
      <c r="X71" s="4"/>
      <c r="Y71" s="4"/>
      <c r="Z71" s="4"/>
    </row>
    <row r="72" spans="1:26" ht="22.5" customHeight="1">
      <c r="A72" s="22">
        <v>65</v>
      </c>
      <c r="B72" s="58">
        <v>43439.581562500003</v>
      </c>
      <c r="C72" s="20" t="s">
        <v>412</v>
      </c>
      <c r="D72" s="21" t="s">
        <v>189</v>
      </c>
      <c r="E72" s="21" t="s">
        <v>293</v>
      </c>
      <c r="F72" s="21" t="s">
        <v>293</v>
      </c>
      <c r="G72" s="21" t="s">
        <v>293</v>
      </c>
      <c r="H72" s="21" t="s">
        <v>293</v>
      </c>
      <c r="I72" s="21" t="s">
        <v>293</v>
      </c>
      <c r="J72" s="21" t="s">
        <v>293</v>
      </c>
      <c r="K72" s="4"/>
      <c r="L72" s="4"/>
      <c r="M72" s="4"/>
      <c r="N72" s="4"/>
      <c r="O72" s="4"/>
      <c r="P72" s="4"/>
      <c r="Q72" s="4"/>
      <c r="R72" s="4"/>
      <c r="S72" s="4"/>
      <c r="T72" s="4"/>
      <c r="U72" s="4"/>
      <c r="V72" s="4"/>
      <c r="W72" s="4"/>
      <c r="X72" s="4"/>
      <c r="Y72" s="4"/>
      <c r="Z72" s="4"/>
    </row>
    <row r="73" spans="1:26" ht="22.5" customHeight="1">
      <c r="A73" s="22">
        <v>66</v>
      </c>
      <c r="B73" s="58">
        <v>43438.584664351853</v>
      </c>
      <c r="C73" s="20" t="s">
        <v>413</v>
      </c>
      <c r="D73" s="21" t="s">
        <v>191</v>
      </c>
      <c r="E73" s="21" t="s">
        <v>297</v>
      </c>
      <c r="F73" s="21" t="s">
        <v>297</v>
      </c>
      <c r="G73" s="21" t="s">
        <v>297</v>
      </c>
      <c r="H73" s="21" t="s">
        <v>297</v>
      </c>
      <c r="I73" s="21" t="s">
        <v>297</v>
      </c>
      <c r="J73" s="21" t="s">
        <v>297</v>
      </c>
      <c r="K73" s="4"/>
      <c r="L73" s="4"/>
      <c r="M73" s="4"/>
      <c r="N73" s="4"/>
      <c r="O73" s="4"/>
      <c r="P73" s="4"/>
      <c r="Q73" s="4"/>
      <c r="R73" s="4"/>
      <c r="S73" s="4"/>
      <c r="T73" s="4"/>
      <c r="U73" s="4"/>
      <c r="V73" s="4"/>
      <c r="W73" s="4"/>
      <c r="X73" s="4"/>
      <c r="Y73" s="4"/>
      <c r="Z73" s="4"/>
    </row>
    <row r="74" spans="1:26" ht="22.5" customHeight="1">
      <c r="A74" s="22">
        <v>67</v>
      </c>
      <c r="B74" s="58">
        <v>43439.532546296294</v>
      </c>
      <c r="C74" s="20" t="s">
        <v>414</v>
      </c>
      <c r="D74" s="21" t="s">
        <v>193</v>
      </c>
      <c r="E74" s="21" t="s">
        <v>296</v>
      </c>
      <c r="F74" s="21" t="s">
        <v>296</v>
      </c>
      <c r="G74" s="21" t="s">
        <v>296</v>
      </c>
      <c r="H74" s="21" t="s">
        <v>296</v>
      </c>
      <c r="I74" s="21" t="s">
        <v>296</v>
      </c>
      <c r="J74" s="21" t="s">
        <v>296</v>
      </c>
      <c r="K74" s="4"/>
      <c r="L74" s="4"/>
      <c r="M74" s="4"/>
      <c r="N74" s="4"/>
      <c r="O74" s="4"/>
      <c r="P74" s="4"/>
      <c r="Q74" s="4"/>
      <c r="R74" s="4"/>
      <c r="S74" s="4"/>
      <c r="T74" s="4"/>
      <c r="U74" s="4"/>
      <c r="V74" s="4"/>
      <c r="W74" s="4"/>
      <c r="X74" s="4"/>
      <c r="Y74" s="4"/>
      <c r="Z74" s="4"/>
    </row>
    <row r="75" spans="1:26" ht="22.5" customHeight="1">
      <c r="A75" s="22">
        <v>68</v>
      </c>
      <c r="B75" s="58">
        <v>43435.708310185182</v>
      </c>
      <c r="C75" s="20" t="s">
        <v>194</v>
      </c>
      <c r="D75" s="21" t="s">
        <v>195</v>
      </c>
      <c r="E75" s="21" t="s">
        <v>296</v>
      </c>
      <c r="F75" s="21" t="s">
        <v>296</v>
      </c>
      <c r="G75" s="21" t="s">
        <v>296</v>
      </c>
      <c r="H75" s="21" t="s">
        <v>296</v>
      </c>
      <c r="I75" s="21" t="s">
        <v>296</v>
      </c>
      <c r="J75" s="21" t="s">
        <v>296</v>
      </c>
      <c r="K75" s="4"/>
      <c r="L75" s="4"/>
      <c r="M75" s="4"/>
      <c r="N75" s="4"/>
      <c r="O75" s="4"/>
      <c r="P75" s="4"/>
      <c r="Q75" s="4"/>
      <c r="R75" s="4"/>
      <c r="S75" s="4"/>
      <c r="T75" s="4"/>
      <c r="U75" s="4"/>
      <c r="V75" s="4"/>
      <c r="W75" s="4"/>
      <c r="X75" s="4"/>
      <c r="Y75" s="4"/>
      <c r="Z75" s="4"/>
    </row>
    <row r="76" spans="1:26" ht="22.5" customHeight="1">
      <c r="A76" s="22">
        <v>69</v>
      </c>
      <c r="B76" s="58">
        <v>43439.4375462963</v>
      </c>
      <c r="C76" s="20" t="s">
        <v>196</v>
      </c>
      <c r="D76" s="21" t="s">
        <v>197</v>
      </c>
      <c r="E76" s="21" t="s">
        <v>296</v>
      </c>
      <c r="F76" s="21" t="s">
        <v>296</v>
      </c>
      <c r="G76" s="21" t="s">
        <v>296</v>
      </c>
      <c r="H76" s="21" t="s">
        <v>296</v>
      </c>
      <c r="I76" s="21" t="s">
        <v>296</v>
      </c>
      <c r="J76" s="21" t="s">
        <v>296</v>
      </c>
      <c r="K76" s="4"/>
      <c r="L76" s="4"/>
      <c r="M76" s="4"/>
      <c r="N76" s="4"/>
      <c r="O76" s="4"/>
      <c r="P76" s="4"/>
      <c r="Q76" s="4"/>
      <c r="R76" s="4"/>
      <c r="S76" s="4"/>
      <c r="T76" s="4"/>
      <c r="U76" s="4"/>
      <c r="V76" s="4"/>
      <c r="W76" s="4"/>
      <c r="X76" s="4"/>
      <c r="Y76" s="4"/>
      <c r="Z76" s="4"/>
    </row>
    <row r="77" spans="1:26" ht="22.5" customHeight="1">
      <c r="A77" s="22">
        <v>70</v>
      </c>
      <c r="B77" s="58">
        <v>43437.547326388885</v>
      </c>
      <c r="C77" s="20" t="s">
        <v>415</v>
      </c>
      <c r="D77" s="21" t="s">
        <v>199</v>
      </c>
      <c r="E77" s="21" t="s">
        <v>296</v>
      </c>
      <c r="F77" s="21" t="s">
        <v>296</v>
      </c>
      <c r="G77" s="21" t="s">
        <v>296</v>
      </c>
      <c r="H77" s="21" t="s">
        <v>296</v>
      </c>
      <c r="I77" s="21" t="s">
        <v>296</v>
      </c>
      <c r="J77" s="21" t="s">
        <v>296</v>
      </c>
      <c r="K77" s="4"/>
      <c r="L77" s="4"/>
      <c r="M77" s="4"/>
      <c r="N77" s="4"/>
      <c r="O77" s="4"/>
      <c r="P77" s="4"/>
      <c r="Q77" s="4"/>
      <c r="R77" s="4"/>
      <c r="S77" s="4"/>
      <c r="T77" s="4"/>
      <c r="U77" s="4"/>
      <c r="V77" s="4"/>
      <c r="W77" s="4"/>
      <c r="X77" s="4"/>
      <c r="Y77" s="4"/>
      <c r="Z77" s="4"/>
    </row>
    <row r="78" spans="1:26" ht="22.5" customHeight="1">
      <c r="A78" s="22">
        <v>71</v>
      </c>
      <c r="B78" s="58">
        <v>43435.4687962963</v>
      </c>
      <c r="C78" s="20" t="s">
        <v>416</v>
      </c>
      <c r="D78" s="21" t="s">
        <v>201</v>
      </c>
      <c r="E78" s="21" t="s">
        <v>297</v>
      </c>
      <c r="F78" s="21" t="s">
        <v>293</v>
      </c>
      <c r="G78" s="21" t="s">
        <v>297</v>
      </c>
      <c r="H78" s="21" t="s">
        <v>297</v>
      </c>
      <c r="I78" s="21" t="s">
        <v>293</v>
      </c>
      <c r="J78" s="21" t="s">
        <v>293</v>
      </c>
      <c r="K78" s="4"/>
      <c r="L78" s="4"/>
      <c r="M78" s="4"/>
      <c r="N78" s="4"/>
      <c r="O78" s="4"/>
      <c r="P78" s="4"/>
      <c r="Q78" s="4"/>
      <c r="R78" s="4"/>
      <c r="S78" s="4"/>
      <c r="T78" s="4"/>
      <c r="U78" s="4"/>
      <c r="V78" s="4"/>
      <c r="W78" s="4"/>
      <c r="X78" s="4"/>
      <c r="Y78" s="4"/>
      <c r="Z78" s="4"/>
    </row>
    <row r="79" spans="1:26" ht="22.5" customHeight="1">
      <c r="A79" s="22">
        <v>72</v>
      </c>
      <c r="B79" s="58">
        <v>43435.54446759259</v>
      </c>
      <c r="C79" s="20" t="s">
        <v>417</v>
      </c>
      <c r="D79" s="21" t="s">
        <v>203</v>
      </c>
      <c r="E79" s="21" t="s">
        <v>296</v>
      </c>
      <c r="F79" s="21" t="s">
        <v>296</v>
      </c>
      <c r="G79" s="21" t="s">
        <v>293</v>
      </c>
      <c r="H79" s="21" t="s">
        <v>293</v>
      </c>
      <c r="I79" s="21" t="s">
        <v>293</v>
      </c>
      <c r="J79" s="21" t="s">
        <v>296</v>
      </c>
      <c r="K79" s="4"/>
      <c r="L79" s="4"/>
      <c r="M79" s="4"/>
      <c r="N79" s="4"/>
      <c r="O79" s="4"/>
      <c r="P79" s="4"/>
      <c r="Q79" s="4"/>
      <c r="R79" s="4"/>
      <c r="S79" s="4"/>
      <c r="T79" s="4"/>
      <c r="U79" s="4"/>
      <c r="V79" s="4"/>
      <c r="W79" s="4"/>
      <c r="X79" s="4"/>
      <c r="Y79" s="4"/>
      <c r="Z79" s="4"/>
    </row>
    <row r="80" spans="1:26" ht="22.5" customHeight="1">
      <c r="A80" s="22">
        <v>73</v>
      </c>
      <c r="B80" s="58">
        <v>43435.560833333337</v>
      </c>
      <c r="C80" s="20" t="s">
        <v>418</v>
      </c>
      <c r="D80" s="21" t="s">
        <v>205</v>
      </c>
      <c r="E80" s="21" t="s">
        <v>293</v>
      </c>
      <c r="F80" s="21" t="s">
        <v>293</v>
      </c>
      <c r="G80" s="21" t="s">
        <v>297</v>
      </c>
      <c r="H80" s="21" t="s">
        <v>297</v>
      </c>
      <c r="I80" s="21" t="s">
        <v>297</v>
      </c>
      <c r="J80" s="21" t="s">
        <v>293</v>
      </c>
      <c r="K80" s="4"/>
      <c r="L80" s="4"/>
      <c r="M80" s="4"/>
      <c r="N80" s="4"/>
      <c r="O80" s="4"/>
      <c r="P80" s="4"/>
      <c r="Q80" s="4"/>
      <c r="R80" s="4"/>
      <c r="S80" s="4"/>
      <c r="T80" s="4"/>
      <c r="U80" s="4"/>
      <c r="V80" s="4"/>
      <c r="W80" s="4"/>
      <c r="X80" s="4"/>
      <c r="Y80" s="4"/>
      <c r="Z80" s="4"/>
    </row>
    <row r="81" spans="1:26" ht="22.5" customHeight="1">
      <c r="A81" s="22">
        <v>74</v>
      </c>
      <c r="B81" s="58">
        <v>43438.431157407409</v>
      </c>
      <c r="C81" s="20" t="s">
        <v>419</v>
      </c>
      <c r="D81" s="21" t="s">
        <v>420</v>
      </c>
      <c r="E81" s="21" t="s">
        <v>293</v>
      </c>
      <c r="F81" s="21" t="s">
        <v>293</v>
      </c>
      <c r="G81" s="21" t="s">
        <v>293</v>
      </c>
      <c r="H81" s="21" t="s">
        <v>293</v>
      </c>
      <c r="I81" s="21" t="s">
        <v>293</v>
      </c>
      <c r="J81" s="21" t="s">
        <v>293</v>
      </c>
      <c r="K81" s="4"/>
      <c r="L81" s="4"/>
      <c r="M81" s="4"/>
      <c r="N81" s="4"/>
      <c r="O81" s="4"/>
      <c r="P81" s="4"/>
      <c r="Q81" s="4"/>
      <c r="R81" s="4"/>
      <c r="S81" s="4"/>
      <c r="T81" s="4"/>
      <c r="U81" s="4"/>
      <c r="V81" s="4"/>
      <c r="W81" s="4"/>
      <c r="X81" s="4"/>
      <c r="Y81" s="4"/>
      <c r="Z81" s="4"/>
    </row>
    <row r="82" spans="1:26" ht="22.5" customHeight="1">
      <c r="A82" s="22">
        <v>75</v>
      </c>
      <c r="B82" s="58">
        <v>43435.495995370373</v>
      </c>
      <c r="C82" s="20" t="s">
        <v>421</v>
      </c>
      <c r="D82" s="21" t="s">
        <v>422</v>
      </c>
      <c r="E82" s="21" t="s">
        <v>296</v>
      </c>
      <c r="F82" s="21" t="s">
        <v>296</v>
      </c>
      <c r="G82" s="21" t="s">
        <v>296</v>
      </c>
      <c r="H82" s="21" t="s">
        <v>296</v>
      </c>
      <c r="I82" s="21" t="s">
        <v>296</v>
      </c>
      <c r="J82" s="21" t="s">
        <v>296</v>
      </c>
      <c r="K82" s="4"/>
      <c r="L82" s="4"/>
      <c r="M82" s="4"/>
      <c r="N82" s="4"/>
      <c r="O82" s="4"/>
      <c r="P82" s="4"/>
      <c r="Q82" s="4"/>
      <c r="R82" s="4"/>
      <c r="S82" s="4"/>
      <c r="T82" s="4"/>
      <c r="U82" s="4"/>
      <c r="V82" s="4"/>
      <c r="W82" s="4"/>
      <c r="X82" s="4"/>
      <c r="Y82" s="4"/>
      <c r="Z82" s="4"/>
    </row>
    <row r="83" spans="1:26" ht="22.5" customHeight="1">
      <c r="A83" s="22">
        <v>76</v>
      </c>
      <c r="B83" s="58">
        <v>43435.394594907404</v>
      </c>
      <c r="C83" s="20" t="s">
        <v>423</v>
      </c>
      <c r="D83" s="21" t="s">
        <v>424</v>
      </c>
      <c r="E83" s="21" t="s">
        <v>293</v>
      </c>
      <c r="F83" s="21" t="s">
        <v>293</v>
      </c>
      <c r="G83" s="21" t="s">
        <v>293</v>
      </c>
      <c r="H83" s="21" t="s">
        <v>293</v>
      </c>
      <c r="I83" s="21" t="s">
        <v>297</v>
      </c>
      <c r="J83" s="21" t="s">
        <v>297</v>
      </c>
      <c r="K83" s="4"/>
      <c r="L83" s="4"/>
      <c r="M83" s="4"/>
      <c r="N83" s="4"/>
      <c r="O83" s="4"/>
      <c r="P83" s="4"/>
      <c r="Q83" s="4"/>
      <c r="R83" s="4"/>
      <c r="S83" s="4"/>
      <c r="T83" s="4"/>
      <c r="U83" s="4"/>
      <c r="V83" s="4"/>
      <c r="W83" s="4"/>
      <c r="X83" s="4"/>
      <c r="Y83" s="4"/>
      <c r="Z83" s="4"/>
    </row>
    <row r="84" spans="1:26" ht="22.5" customHeight="1">
      <c r="A84" s="22">
        <v>77</v>
      </c>
      <c r="B84" s="58">
        <v>43440.515474537038</v>
      </c>
      <c r="C84" s="20" t="s">
        <v>425</v>
      </c>
      <c r="D84" s="21" t="s">
        <v>426</v>
      </c>
      <c r="E84" s="21" t="s">
        <v>296</v>
      </c>
      <c r="F84" s="21" t="s">
        <v>296</v>
      </c>
      <c r="G84" s="21" t="s">
        <v>296</v>
      </c>
      <c r="H84" s="21" t="s">
        <v>296</v>
      </c>
      <c r="I84" s="21" t="s">
        <v>296</v>
      </c>
      <c r="J84" s="21" t="s">
        <v>296</v>
      </c>
      <c r="K84" s="4"/>
      <c r="L84" s="4"/>
      <c r="M84" s="4"/>
      <c r="N84" s="4"/>
      <c r="O84" s="4"/>
      <c r="P84" s="4"/>
      <c r="Q84" s="4"/>
      <c r="R84" s="4"/>
      <c r="S84" s="4"/>
      <c r="T84" s="4"/>
      <c r="U84" s="4"/>
      <c r="V84" s="4"/>
      <c r="W84" s="4"/>
      <c r="X84" s="4"/>
      <c r="Y84" s="4"/>
      <c r="Z84" s="4"/>
    </row>
    <row r="85" spans="1:26" ht="22.5" customHeight="1">
      <c r="A85" s="22">
        <v>78</v>
      </c>
      <c r="B85" s="58">
        <v>43435.544965277775</v>
      </c>
      <c r="C85" s="20" t="s">
        <v>427</v>
      </c>
      <c r="D85" s="21" t="s">
        <v>428</v>
      </c>
      <c r="E85" s="21" t="s">
        <v>296</v>
      </c>
      <c r="F85" s="21" t="s">
        <v>296</v>
      </c>
      <c r="G85" s="21" t="s">
        <v>296</v>
      </c>
      <c r="H85" s="21" t="s">
        <v>296</v>
      </c>
      <c r="I85" s="21" t="s">
        <v>296</v>
      </c>
      <c r="J85" s="21" t="s">
        <v>296</v>
      </c>
      <c r="K85" s="4"/>
      <c r="L85" s="4"/>
      <c r="M85" s="4"/>
      <c r="N85" s="4"/>
      <c r="O85" s="4"/>
      <c r="P85" s="4"/>
      <c r="Q85" s="4"/>
      <c r="R85" s="4"/>
      <c r="S85" s="4"/>
      <c r="T85" s="4"/>
      <c r="U85" s="4"/>
      <c r="V85" s="4"/>
      <c r="W85" s="4"/>
      <c r="X85" s="4"/>
      <c r="Y85" s="4"/>
      <c r="Z85" s="4"/>
    </row>
    <row r="86" spans="1:26" ht="22.5" customHeight="1">
      <c r="A86" s="22">
        <v>79</v>
      </c>
      <c r="B86" s="58">
        <v>43435.878657407404</v>
      </c>
      <c r="C86" s="20" t="s">
        <v>429</v>
      </c>
      <c r="D86" s="21" t="s">
        <v>430</v>
      </c>
      <c r="E86" s="21" t="s">
        <v>297</v>
      </c>
      <c r="F86" s="21" t="s">
        <v>335</v>
      </c>
      <c r="G86" s="21" t="s">
        <v>335</v>
      </c>
      <c r="H86" s="21" t="s">
        <v>335</v>
      </c>
      <c r="I86" s="21" t="s">
        <v>297</v>
      </c>
      <c r="J86" s="21" t="s">
        <v>335</v>
      </c>
      <c r="K86" s="4"/>
      <c r="L86" s="4"/>
      <c r="M86" s="4"/>
      <c r="N86" s="4"/>
      <c r="O86" s="4"/>
      <c r="P86" s="4"/>
      <c r="Q86" s="4"/>
      <c r="R86" s="4"/>
      <c r="S86" s="4"/>
      <c r="T86" s="4"/>
      <c r="U86" s="4"/>
      <c r="V86" s="4"/>
      <c r="W86" s="4"/>
      <c r="X86" s="4"/>
      <c r="Y86" s="4"/>
      <c r="Z86" s="4"/>
    </row>
    <row r="87" spans="1:26" ht="22.5" customHeight="1">
      <c r="A87" s="22">
        <v>80</v>
      </c>
      <c r="B87" s="58">
        <v>43435.513368055559</v>
      </c>
      <c r="C87" s="20" t="s">
        <v>431</v>
      </c>
      <c r="D87" s="21" t="s">
        <v>432</v>
      </c>
      <c r="E87" s="21" t="s">
        <v>296</v>
      </c>
      <c r="F87" s="21" t="s">
        <v>296</v>
      </c>
      <c r="G87" s="21" t="s">
        <v>296</v>
      </c>
      <c r="H87" s="21" t="s">
        <v>296</v>
      </c>
      <c r="I87" s="21" t="s">
        <v>296</v>
      </c>
      <c r="J87" s="21" t="s">
        <v>296</v>
      </c>
      <c r="K87" s="4"/>
      <c r="L87" s="4"/>
      <c r="M87" s="4"/>
      <c r="N87" s="4"/>
      <c r="O87" s="4"/>
      <c r="P87" s="4"/>
      <c r="Q87" s="4"/>
      <c r="R87" s="4"/>
      <c r="S87" s="4"/>
      <c r="T87" s="4"/>
      <c r="U87" s="4"/>
      <c r="V87" s="4"/>
      <c r="W87" s="4"/>
      <c r="X87" s="4"/>
      <c r="Y87" s="4"/>
      <c r="Z87" s="4"/>
    </row>
    <row r="88" spans="1:26" ht="22.5" customHeight="1">
      <c r="A88" s="22">
        <v>81</v>
      </c>
      <c r="B88" s="58">
        <v>43439.628368055557</v>
      </c>
      <c r="C88" s="20" t="s">
        <v>433</v>
      </c>
      <c r="D88" s="21" t="s">
        <v>434</v>
      </c>
      <c r="E88" s="21" t="s">
        <v>293</v>
      </c>
      <c r="F88" s="21" t="s">
        <v>293</v>
      </c>
      <c r="G88" s="21" t="s">
        <v>293</v>
      </c>
      <c r="H88" s="21" t="s">
        <v>293</v>
      </c>
      <c r="I88" s="21" t="s">
        <v>293</v>
      </c>
      <c r="J88" s="21" t="s">
        <v>293</v>
      </c>
      <c r="K88" s="4"/>
      <c r="L88" s="4"/>
      <c r="M88" s="4"/>
      <c r="N88" s="4"/>
      <c r="O88" s="4"/>
      <c r="P88" s="4"/>
      <c r="Q88" s="4"/>
      <c r="R88" s="4"/>
      <c r="S88" s="4"/>
      <c r="T88" s="4"/>
      <c r="U88" s="4"/>
      <c r="V88" s="4"/>
      <c r="W88" s="4"/>
      <c r="X88" s="4"/>
      <c r="Y88" s="4"/>
      <c r="Z88" s="4"/>
    </row>
    <row r="89" spans="1:26" ht="22.5" customHeight="1">
      <c r="A89" s="22">
        <v>82</v>
      </c>
      <c r="B89" s="58">
        <v>43439.628854166665</v>
      </c>
      <c r="C89" s="20" t="s">
        <v>435</v>
      </c>
      <c r="D89" s="21" t="s">
        <v>436</v>
      </c>
      <c r="E89" s="21" t="s">
        <v>293</v>
      </c>
      <c r="F89" s="21" t="s">
        <v>293</v>
      </c>
      <c r="G89" s="21" t="s">
        <v>293</v>
      </c>
      <c r="H89" s="21" t="s">
        <v>293</v>
      </c>
      <c r="I89" s="21" t="s">
        <v>293</v>
      </c>
      <c r="J89" s="21" t="s">
        <v>293</v>
      </c>
      <c r="K89" s="4"/>
      <c r="L89" s="4"/>
      <c r="M89" s="4"/>
      <c r="N89" s="4"/>
      <c r="O89" s="4"/>
      <c r="P89" s="4"/>
      <c r="Q89" s="4"/>
      <c r="R89" s="4"/>
      <c r="S89" s="4"/>
      <c r="T89" s="4"/>
      <c r="U89" s="4"/>
      <c r="V89" s="4"/>
      <c r="W89" s="4"/>
      <c r="X89" s="4"/>
      <c r="Y89" s="4"/>
      <c r="Z89" s="4"/>
    </row>
    <row r="90" spans="1:26" ht="22.5" customHeight="1">
      <c r="A90" s="22">
        <v>83</v>
      </c>
      <c r="B90" s="58">
        <v>43438.578923611109</v>
      </c>
      <c r="C90" s="20" t="s">
        <v>437</v>
      </c>
      <c r="D90" s="21" t="s">
        <v>438</v>
      </c>
      <c r="E90" s="21" t="s">
        <v>293</v>
      </c>
      <c r="F90" s="21" t="s">
        <v>293</v>
      </c>
      <c r="G90" s="21" t="s">
        <v>296</v>
      </c>
      <c r="H90" s="21" t="s">
        <v>296</v>
      </c>
      <c r="I90" s="21" t="s">
        <v>296</v>
      </c>
      <c r="J90" s="21" t="s">
        <v>293</v>
      </c>
      <c r="K90" s="4"/>
      <c r="L90" s="4"/>
      <c r="M90" s="4"/>
      <c r="N90" s="4"/>
      <c r="O90" s="4"/>
      <c r="P90" s="4"/>
      <c r="Q90" s="4"/>
      <c r="R90" s="4"/>
      <c r="S90" s="4"/>
      <c r="T90" s="4"/>
      <c r="U90" s="4"/>
      <c r="V90" s="4"/>
      <c r="W90" s="4"/>
      <c r="X90" s="4"/>
      <c r="Y90" s="4"/>
      <c r="Z90" s="4"/>
    </row>
    <row r="91" spans="1:26" ht="22.5" customHeight="1">
      <c r="A91" s="22">
        <v>84</v>
      </c>
      <c r="B91" s="58">
        <v>43436.629803240743</v>
      </c>
      <c r="C91" s="20" t="s">
        <v>439</v>
      </c>
      <c r="D91" s="21" t="s">
        <v>440</v>
      </c>
      <c r="E91" s="21" t="s">
        <v>296</v>
      </c>
      <c r="F91" s="21" t="s">
        <v>296</v>
      </c>
      <c r="G91" s="21" t="s">
        <v>296</v>
      </c>
      <c r="H91" s="21" t="s">
        <v>296</v>
      </c>
      <c r="I91" s="21" t="s">
        <v>296</v>
      </c>
      <c r="J91" s="21" t="s">
        <v>296</v>
      </c>
      <c r="K91" s="4"/>
      <c r="L91" s="4"/>
      <c r="M91" s="4"/>
      <c r="N91" s="4"/>
      <c r="O91" s="4"/>
      <c r="P91" s="4"/>
      <c r="Q91" s="4"/>
      <c r="R91" s="4"/>
      <c r="S91" s="4"/>
      <c r="T91" s="4"/>
      <c r="U91" s="4"/>
      <c r="V91" s="4"/>
      <c r="W91" s="4"/>
      <c r="X91" s="4"/>
      <c r="Y91" s="4"/>
      <c r="Z91" s="4"/>
    </row>
    <row r="92" spans="1:26" ht="22.5" customHeight="1">
      <c r="A92" s="22">
        <v>85</v>
      </c>
      <c r="B92" s="58">
        <v>43435.77065972222</v>
      </c>
      <c r="C92" s="20" t="s">
        <v>441</v>
      </c>
      <c r="D92" s="21" t="s">
        <v>442</v>
      </c>
      <c r="E92" s="21" t="s">
        <v>297</v>
      </c>
      <c r="F92" s="21" t="s">
        <v>297</v>
      </c>
      <c r="G92" s="21" t="s">
        <v>297</v>
      </c>
      <c r="H92" s="21" t="s">
        <v>297</v>
      </c>
      <c r="I92" s="21" t="s">
        <v>297</v>
      </c>
      <c r="J92" s="21" t="s">
        <v>297</v>
      </c>
      <c r="K92" s="4"/>
      <c r="L92" s="4"/>
      <c r="M92" s="4"/>
      <c r="N92" s="4"/>
      <c r="O92" s="4"/>
      <c r="P92" s="4"/>
      <c r="Q92" s="4"/>
      <c r="R92" s="4"/>
      <c r="S92" s="4"/>
      <c r="T92" s="4"/>
      <c r="U92" s="4"/>
      <c r="V92" s="4"/>
      <c r="W92" s="4"/>
      <c r="X92" s="4"/>
      <c r="Y92" s="4"/>
      <c r="Z92" s="4"/>
    </row>
    <row r="93" spans="1:26" ht="22.5" customHeight="1">
      <c r="A93" s="22">
        <v>86</v>
      </c>
      <c r="B93" s="58">
        <v>43439.629837962966</v>
      </c>
      <c r="C93" s="20" t="s">
        <v>443</v>
      </c>
      <c r="D93" s="21" t="s">
        <v>444</v>
      </c>
      <c r="E93" s="21" t="s">
        <v>293</v>
      </c>
      <c r="F93" s="21" t="s">
        <v>297</v>
      </c>
      <c r="G93" s="21" t="s">
        <v>293</v>
      </c>
      <c r="H93" s="21" t="s">
        <v>296</v>
      </c>
      <c r="I93" s="21" t="s">
        <v>293</v>
      </c>
      <c r="J93" s="21" t="s">
        <v>297</v>
      </c>
      <c r="K93" s="4"/>
      <c r="L93" s="4"/>
      <c r="M93" s="4"/>
      <c r="N93" s="4"/>
      <c r="O93" s="4"/>
      <c r="P93" s="4"/>
      <c r="Q93" s="4"/>
      <c r="R93" s="4"/>
      <c r="S93" s="4"/>
      <c r="T93" s="4"/>
      <c r="U93" s="4"/>
      <c r="V93" s="4"/>
      <c r="W93" s="4"/>
      <c r="X93" s="4"/>
      <c r="Y93" s="4"/>
      <c r="Z93" s="4"/>
    </row>
    <row r="94" spans="1:26" ht="22.5" customHeight="1">
      <c r="A94" s="22">
        <v>87</v>
      </c>
      <c r="B94" s="58">
        <v>43436.251909722225</v>
      </c>
      <c r="C94" s="20" t="s">
        <v>445</v>
      </c>
      <c r="D94" s="21" t="s">
        <v>446</v>
      </c>
      <c r="E94" s="21" t="s">
        <v>293</v>
      </c>
      <c r="F94" s="21" t="s">
        <v>297</v>
      </c>
      <c r="G94" s="21" t="s">
        <v>293</v>
      </c>
      <c r="H94" s="21" t="s">
        <v>335</v>
      </c>
      <c r="I94" s="21" t="s">
        <v>293</v>
      </c>
      <c r="J94" s="21" t="s">
        <v>297</v>
      </c>
      <c r="K94" s="4"/>
      <c r="L94" s="4"/>
      <c r="M94" s="4"/>
      <c r="N94" s="4"/>
      <c r="O94" s="4"/>
      <c r="P94" s="4"/>
      <c r="Q94" s="4"/>
      <c r="R94" s="4"/>
      <c r="S94" s="4"/>
      <c r="T94" s="4"/>
      <c r="U94" s="4"/>
      <c r="V94" s="4"/>
      <c r="W94" s="4"/>
      <c r="X94" s="4"/>
      <c r="Y94" s="4"/>
      <c r="Z94" s="4"/>
    </row>
    <row r="95" spans="1:26" ht="22.5" customHeight="1">
      <c r="A95" s="22">
        <v>88</v>
      </c>
      <c r="B95" s="58">
        <v>43439.629710648151</v>
      </c>
      <c r="C95" s="20" t="s">
        <v>447</v>
      </c>
      <c r="D95" s="21" t="s">
        <v>235</v>
      </c>
      <c r="E95" s="21" t="s">
        <v>296</v>
      </c>
      <c r="F95" s="21" t="s">
        <v>296</v>
      </c>
      <c r="G95" s="21" t="s">
        <v>296</v>
      </c>
      <c r="H95" s="21" t="s">
        <v>296</v>
      </c>
      <c r="I95" s="21" t="s">
        <v>296</v>
      </c>
      <c r="J95" s="21" t="s">
        <v>296</v>
      </c>
      <c r="K95" s="4"/>
      <c r="L95" s="4"/>
      <c r="M95" s="4"/>
      <c r="N95" s="4"/>
      <c r="O95" s="4"/>
      <c r="P95" s="4"/>
      <c r="Q95" s="4"/>
      <c r="R95" s="4"/>
      <c r="S95" s="4"/>
      <c r="T95" s="4"/>
      <c r="U95" s="4"/>
      <c r="V95" s="4"/>
      <c r="W95" s="4"/>
      <c r="X95" s="4"/>
      <c r="Y95" s="4"/>
      <c r="Z95" s="4"/>
    </row>
    <row r="96" spans="1:26" ht="22.5" customHeight="1">
      <c r="A96" s="22">
        <v>89</v>
      </c>
      <c r="B96" s="58">
        <v>43435.557025462964</v>
      </c>
      <c r="C96" s="20" t="s">
        <v>448</v>
      </c>
      <c r="D96" s="21" t="s">
        <v>449</v>
      </c>
      <c r="E96" s="21" t="s">
        <v>293</v>
      </c>
      <c r="F96" s="21" t="s">
        <v>293</v>
      </c>
      <c r="G96" s="21" t="s">
        <v>293</v>
      </c>
      <c r="H96" s="21" t="s">
        <v>293</v>
      </c>
      <c r="I96" s="21" t="s">
        <v>293</v>
      </c>
      <c r="J96" s="21" t="s">
        <v>293</v>
      </c>
      <c r="K96" s="4"/>
      <c r="L96" s="4"/>
      <c r="M96" s="4"/>
      <c r="N96" s="4"/>
      <c r="O96" s="4"/>
      <c r="P96" s="4"/>
      <c r="Q96" s="4"/>
      <c r="R96" s="4"/>
      <c r="S96" s="4"/>
      <c r="T96" s="4"/>
      <c r="U96" s="4"/>
      <c r="V96" s="4"/>
      <c r="W96" s="4"/>
      <c r="X96" s="4"/>
      <c r="Y96" s="4"/>
      <c r="Z96" s="4"/>
    </row>
    <row r="97" spans="1:26" ht="22.5" customHeight="1">
      <c r="A97" s="22">
        <v>90</v>
      </c>
      <c r="B97" s="58">
        <v>43437.667581018519</v>
      </c>
      <c r="C97" s="20" t="s">
        <v>240</v>
      </c>
      <c r="D97" s="21" t="s">
        <v>241</v>
      </c>
      <c r="E97" s="21" t="s">
        <v>293</v>
      </c>
      <c r="F97" s="21" t="s">
        <v>293</v>
      </c>
      <c r="G97" s="21" t="s">
        <v>296</v>
      </c>
      <c r="H97" s="21" t="s">
        <v>297</v>
      </c>
      <c r="I97" s="21" t="s">
        <v>293</v>
      </c>
      <c r="J97" s="21" t="s">
        <v>293</v>
      </c>
      <c r="K97" s="4"/>
      <c r="L97" s="4"/>
      <c r="M97" s="4"/>
      <c r="N97" s="4"/>
      <c r="O97" s="4"/>
      <c r="P97" s="4"/>
      <c r="Q97" s="4"/>
      <c r="R97" s="4"/>
      <c r="S97" s="4"/>
      <c r="T97" s="4"/>
      <c r="U97" s="4"/>
      <c r="V97" s="4"/>
      <c r="W97" s="4"/>
      <c r="X97" s="4"/>
      <c r="Y97" s="4"/>
      <c r="Z97" s="4"/>
    </row>
    <row r="98" spans="1:26" ht="22.5" customHeight="1">
      <c r="A98" s="22">
        <v>91</v>
      </c>
      <c r="B98" s="58">
        <v>43446.419571759259</v>
      </c>
      <c r="C98" s="20" t="s">
        <v>450</v>
      </c>
      <c r="D98" s="21" t="s">
        <v>451</v>
      </c>
      <c r="E98" s="21" t="s">
        <v>293</v>
      </c>
      <c r="F98" s="21" t="s">
        <v>293</v>
      </c>
      <c r="G98" s="21" t="s">
        <v>293</v>
      </c>
      <c r="H98" s="21" t="s">
        <v>297</v>
      </c>
      <c r="I98" s="21" t="s">
        <v>293</v>
      </c>
      <c r="J98" s="21" t="s">
        <v>293</v>
      </c>
      <c r="K98" s="4"/>
      <c r="L98" s="4"/>
      <c r="M98" s="4"/>
      <c r="N98" s="4"/>
      <c r="O98" s="4"/>
      <c r="P98" s="4"/>
      <c r="Q98" s="4"/>
      <c r="R98" s="4"/>
      <c r="S98" s="4"/>
      <c r="T98" s="4"/>
      <c r="U98" s="4"/>
      <c r="V98" s="4"/>
      <c r="W98" s="4"/>
      <c r="X98" s="4"/>
      <c r="Y98" s="4"/>
      <c r="Z98" s="4"/>
    </row>
    <row r="99" spans="1:26" ht="22.5" customHeight="1">
      <c r="A99" s="22">
        <v>92</v>
      </c>
      <c r="B99" s="58">
        <v>43435.713553240741</v>
      </c>
      <c r="C99" s="20" t="s">
        <v>452</v>
      </c>
      <c r="D99" s="21" t="s">
        <v>245</v>
      </c>
      <c r="E99" s="21" t="s">
        <v>296</v>
      </c>
      <c r="F99" s="21" t="s">
        <v>296</v>
      </c>
      <c r="G99" s="21" t="s">
        <v>296</v>
      </c>
      <c r="H99" s="21" t="s">
        <v>296</v>
      </c>
      <c r="I99" s="21" t="s">
        <v>296</v>
      </c>
      <c r="J99" s="21" t="s">
        <v>296</v>
      </c>
      <c r="K99" s="4"/>
      <c r="L99" s="4"/>
      <c r="M99" s="4"/>
      <c r="N99" s="4"/>
      <c r="O99" s="4"/>
      <c r="P99" s="4"/>
      <c r="Q99" s="4"/>
      <c r="R99" s="4"/>
      <c r="S99" s="4"/>
      <c r="T99" s="4"/>
      <c r="U99" s="4"/>
      <c r="V99" s="4"/>
      <c r="W99" s="4"/>
      <c r="X99" s="4"/>
      <c r="Y99" s="4"/>
      <c r="Z99" s="4"/>
    </row>
    <row r="100" spans="1:26" ht="22.5" customHeight="1">
      <c r="A100" s="22">
        <v>93</v>
      </c>
      <c r="B100" s="58">
        <v>43438.413032407407</v>
      </c>
      <c r="C100" s="20" t="s">
        <v>246</v>
      </c>
      <c r="D100" s="21" t="s">
        <v>453</v>
      </c>
      <c r="E100" s="21" t="s">
        <v>293</v>
      </c>
      <c r="F100" s="21" t="s">
        <v>293</v>
      </c>
      <c r="G100" s="21" t="s">
        <v>296</v>
      </c>
      <c r="H100" s="21" t="s">
        <v>293</v>
      </c>
      <c r="I100" s="21" t="s">
        <v>293</v>
      </c>
      <c r="J100" s="21" t="s">
        <v>293</v>
      </c>
      <c r="K100" s="4"/>
      <c r="L100" s="4"/>
      <c r="M100" s="4"/>
      <c r="N100" s="4"/>
      <c r="O100" s="4"/>
      <c r="P100" s="4"/>
      <c r="Q100" s="4"/>
      <c r="R100" s="4"/>
      <c r="S100" s="4"/>
      <c r="T100" s="4"/>
      <c r="U100" s="4"/>
      <c r="V100" s="4"/>
      <c r="W100" s="4"/>
      <c r="X100" s="4"/>
      <c r="Y100" s="4"/>
      <c r="Z100" s="4"/>
    </row>
    <row r="101" spans="1:26" ht="22.5" customHeight="1">
      <c r="A101" s="22">
        <v>94</v>
      </c>
      <c r="B101" s="58">
        <v>43435.297199074077</v>
      </c>
      <c r="C101" s="20" t="s">
        <v>454</v>
      </c>
      <c r="D101" s="21" t="s">
        <v>249</v>
      </c>
      <c r="E101" s="21" t="s">
        <v>296</v>
      </c>
      <c r="F101" s="21" t="s">
        <v>296</v>
      </c>
      <c r="G101" s="21" t="s">
        <v>296</v>
      </c>
      <c r="H101" s="21" t="s">
        <v>296</v>
      </c>
      <c r="I101" s="21" t="s">
        <v>296</v>
      </c>
      <c r="J101" s="21" t="s">
        <v>296</v>
      </c>
      <c r="K101" s="4"/>
      <c r="L101" s="4"/>
      <c r="M101" s="4"/>
      <c r="N101" s="4"/>
      <c r="O101" s="4"/>
      <c r="P101" s="4"/>
      <c r="Q101" s="4"/>
      <c r="R101" s="4"/>
      <c r="S101" s="4"/>
      <c r="T101" s="4"/>
      <c r="U101" s="4"/>
      <c r="V101" s="4"/>
      <c r="W101" s="4"/>
      <c r="X101" s="4"/>
      <c r="Y101" s="4"/>
      <c r="Z101" s="4"/>
    </row>
    <row r="102" spans="1:26" ht="22.5" customHeight="1">
      <c r="A102" s="22">
        <v>95</v>
      </c>
      <c r="B102" s="58">
        <v>43437.529733796298</v>
      </c>
      <c r="C102" s="20" t="s">
        <v>455</v>
      </c>
      <c r="D102" s="21" t="s">
        <v>456</v>
      </c>
      <c r="E102" s="21" t="s">
        <v>296</v>
      </c>
      <c r="F102" s="21" t="s">
        <v>296</v>
      </c>
      <c r="G102" s="21" t="s">
        <v>293</v>
      </c>
      <c r="H102" s="21" t="s">
        <v>297</v>
      </c>
      <c r="I102" s="21" t="s">
        <v>293</v>
      </c>
      <c r="J102" s="21" t="s">
        <v>293</v>
      </c>
      <c r="K102" s="4"/>
      <c r="L102" s="4"/>
      <c r="M102" s="4"/>
      <c r="N102" s="4"/>
      <c r="O102" s="4"/>
      <c r="P102" s="4"/>
      <c r="Q102" s="4"/>
      <c r="R102" s="4"/>
      <c r="S102" s="4"/>
      <c r="T102" s="4"/>
      <c r="U102" s="4"/>
      <c r="V102" s="4"/>
      <c r="W102" s="4"/>
      <c r="X102" s="4"/>
      <c r="Y102" s="4"/>
      <c r="Z102" s="4"/>
    </row>
    <row r="103" spans="1:26" ht="22.5" customHeight="1">
      <c r="A103" s="22">
        <v>96</v>
      </c>
      <c r="B103" s="58">
        <v>43438.411354166667</v>
      </c>
      <c r="C103" s="20" t="s">
        <v>252</v>
      </c>
      <c r="D103" s="21" t="s">
        <v>457</v>
      </c>
      <c r="E103" s="21" t="s">
        <v>296</v>
      </c>
      <c r="F103" s="21" t="s">
        <v>296</v>
      </c>
      <c r="G103" s="21" t="s">
        <v>296</v>
      </c>
      <c r="H103" s="21" t="s">
        <v>296</v>
      </c>
      <c r="I103" s="21" t="s">
        <v>296</v>
      </c>
      <c r="J103" s="21" t="s">
        <v>296</v>
      </c>
      <c r="K103" s="4"/>
      <c r="L103" s="4"/>
      <c r="M103" s="4"/>
      <c r="N103" s="4"/>
      <c r="O103" s="4"/>
      <c r="P103" s="4"/>
      <c r="Q103" s="4"/>
      <c r="R103" s="4"/>
      <c r="S103" s="4"/>
      <c r="T103" s="4"/>
      <c r="U103" s="4"/>
      <c r="V103" s="4"/>
      <c r="W103" s="4"/>
      <c r="X103" s="4"/>
      <c r="Y103" s="4"/>
      <c r="Z103" s="4"/>
    </row>
    <row r="104" spans="1:26" ht="22.5" customHeight="1">
      <c r="A104" s="22">
        <v>97</v>
      </c>
      <c r="B104" s="58">
        <v>43435.481562499997</v>
      </c>
      <c r="C104" s="20" t="s">
        <v>458</v>
      </c>
      <c r="D104" s="21" t="s">
        <v>459</v>
      </c>
      <c r="E104" s="21" t="s">
        <v>296</v>
      </c>
      <c r="F104" s="21" t="s">
        <v>296</v>
      </c>
      <c r="G104" s="21" t="s">
        <v>296</v>
      </c>
      <c r="H104" s="21" t="s">
        <v>296</v>
      </c>
      <c r="I104" s="21" t="s">
        <v>296</v>
      </c>
      <c r="J104" s="21" t="s">
        <v>296</v>
      </c>
      <c r="K104" s="4"/>
      <c r="L104" s="4"/>
      <c r="M104" s="4"/>
      <c r="N104" s="4"/>
      <c r="O104" s="4"/>
      <c r="P104" s="4"/>
      <c r="Q104" s="4"/>
      <c r="R104" s="4"/>
      <c r="S104" s="4"/>
      <c r="T104" s="4"/>
      <c r="U104" s="4"/>
      <c r="V104" s="4"/>
      <c r="W104" s="4"/>
      <c r="X104" s="4"/>
      <c r="Y104" s="4"/>
      <c r="Z104" s="4"/>
    </row>
    <row r="105" spans="1:26" ht="21.75" customHeight="1">
      <c r="A105" s="102" t="s">
        <v>460</v>
      </c>
      <c r="B105" s="87"/>
      <c r="C105" s="87"/>
      <c r="D105" s="86"/>
      <c r="E105" s="42">
        <f t="shared" ref="E105:J105" si="0">COUNTIF(E8:E104,"0 (Not at all)")</f>
        <v>0</v>
      </c>
      <c r="F105" s="42">
        <f t="shared" si="0"/>
        <v>0</v>
      </c>
      <c r="G105" s="42">
        <f t="shared" si="0"/>
        <v>0</v>
      </c>
      <c r="H105" s="42">
        <f t="shared" si="0"/>
        <v>0</v>
      </c>
      <c r="I105" s="42">
        <f t="shared" si="0"/>
        <v>0</v>
      </c>
      <c r="J105" s="42">
        <f t="shared" si="0"/>
        <v>1</v>
      </c>
      <c r="K105" s="4"/>
      <c r="L105" s="4"/>
      <c r="M105" s="4"/>
      <c r="N105" s="4"/>
      <c r="O105" s="4"/>
      <c r="P105" s="4"/>
      <c r="Q105" s="4"/>
      <c r="R105" s="4"/>
      <c r="S105" s="4"/>
      <c r="T105" s="4"/>
      <c r="U105" s="4"/>
      <c r="V105" s="4"/>
      <c r="W105" s="4"/>
      <c r="X105" s="4"/>
      <c r="Y105" s="4"/>
      <c r="Z105" s="4"/>
    </row>
    <row r="106" spans="1:26" ht="21.75" customHeight="1">
      <c r="A106" s="102" t="s">
        <v>461</v>
      </c>
      <c r="B106" s="87"/>
      <c r="C106" s="87"/>
      <c r="D106" s="86"/>
      <c r="E106" s="27">
        <f t="shared" ref="E106:J106" si="1">COUNTIF(E8:E104,"1 (Fair)")</f>
        <v>0</v>
      </c>
      <c r="F106" s="27">
        <f t="shared" si="1"/>
        <v>0</v>
      </c>
      <c r="G106" s="27">
        <f t="shared" si="1"/>
        <v>0</v>
      </c>
      <c r="H106" s="27">
        <f t="shared" si="1"/>
        <v>0</v>
      </c>
      <c r="I106" s="27">
        <f t="shared" si="1"/>
        <v>0</v>
      </c>
      <c r="J106" s="27">
        <f t="shared" si="1"/>
        <v>0</v>
      </c>
      <c r="K106" s="4"/>
      <c r="L106" s="4"/>
      <c r="M106" s="4"/>
      <c r="N106" s="4"/>
      <c r="O106" s="4"/>
      <c r="P106" s="4"/>
      <c r="Q106" s="4"/>
      <c r="R106" s="4"/>
      <c r="S106" s="4"/>
      <c r="T106" s="4"/>
      <c r="U106" s="4"/>
      <c r="V106" s="4"/>
      <c r="W106" s="4"/>
      <c r="X106" s="4"/>
      <c r="Y106" s="4"/>
      <c r="Z106" s="4"/>
    </row>
    <row r="107" spans="1:26" ht="21.75" customHeight="1">
      <c r="A107" s="102" t="s">
        <v>462</v>
      </c>
      <c r="B107" s="87"/>
      <c r="C107" s="87"/>
      <c r="D107" s="86"/>
      <c r="E107" s="27">
        <f t="shared" ref="E107:J107" si="2">COUNTIF(E8:E104,"2 (Very Fair)")</f>
        <v>0</v>
      </c>
      <c r="F107" s="27">
        <f t="shared" si="2"/>
        <v>1</v>
      </c>
      <c r="G107" s="27">
        <f t="shared" si="2"/>
        <v>1</v>
      </c>
      <c r="H107" s="27">
        <f t="shared" si="2"/>
        <v>5</v>
      </c>
      <c r="I107" s="27">
        <f t="shared" si="2"/>
        <v>0</v>
      </c>
      <c r="J107" s="27">
        <f t="shared" si="2"/>
        <v>3</v>
      </c>
      <c r="K107" s="4"/>
      <c r="L107" s="4"/>
      <c r="M107" s="4"/>
      <c r="N107" s="4"/>
      <c r="O107" s="4"/>
      <c r="P107" s="4"/>
      <c r="Q107" s="4"/>
      <c r="R107" s="4"/>
      <c r="S107" s="4"/>
      <c r="T107" s="4"/>
      <c r="U107" s="4"/>
      <c r="V107" s="4"/>
      <c r="W107" s="4"/>
      <c r="X107" s="4"/>
      <c r="Y107" s="4"/>
      <c r="Z107" s="4"/>
    </row>
    <row r="108" spans="1:26" ht="21.75" customHeight="1">
      <c r="A108" s="102" t="s">
        <v>463</v>
      </c>
      <c r="B108" s="87"/>
      <c r="C108" s="87"/>
      <c r="D108" s="86"/>
      <c r="E108" s="27">
        <f t="shared" ref="E108:J108" si="3">COUNTIF(E8:E104,"3 (Good)")</f>
        <v>9</v>
      </c>
      <c r="F108" s="27">
        <f t="shared" si="3"/>
        <v>15</v>
      </c>
      <c r="G108" s="27">
        <f t="shared" si="3"/>
        <v>14</v>
      </c>
      <c r="H108" s="27">
        <f t="shared" si="3"/>
        <v>21</v>
      </c>
      <c r="I108" s="27">
        <f t="shared" si="3"/>
        <v>12</v>
      </c>
      <c r="J108" s="27">
        <f t="shared" si="3"/>
        <v>21</v>
      </c>
      <c r="K108" s="4"/>
      <c r="L108" s="4"/>
      <c r="M108" s="4"/>
      <c r="N108" s="4"/>
      <c r="O108" s="4"/>
      <c r="P108" s="4"/>
      <c r="Q108" s="4"/>
      <c r="R108" s="4"/>
      <c r="S108" s="4"/>
      <c r="T108" s="4"/>
      <c r="U108" s="4"/>
      <c r="V108" s="4"/>
      <c r="W108" s="4"/>
      <c r="X108" s="4"/>
      <c r="Y108" s="4"/>
      <c r="Z108" s="4"/>
    </row>
    <row r="109" spans="1:26" ht="21.75" customHeight="1">
      <c r="A109" s="102" t="s">
        <v>464</v>
      </c>
      <c r="B109" s="87"/>
      <c r="C109" s="87"/>
      <c r="D109" s="86"/>
      <c r="E109" s="27">
        <f t="shared" ref="E109:J109" si="4">COUNTIF(E8:E104,"4 (Very Good)")</f>
        <v>35</v>
      </c>
      <c r="F109" s="27">
        <f t="shared" si="4"/>
        <v>33</v>
      </c>
      <c r="G109" s="27">
        <f t="shared" si="4"/>
        <v>35</v>
      </c>
      <c r="H109" s="27">
        <f t="shared" si="4"/>
        <v>29</v>
      </c>
      <c r="I109" s="27">
        <f t="shared" si="4"/>
        <v>32</v>
      </c>
      <c r="J109" s="27">
        <f t="shared" si="4"/>
        <v>27</v>
      </c>
      <c r="K109" s="4"/>
      <c r="L109" s="4"/>
      <c r="M109" s="4"/>
      <c r="N109" s="4"/>
      <c r="O109" s="4"/>
      <c r="P109" s="4"/>
      <c r="Q109" s="4"/>
      <c r="R109" s="4"/>
      <c r="S109" s="4"/>
      <c r="T109" s="4"/>
      <c r="U109" s="4"/>
      <c r="V109" s="4"/>
      <c r="W109" s="4"/>
      <c r="X109" s="4"/>
      <c r="Y109" s="4"/>
      <c r="Z109" s="4"/>
    </row>
    <row r="110" spans="1:26" ht="21.75" customHeight="1">
      <c r="A110" s="102" t="s">
        <v>465</v>
      </c>
      <c r="B110" s="87"/>
      <c r="C110" s="87"/>
      <c r="D110" s="86"/>
      <c r="E110" s="27">
        <f t="shared" ref="E110:J110" si="5">COUNTIF(E8:E104,"5 (Excellent)")</f>
        <v>53</v>
      </c>
      <c r="F110" s="27">
        <f t="shared" si="5"/>
        <v>48</v>
      </c>
      <c r="G110" s="27">
        <f t="shared" si="5"/>
        <v>47</v>
      </c>
      <c r="H110" s="27">
        <f t="shared" si="5"/>
        <v>42</v>
      </c>
      <c r="I110" s="27">
        <f t="shared" si="5"/>
        <v>53</v>
      </c>
      <c r="J110" s="27">
        <f t="shared" si="5"/>
        <v>45</v>
      </c>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A108:D108"/>
    <mergeCell ref="A109:D109"/>
    <mergeCell ref="A110:D110"/>
    <mergeCell ref="A1:J1"/>
    <mergeCell ref="A2:J2"/>
    <mergeCell ref="A3:J3"/>
    <mergeCell ref="A7:D7"/>
    <mergeCell ref="A105:D105"/>
    <mergeCell ref="A106:D106"/>
    <mergeCell ref="A107:D107"/>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88" t="s">
        <v>0</v>
      </c>
      <c r="B1" s="89"/>
      <c r="C1" s="89"/>
      <c r="D1" s="89"/>
      <c r="E1" s="89"/>
      <c r="F1" s="89"/>
      <c r="G1" s="89"/>
      <c r="H1" s="89"/>
      <c r="I1" s="89"/>
      <c r="J1" s="89"/>
      <c r="K1" s="89"/>
      <c r="L1" s="89"/>
      <c r="M1" s="89"/>
      <c r="N1" s="4"/>
      <c r="O1" s="4"/>
      <c r="P1" s="4"/>
      <c r="Q1" s="4"/>
      <c r="R1" s="4"/>
      <c r="S1" s="4"/>
      <c r="T1" s="4"/>
      <c r="U1" s="4"/>
      <c r="V1" s="4"/>
      <c r="W1" s="4"/>
      <c r="X1" s="4"/>
      <c r="Y1" s="4"/>
      <c r="Z1" s="4"/>
    </row>
    <row r="2" spans="1:26" ht="20.25" customHeight="1">
      <c r="A2" s="88" t="s">
        <v>3</v>
      </c>
      <c r="B2" s="89"/>
      <c r="C2" s="89"/>
      <c r="D2" s="89"/>
      <c r="E2" s="89"/>
      <c r="F2" s="89"/>
      <c r="G2" s="89"/>
      <c r="H2" s="89"/>
      <c r="I2" s="89"/>
      <c r="J2" s="89"/>
      <c r="K2" s="89"/>
      <c r="L2" s="89"/>
      <c r="M2" s="89"/>
      <c r="N2" s="4"/>
      <c r="O2" s="4"/>
      <c r="P2" s="4"/>
      <c r="Q2" s="4"/>
      <c r="R2" s="4"/>
      <c r="S2" s="4"/>
      <c r="T2" s="4"/>
      <c r="U2" s="4"/>
      <c r="V2" s="4"/>
      <c r="W2" s="4"/>
      <c r="X2" s="4"/>
      <c r="Y2" s="4"/>
      <c r="Z2" s="4"/>
    </row>
    <row r="3" spans="1:26" ht="20.25" customHeight="1">
      <c r="A3" s="90" t="s">
        <v>276</v>
      </c>
      <c r="B3" s="89"/>
      <c r="C3" s="89"/>
      <c r="D3" s="89"/>
      <c r="E3" s="89"/>
      <c r="F3" s="89"/>
      <c r="G3" s="89"/>
      <c r="H3" s="89"/>
      <c r="I3" s="89"/>
      <c r="J3" s="89"/>
      <c r="K3" s="89"/>
      <c r="L3" s="89"/>
      <c r="M3" s="89"/>
      <c r="N3" s="4"/>
      <c r="O3" s="4"/>
      <c r="P3" s="4"/>
      <c r="Q3" s="4"/>
      <c r="R3" s="4"/>
      <c r="S3" s="4"/>
      <c r="T3" s="4"/>
      <c r="U3" s="4"/>
      <c r="V3" s="4"/>
      <c r="W3" s="4"/>
      <c r="X3" s="4"/>
      <c r="Y3" s="4"/>
      <c r="Z3" s="4"/>
    </row>
    <row r="4" spans="1:26" ht="22.5" customHeight="1">
      <c r="A4" s="45" t="s">
        <v>304</v>
      </c>
      <c r="B4" s="4"/>
      <c r="C4" s="4"/>
      <c r="D4" s="4"/>
      <c r="E4" s="2" t="s">
        <v>305</v>
      </c>
      <c r="G4" s="4"/>
      <c r="H4" s="4"/>
      <c r="I4" s="4"/>
      <c r="J4" s="4"/>
      <c r="K4" s="4"/>
      <c r="L4" s="4"/>
      <c r="M4" s="44" t="s">
        <v>306</v>
      </c>
      <c r="N4" s="4"/>
      <c r="O4" s="4"/>
      <c r="P4" s="4"/>
      <c r="Q4" s="4"/>
      <c r="R4" s="4"/>
      <c r="S4" s="4"/>
      <c r="T4" s="4"/>
      <c r="U4" s="4"/>
      <c r="V4" s="4"/>
      <c r="W4" s="4"/>
      <c r="X4" s="4"/>
      <c r="Y4" s="4"/>
      <c r="Z4" s="4"/>
    </row>
    <row r="5" spans="1:26" ht="21.75" customHeight="1">
      <c r="A5" s="45" t="s">
        <v>307</v>
      </c>
      <c r="B5" s="4"/>
      <c r="C5" s="4"/>
      <c r="D5" s="4"/>
      <c r="E5" s="4"/>
      <c r="F5" s="4"/>
      <c r="G5" s="4"/>
      <c r="H5" s="4"/>
      <c r="I5" s="4"/>
      <c r="J5" s="4"/>
      <c r="K5" s="4"/>
      <c r="L5" s="4"/>
      <c r="M5" s="44" t="s">
        <v>308</v>
      </c>
      <c r="N5" s="4"/>
      <c r="O5" s="4"/>
      <c r="P5" s="4"/>
      <c r="Q5" s="4"/>
      <c r="R5" s="4"/>
      <c r="S5" s="4"/>
      <c r="T5" s="4"/>
      <c r="U5" s="4"/>
      <c r="V5" s="4"/>
      <c r="W5" s="4"/>
      <c r="X5" s="4"/>
      <c r="Y5" s="4"/>
      <c r="Z5" s="4"/>
    </row>
    <row r="6" spans="1:26" ht="14.25" customHeight="1">
      <c r="A6" s="91" t="s">
        <v>309</v>
      </c>
      <c r="B6" s="92" t="s">
        <v>310</v>
      </c>
      <c r="C6" s="92" t="s">
        <v>311</v>
      </c>
      <c r="D6" s="85" t="s">
        <v>312</v>
      </c>
      <c r="E6" s="87"/>
      <c r="F6" s="87"/>
      <c r="G6" s="87"/>
      <c r="H6" s="87"/>
      <c r="I6" s="86"/>
      <c r="J6" s="91" t="s">
        <v>314</v>
      </c>
      <c r="K6" s="91" t="s">
        <v>316</v>
      </c>
      <c r="L6" s="91" t="s">
        <v>317</v>
      </c>
      <c r="M6" s="91" t="s">
        <v>318</v>
      </c>
      <c r="N6" s="4"/>
      <c r="O6" s="4"/>
      <c r="P6" s="4"/>
      <c r="Q6" s="4"/>
      <c r="R6" s="4"/>
      <c r="S6" s="4"/>
      <c r="T6" s="4"/>
      <c r="U6" s="4"/>
      <c r="V6" s="4"/>
      <c r="W6" s="4"/>
      <c r="X6" s="4"/>
      <c r="Y6" s="4"/>
      <c r="Z6" s="4"/>
    </row>
    <row r="7" spans="1:26" ht="14.25" customHeight="1">
      <c r="A7" s="84"/>
      <c r="B7" s="84"/>
      <c r="C7" s="84"/>
      <c r="D7" s="16">
        <v>0</v>
      </c>
      <c r="E7" s="16">
        <v>1</v>
      </c>
      <c r="F7" s="16">
        <v>2</v>
      </c>
      <c r="G7" s="16">
        <v>3</v>
      </c>
      <c r="H7" s="16">
        <v>4</v>
      </c>
      <c r="I7" s="16">
        <v>5</v>
      </c>
      <c r="J7" s="84"/>
      <c r="K7" s="84"/>
      <c r="L7" s="84"/>
      <c r="M7" s="84"/>
      <c r="N7" s="4"/>
      <c r="O7" s="4"/>
      <c r="P7" s="4"/>
      <c r="Q7" s="4"/>
      <c r="R7" s="4"/>
      <c r="S7" s="4"/>
      <c r="T7" s="4"/>
      <c r="U7" s="4"/>
      <c r="V7" s="4"/>
      <c r="W7" s="4"/>
      <c r="X7" s="4"/>
      <c r="Y7" s="4"/>
      <c r="Z7" s="4"/>
    </row>
    <row r="8" spans="1:26" ht="50.25" customHeight="1">
      <c r="A8" s="59" t="s">
        <v>42</v>
      </c>
      <c r="B8" s="60" t="s">
        <v>322</v>
      </c>
      <c r="C8" s="20" t="s">
        <v>284</v>
      </c>
      <c r="D8" s="22">
        <v>0</v>
      </c>
      <c r="E8" s="22">
        <v>0</v>
      </c>
      <c r="F8" s="22">
        <v>0</v>
      </c>
      <c r="G8" s="22">
        <v>9</v>
      </c>
      <c r="H8" s="22">
        <v>35</v>
      </c>
      <c r="I8" s="22">
        <v>53</v>
      </c>
      <c r="J8" s="22">
        <f t="shared" ref="J8:J13" si="0">SUM(D8:I8)</f>
        <v>97</v>
      </c>
      <c r="K8" s="61">
        <f t="shared" ref="K8:K13" si="1">(E8*1+F8*2+G8*3+H8*4+I8*5)/95</f>
        <v>4.5473684210526315</v>
      </c>
      <c r="L8" s="22">
        <v>5</v>
      </c>
      <c r="M8" s="62">
        <f t="shared" ref="M8:M13" si="2">(K8/L8)*100</f>
        <v>90.94736842105263</v>
      </c>
      <c r="N8" s="4"/>
      <c r="O8" s="4"/>
      <c r="P8" s="4"/>
      <c r="Q8" s="4"/>
      <c r="R8" s="4"/>
      <c r="S8" s="4"/>
      <c r="T8" s="4"/>
      <c r="U8" s="4"/>
      <c r="V8" s="4"/>
      <c r="W8" s="4"/>
      <c r="X8" s="4"/>
      <c r="Y8" s="4"/>
      <c r="Z8" s="4"/>
    </row>
    <row r="9" spans="1:26" ht="81" customHeight="1">
      <c r="A9" s="59" t="s">
        <v>43</v>
      </c>
      <c r="B9" s="60" t="s">
        <v>329</v>
      </c>
      <c r="C9" s="20" t="s">
        <v>285</v>
      </c>
      <c r="D9" s="22">
        <v>0</v>
      </c>
      <c r="E9" s="22">
        <v>0</v>
      </c>
      <c r="F9" s="22">
        <v>1</v>
      </c>
      <c r="G9" s="22">
        <v>15</v>
      </c>
      <c r="H9" s="22">
        <v>33</v>
      </c>
      <c r="I9" s="22">
        <v>48</v>
      </c>
      <c r="J9" s="22">
        <f t="shared" si="0"/>
        <v>97</v>
      </c>
      <c r="K9" s="61">
        <f t="shared" si="1"/>
        <v>4.4105263157894736</v>
      </c>
      <c r="L9" s="22">
        <v>5</v>
      </c>
      <c r="M9" s="62">
        <f t="shared" si="2"/>
        <v>88.21052631578948</v>
      </c>
      <c r="N9" s="4"/>
      <c r="O9" s="4"/>
      <c r="P9" s="4"/>
      <c r="Q9" s="4"/>
      <c r="R9" s="4"/>
      <c r="S9" s="4"/>
      <c r="T9" s="4"/>
      <c r="U9" s="4"/>
      <c r="V9" s="4"/>
      <c r="W9" s="4"/>
      <c r="X9" s="4"/>
      <c r="Y9" s="4"/>
      <c r="Z9" s="4"/>
    </row>
    <row r="10" spans="1:26" ht="80.25" customHeight="1">
      <c r="A10" s="59" t="s">
        <v>45</v>
      </c>
      <c r="B10" s="60" t="s">
        <v>333</v>
      </c>
      <c r="C10" s="20" t="s">
        <v>286</v>
      </c>
      <c r="D10" s="22">
        <v>0</v>
      </c>
      <c r="E10" s="22">
        <v>0</v>
      </c>
      <c r="F10" s="22">
        <v>1</v>
      </c>
      <c r="G10" s="22">
        <v>14</v>
      </c>
      <c r="H10" s="22">
        <v>35</v>
      </c>
      <c r="I10" s="22">
        <v>47</v>
      </c>
      <c r="J10" s="22">
        <f t="shared" si="0"/>
        <v>97</v>
      </c>
      <c r="K10" s="61">
        <f t="shared" si="1"/>
        <v>4.4105263157894736</v>
      </c>
      <c r="L10" s="22">
        <v>5</v>
      </c>
      <c r="M10" s="62">
        <f t="shared" si="2"/>
        <v>88.21052631578948</v>
      </c>
      <c r="N10" s="4"/>
      <c r="O10" s="4"/>
      <c r="P10" s="4"/>
      <c r="Q10" s="4"/>
      <c r="R10" s="4"/>
      <c r="S10" s="4"/>
      <c r="T10" s="4"/>
      <c r="U10" s="4"/>
      <c r="V10" s="4"/>
      <c r="W10" s="4"/>
      <c r="X10" s="4"/>
      <c r="Y10" s="4"/>
      <c r="Z10" s="4"/>
    </row>
    <row r="11" spans="1:26" ht="51" customHeight="1">
      <c r="A11" s="59" t="s">
        <v>38</v>
      </c>
      <c r="B11" s="60" t="s">
        <v>338</v>
      </c>
      <c r="C11" s="20" t="s">
        <v>287</v>
      </c>
      <c r="D11" s="22">
        <v>0</v>
      </c>
      <c r="E11" s="22">
        <v>0</v>
      </c>
      <c r="F11" s="22">
        <v>5</v>
      </c>
      <c r="G11" s="22">
        <v>21</v>
      </c>
      <c r="H11" s="22">
        <v>29</v>
      </c>
      <c r="I11" s="22">
        <v>42</v>
      </c>
      <c r="J11" s="22">
        <f t="shared" si="0"/>
        <v>97</v>
      </c>
      <c r="K11" s="61">
        <f t="shared" si="1"/>
        <v>4.2</v>
      </c>
      <c r="L11" s="22">
        <v>5</v>
      </c>
      <c r="M11" s="62">
        <f t="shared" si="2"/>
        <v>84.000000000000014</v>
      </c>
      <c r="N11" s="4"/>
      <c r="O11" s="4"/>
      <c r="P11" s="4"/>
      <c r="Q11" s="4"/>
      <c r="R11" s="4"/>
      <c r="S11" s="4"/>
      <c r="T11" s="4"/>
      <c r="U11" s="4"/>
      <c r="V11" s="4"/>
      <c r="W11" s="4"/>
      <c r="X11" s="4"/>
      <c r="Y11" s="4"/>
      <c r="Z11" s="4"/>
    </row>
    <row r="12" spans="1:26" ht="48.75" customHeight="1">
      <c r="A12" s="59" t="s">
        <v>44</v>
      </c>
      <c r="B12" s="60" t="s">
        <v>342</v>
      </c>
      <c r="C12" s="20" t="s">
        <v>288</v>
      </c>
      <c r="D12" s="22">
        <v>0</v>
      </c>
      <c r="E12" s="22">
        <v>0</v>
      </c>
      <c r="F12" s="22">
        <v>0</v>
      </c>
      <c r="G12" s="22">
        <v>12</v>
      </c>
      <c r="H12" s="22">
        <v>32</v>
      </c>
      <c r="I12" s="22">
        <v>53</v>
      </c>
      <c r="J12" s="22">
        <f t="shared" si="0"/>
        <v>97</v>
      </c>
      <c r="K12" s="61">
        <f t="shared" si="1"/>
        <v>4.5157894736842108</v>
      </c>
      <c r="L12" s="22">
        <v>5</v>
      </c>
      <c r="M12" s="62">
        <f t="shared" si="2"/>
        <v>90.31578947368422</v>
      </c>
      <c r="N12" s="4"/>
      <c r="O12" s="4"/>
      <c r="P12" s="4"/>
      <c r="Q12" s="4"/>
      <c r="R12" s="4"/>
      <c r="S12" s="4"/>
      <c r="T12" s="4"/>
      <c r="U12" s="4"/>
      <c r="V12" s="4"/>
      <c r="W12" s="4"/>
      <c r="X12" s="4"/>
      <c r="Y12" s="4"/>
      <c r="Z12" s="4"/>
    </row>
    <row r="13" spans="1:26" ht="49.5" customHeight="1">
      <c r="A13" s="59" t="s">
        <v>41</v>
      </c>
      <c r="B13" s="60" t="s">
        <v>344</v>
      </c>
      <c r="C13" s="20" t="s">
        <v>289</v>
      </c>
      <c r="D13" s="22">
        <v>1</v>
      </c>
      <c r="E13" s="22">
        <v>0</v>
      </c>
      <c r="F13" s="22">
        <v>3</v>
      </c>
      <c r="G13" s="22">
        <v>21</v>
      </c>
      <c r="H13" s="22">
        <v>27</v>
      </c>
      <c r="I13" s="22">
        <v>45</v>
      </c>
      <c r="J13" s="22">
        <f t="shared" si="0"/>
        <v>97</v>
      </c>
      <c r="K13" s="61">
        <f t="shared" si="1"/>
        <v>4.2315789473684209</v>
      </c>
      <c r="L13" s="22">
        <v>5</v>
      </c>
      <c r="M13" s="62">
        <f t="shared" si="2"/>
        <v>84.631578947368411</v>
      </c>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21" customHeight="1">
      <c r="A15" s="4"/>
      <c r="B15" s="4"/>
      <c r="C15" s="14" t="s">
        <v>345</v>
      </c>
      <c r="D15" s="16" t="s">
        <v>42</v>
      </c>
      <c r="E15" s="16" t="s">
        <v>43</v>
      </c>
      <c r="F15" s="16" t="s">
        <v>45</v>
      </c>
      <c r="G15" s="16" t="s">
        <v>38</v>
      </c>
      <c r="H15" s="16" t="s">
        <v>44</v>
      </c>
      <c r="I15" s="16" t="s">
        <v>41</v>
      </c>
      <c r="J15" s="4"/>
      <c r="K15" s="4"/>
      <c r="L15" s="4"/>
      <c r="M15" s="4"/>
      <c r="N15" s="4"/>
      <c r="O15" s="4"/>
      <c r="P15" s="4"/>
      <c r="Q15" s="4"/>
      <c r="R15" s="4"/>
      <c r="S15" s="4"/>
      <c r="T15" s="4"/>
      <c r="U15" s="4"/>
      <c r="V15" s="4"/>
      <c r="W15" s="4"/>
      <c r="X15" s="4"/>
      <c r="Y15" s="4"/>
      <c r="Z15" s="4"/>
    </row>
    <row r="16" spans="1:26" ht="36" customHeight="1">
      <c r="A16" s="4"/>
      <c r="B16" s="4"/>
      <c r="C16" s="20" t="s">
        <v>348</v>
      </c>
      <c r="D16" s="25">
        <f>'15EE73-HVE-CONSOLIDATED CO'!C12</f>
        <v>58.547149122807014</v>
      </c>
      <c r="E16" s="25">
        <f>'15EE73-HVE-CONSOLIDATED CO'!D12</f>
        <v>52.306547619047613</v>
      </c>
      <c r="F16" s="25">
        <f>'15EE73-HVE-CONSOLIDATED CO'!E12</f>
        <v>58.020833333333329</v>
      </c>
      <c r="G16" s="25">
        <f>'15EE73-HVE-CONSOLIDATED CO'!F12</f>
        <v>88.020833333333329</v>
      </c>
      <c r="H16" s="25">
        <f>'15EE73-HVE-CONSOLIDATED CO'!G12</f>
        <v>58.609068627450974</v>
      </c>
      <c r="I16" s="25">
        <f>'15EE73-HVE-CONSOLIDATED CO'!H12</f>
        <v>88.020833333333329</v>
      </c>
      <c r="J16" s="4"/>
      <c r="K16" s="4"/>
      <c r="L16" s="4"/>
      <c r="M16" s="4"/>
      <c r="N16" s="4"/>
      <c r="O16" s="4"/>
      <c r="P16" s="4"/>
      <c r="Q16" s="4"/>
      <c r="R16" s="4"/>
      <c r="S16" s="4"/>
      <c r="T16" s="4"/>
      <c r="U16" s="4"/>
      <c r="V16" s="4"/>
      <c r="W16" s="4"/>
      <c r="X16" s="4"/>
      <c r="Y16" s="4"/>
      <c r="Z16" s="4"/>
    </row>
    <row r="17" spans="1:26" ht="21.75" customHeight="1">
      <c r="A17" s="4"/>
      <c r="B17" s="4"/>
      <c r="C17" s="59" t="s">
        <v>350</v>
      </c>
      <c r="D17" s="49">
        <f t="shared" ref="D17:I17" si="3">D16*0.8</f>
        <v>46.837719298245617</v>
      </c>
      <c r="E17" s="49">
        <f t="shared" si="3"/>
        <v>41.845238095238095</v>
      </c>
      <c r="F17" s="49">
        <f t="shared" si="3"/>
        <v>46.416666666666664</v>
      </c>
      <c r="G17" s="49">
        <f t="shared" si="3"/>
        <v>70.416666666666671</v>
      </c>
      <c r="H17" s="49">
        <f t="shared" si="3"/>
        <v>46.88725490196078</v>
      </c>
      <c r="I17" s="49">
        <f t="shared" si="3"/>
        <v>70.416666666666671</v>
      </c>
      <c r="J17" s="4"/>
      <c r="K17" s="4"/>
      <c r="L17" s="4"/>
      <c r="M17" s="4"/>
      <c r="N17" s="4"/>
      <c r="O17" s="4"/>
      <c r="P17" s="4"/>
      <c r="Q17" s="4"/>
      <c r="R17" s="4"/>
      <c r="S17" s="4"/>
      <c r="T17" s="4"/>
      <c r="U17" s="4"/>
      <c r="V17" s="4"/>
      <c r="W17" s="4"/>
      <c r="X17" s="4"/>
      <c r="Y17" s="4"/>
      <c r="Z17" s="4"/>
    </row>
    <row r="18" spans="1:26" ht="21.75" customHeight="1">
      <c r="A18" s="4"/>
      <c r="B18" s="4"/>
      <c r="C18" s="59" t="s">
        <v>356</v>
      </c>
      <c r="D18" s="61">
        <f>M8</f>
        <v>90.94736842105263</v>
      </c>
      <c r="E18" s="61">
        <f>M9</f>
        <v>88.21052631578948</v>
      </c>
      <c r="F18" s="61">
        <f>M10</f>
        <v>88.21052631578948</v>
      </c>
      <c r="G18" s="61">
        <f>M11</f>
        <v>84.000000000000014</v>
      </c>
      <c r="H18" s="61">
        <f>M12</f>
        <v>90.31578947368422</v>
      </c>
      <c r="I18" s="61">
        <f>M13</f>
        <v>84.631578947368411</v>
      </c>
      <c r="J18" s="4"/>
      <c r="K18" s="4"/>
      <c r="L18" s="4"/>
      <c r="M18" s="4"/>
      <c r="N18" s="4"/>
      <c r="O18" s="4"/>
      <c r="P18" s="4"/>
      <c r="Q18" s="4"/>
      <c r="R18" s="4"/>
      <c r="S18" s="4"/>
      <c r="T18" s="4"/>
      <c r="U18" s="4"/>
      <c r="V18" s="4"/>
      <c r="W18" s="4"/>
      <c r="X18" s="4"/>
      <c r="Y18" s="4"/>
      <c r="Z18" s="4"/>
    </row>
    <row r="19" spans="1:26" ht="21.75" customHeight="1">
      <c r="A19" s="4"/>
      <c r="B19" s="4"/>
      <c r="C19" s="59" t="s">
        <v>361</v>
      </c>
      <c r="D19" s="63">
        <f t="shared" ref="D19:I19" si="4">D18*0.2</f>
        <v>18.189473684210526</v>
      </c>
      <c r="E19" s="63">
        <f t="shared" si="4"/>
        <v>17.642105263157898</v>
      </c>
      <c r="F19" s="63">
        <f t="shared" si="4"/>
        <v>17.642105263157898</v>
      </c>
      <c r="G19" s="63">
        <f t="shared" si="4"/>
        <v>16.800000000000004</v>
      </c>
      <c r="H19" s="63">
        <f t="shared" si="4"/>
        <v>18.063157894736843</v>
      </c>
      <c r="I19" s="63">
        <f t="shared" si="4"/>
        <v>16.926315789473684</v>
      </c>
      <c r="J19" s="4"/>
      <c r="K19" s="4"/>
      <c r="L19" s="4"/>
      <c r="M19" s="4"/>
      <c r="N19" s="4"/>
      <c r="O19" s="4"/>
      <c r="P19" s="4"/>
      <c r="Q19" s="4"/>
      <c r="R19" s="4"/>
      <c r="S19" s="4"/>
      <c r="T19" s="4"/>
      <c r="U19" s="4"/>
      <c r="V19" s="4"/>
      <c r="W19" s="4"/>
      <c r="X19" s="4"/>
      <c r="Y19" s="4"/>
      <c r="Z19" s="4"/>
    </row>
    <row r="20" spans="1:26" ht="28.5" customHeight="1">
      <c r="A20" s="4"/>
      <c r="B20" s="4"/>
      <c r="C20" s="59" t="s">
        <v>367</v>
      </c>
      <c r="D20" s="64">
        <f t="shared" ref="D20:I20" si="5">D17+D19</f>
        <v>65.027192982456143</v>
      </c>
      <c r="E20" s="64">
        <f t="shared" si="5"/>
        <v>59.487343358395989</v>
      </c>
      <c r="F20" s="64">
        <f t="shared" si="5"/>
        <v>64.058771929824559</v>
      </c>
      <c r="G20" s="64">
        <f t="shared" si="5"/>
        <v>87.216666666666669</v>
      </c>
      <c r="H20" s="64">
        <f t="shared" si="5"/>
        <v>64.95041279669762</v>
      </c>
      <c r="I20" s="64">
        <f t="shared" si="5"/>
        <v>87.342982456140362</v>
      </c>
      <c r="J20" s="4"/>
      <c r="K20" s="4"/>
      <c r="L20" s="4"/>
      <c r="M20" s="4"/>
      <c r="N20" s="4"/>
      <c r="O20" s="4"/>
      <c r="P20" s="4"/>
      <c r="Q20" s="4"/>
      <c r="R20" s="4"/>
      <c r="S20" s="4"/>
      <c r="T20" s="4"/>
      <c r="U20" s="4"/>
      <c r="V20" s="4"/>
      <c r="W20" s="4"/>
      <c r="X20" s="4"/>
      <c r="Y20" s="4"/>
      <c r="Z20" s="4"/>
    </row>
    <row r="21" spans="1:26" ht="14.25" customHeight="1">
      <c r="A21" s="4"/>
      <c r="B21" s="4"/>
      <c r="C21" s="65"/>
      <c r="D21" s="65"/>
      <c r="E21" s="65"/>
      <c r="F21" s="65"/>
      <c r="G21" s="65"/>
      <c r="H21" s="4"/>
      <c r="I21" s="4"/>
      <c r="J21" s="4"/>
      <c r="K21" s="4"/>
      <c r="L21" s="4"/>
      <c r="M21" s="4"/>
      <c r="N21" s="4"/>
      <c r="O21" s="4"/>
      <c r="P21" s="4"/>
      <c r="Q21" s="4"/>
      <c r="R21" s="4"/>
      <c r="S21" s="4"/>
      <c r="T21" s="4"/>
      <c r="U21" s="4"/>
      <c r="V21" s="4"/>
      <c r="W21" s="4"/>
      <c r="X21" s="4"/>
      <c r="Y21" s="4"/>
      <c r="Z21" s="4"/>
    </row>
    <row r="22" spans="1:26" ht="14.25" customHeight="1">
      <c r="A22" s="4"/>
      <c r="B22" s="4"/>
      <c r="C22" s="65"/>
      <c r="D22" s="65"/>
      <c r="E22" s="65"/>
      <c r="F22" s="65"/>
      <c r="G22" s="65"/>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2" width="9.140625" customWidth="1"/>
    <col min="3" max="3" width="22" customWidth="1"/>
    <col min="4" max="4" width="19.5703125" customWidth="1"/>
    <col min="5" max="6" width="14.7109375" customWidth="1"/>
    <col min="7" max="7" width="15.85546875" customWidth="1"/>
    <col min="8" max="8" width="8" customWidth="1"/>
    <col min="9" max="9" width="13" customWidth="1"/>
    <col min="10" max="10" width="9.140625" customWidth="1"/>
    <col min="11" max="26" width="8.7109375" customWidth="1"/>
  </cols>
  <sheetData>
    <row r="1" spans="1:26" ht="21.75" customHeight="1">
      <c r="A1" s="88" t="s">
        <v>0</v>
      </c>
      <c r="B1" s="89"/>
      <c r="C1" s="89"/>
      <c r="D1" s="89"/>
      <c r="E1" s="89"/>
      <c r="F1" s="89"/>
      <c r="G1" s="89"/>
      <c r="H1" s="89"/>
      <c r="I1" s="89"/>
      <c r="J1" s="89"/>
      <c r="K1" s="4"/>
      <c r="L1" s="4"/>
      <c r="M1" s="4"/>
      <c r="N1" s="4"/>
      <c r="O1" s="4"/>
      <c r="P1" s="4"/>
      <c r="Q1" s="4"/>
      <c r="R1" s="4"/>
      <c r="S1" s="4"/>
      <c r="T1" s="4"/>
      <c r="U1" s="4"/>
      <c r="V1" s="4"/>
      <c r="W1" s="4"/>
      <c r="X1" s="4"/>
      <c r="Y1" s="4"/>
      <c r="Z1" s="4"/>
    </row>
    <row r="2" spans="1:26" ht="21.75" customHeight="1">
      <c r="A2" s="88" t="s">
        <v>3</v>
      </c>
      <c r="B2" s="89"/>
      <c r="C2" s="89"/>
      <c r="D2" s="89"/>
      <c r="E2" s="89"/>
      <c r="F2" s="89"/>
      <c r="G2" s="89"/>
      <c r="H2" s="89"/>
      <c r="I2" s="89"/>
      <c r="J2" s="89"/>
      <c r="K2" s="4"/>
      <c r="L2" s="4"/>
      <c r="M2" s="4"/>
      <c r="N2" s="4"/>
      <c r="O2" s="4"/>
      <c r="P2" s="4"/>
      <c r="Q2" s="4"/>
      <c r="R2" s="4"/>
      <c r="S2" s="4"/>
      <c r="T2" s="4"/>
      <c r="U2" s="4"/>
      <c r="V2" s="4"/>
      <c r="W2" s="4"/>
      <c r="X2" s="4"/>
      <c r="Y2" s="4"/>
      <c r="Z2" s="4"/>
    </row>
    <row r="3" spans="1:26" ht="21.75" customHeight="1">
      <c r="A3" s="90" t="s">
        <v>466</v>
      </c>
      <c r="B3" s="89"/>
      <c r="C3" s="89"/>
      <c r="D3" s="89"/>
      <c r="E3" s="89"/>
      <c r="F3" s="89"/>
      <c r="G3" s="89"/>
      <c r="H3" s="89"/>
      <c r="I3" s="89"/>
      <c r="J3" s="89"/>
      <c r="K3" s="4"/>
      <c r="L3" s="4"/>
      <c r="M3" s="4"/>
      <c r="N3" s="4"/>
      <c r="O3" s="4"/>
      <c r="P3" s="4"/>
      <c r="Q3" s="4"/>
      <c r="R3" s="4"/>
      <c r="S3" s="4"/>
      <c r="T3" s="4"/>
      <c r="U3" s="4"/>
      <c r="V3" s="4"/>
      <c r="W3" s="4"/>
      <c r="X3" s="4"/>
      <c r="Y3" s="4"/>
      <c r="Z3" s="4"/>
    </row>
    <row r="4" spans="1:26" ht="24.75" customHeight="1">
      <c r="A4" s="45" t="s">
        <v>467</v>
      </c>
      <c r="B4" s="4"/>
      <c r="C4" s="4"/>
      <c r="D4" s="4"/>
      <c r="E4" s="2" t="s">
        <v>468</v>
      </c>
      <c r="F4" s="66"/>
      <c r="G4" s="4"/>
      <c r="H4" s="4"/>
      <c r="I4" s="4"/>
      <c r="J4" s="4"/>
      <c r="K4" s="4"/>
      <c r="L4" s="4"/>
      <c r="M4" s="44" t="s">
        <v>469</v>
      </c>
      <c r="N4" s="4"/>
      <c r="O4" s="4"/>
      <c r="P4" s="4"/>
      <c r="Q4" s="4"/>
      <c r="R4" s="4"/>
      <c r="S4" s="4"/>
      <c r="T4" s="4"/>
      <c r="U4" s="4"/>
      <c r="V4" s="4"/>
      <c r="W4" s="4"/>
      <c r="X4" s="4"/>
      <c r="Y4" s="4"/>
      <c r="Z4" s="4"/>
    </row>
    <row r="5" spans="1:26" ht="24.75" customHeight="1">
      <c r="A5" s="45" t="s">
        <v>470</v>
      </c>
      <c r="B5" s="4"/>
      <c r="C5" s="4"/>
      <c r="D5" s="4"/>
      <c r="E5" s="4"/>
      <c r="F5" s="4"/>
      <c r="G5" s="4"/>
      <c r="H5" s="4"/>
      <c r="I5" s="4"/>
      <c r="J5" s="4"/>
      <c r="K5" s="4"/>
      <c r="L5" s="4"/>
      <c r="M5" s="44"/>
      <c r="N5" s="4"/>
      <c r="O5" s="4"/>
      <c r="P5" s="4"/>
      <c r="Q5" s="4"/>
      <c r="R5" s="4"/>
      <c r="S5" s="4"/>
      <c r="T5" s="4"/>
      <c r="U5" s="4"/>
      <c r="V5" s="4"/>
      <c r="W5" s="4"/>
      <c r="X5" s="4"/>
      <c r="Y5" s="4"/>
      <c r="Z5" s="4"/>
    </row>
    <row r="6" spans="1:26" ht="14.25" customHeight="1">
      <c r="A6" s="65"/>
      <c r="B6" s="65"/>
      <c r="C6" s="65"/>
      <c r="D6" s="65"/>
      <c r="E6" s="65"/>
      <c r="F6" s="65"/>
      <c r="G6" s="65"/>
      <c r="H6" s="65"/>
      <c r="I6" s="65"/>
      <c r="J6" s="65"/>
      <c r="K6" s="4"/>
      <c r="L6" s="4"/>
      <c r="M6" s="4"/>
      <c r="N6" s="4"/>
      <c r="O6" s="4"/>
      <c r="P6" s="4"/>
      <c r="Q6" s="4"/>
      <c r="R6" s="4"/>
      <c r="S6" s="4"/>
      <c r="T6" s="4"/>
      <c r="U6" s="4"/>
      <c r="V6" s="4"/>
      <c r="W6" s="4"/>
      <c r="X6" s="4"/>
      <c r="Y6" s="4"/>
      <c r="Z6" s="4"/>
    </row>
    <row r="7" spans="1:26" ht="22.5" customHeight="1">
      <c r="A7" s="108" t="s">
        <v>471</v>
      </c>
      <c r="B7" s="89"/>
      <c r="C7" s="89"/>
      <c r="D7" s="89"/>
      <c r="E7" s="89"/>
      <c r="F7" s="89"/>
      <c r="G7" s="89"/>
      <c r="H7" s="89"/>
      <c r="I7" s="89"/>
      <c r="J7" s="89"/>
      <c r="K7" s="4"/>
      <c r="L7" s="4"/>
      <c r="M7" s="4"/>
      <c r="N7" s="4"/>
      <c r="O7" s="4"/>
      <c r="P7" s="4"/>
      <c r="Q7" s="4"/>
      <c r="R7" s="4"/>
      <c r="S7" s="4"/>
      <c r="T7" s="4"/>
      <c r="U7" s="4"/>
      <c r="V7" s="4"/>
      <c r="W7" s="4"/>
      <c r="X7" s="4"/>
      <c r="Y7" s="4"/>
      <c r="Z7" s="4"/>
    </row>
    <row r="8" spans="1:26" ht="18.75" customHeight="1">
      <c r="A8" s="109" t="s">
        <v>472</v>
      </c>
      <c r="B8" s="89"/>
      <c r="C8" s="89"/>
      <c r="D8" s="89"/>
      <c r="E8" s="89"/>
      <c r="F8" s="89"/>
      <c r="G8" s="89"/>
      <c r="H8" s="89"/>
      <c r="I8" s="89"/>
      <c r="J8" s="89"/>
      <c r="K8" s="4"/>
      <c r="L8" s="4"/>
      <c r="M8" s="4"/>
      <c r="N8" s="4"/>
      <c r="O8" s="4"/>
      <c r="P8" s="4"/>
      <c r="Q8" s="4"/>
      <c r="R8" s="4"/>
      <c r="S8" s="4"/>
      <c r="T8" s="4"/>
      <c r="U8" s="4"/>
      <c r="V8" s="4"/>
      <c r="W8" s="4"/>
      <c r="X8" s="4"/>
      <c r="Y8" s="4"/>
      <c r="Z8" s="4"/>
    </row>
    <row r="9" spans="1:26" ht="18.75" customHeight="1">
      <c r="A9" s="109" t="s">
        <v>473</v>
      </c>
      <c r="B9" s="89"/>
      <c r="C9" s="89"/>
      <c r="D9" s="89"/>
      <c r="E9" s="89"/>
      <c r="F9" s="89"/>
      <c r="G9" s="89"/>
      <c r="H9" s="89"/>
      <c r="I9" s="89"/>
      <c r="J9" s="89"/>
      <c r="K9" s="4"/>
      <c r="L9" s="4"/>
      <c r="M9" s="4"/>
      <c r="N9" s="4"/>
      <c r="O9" s="4"/>
      <c r="P9" s="4"/>
      <c r="Q9" s="4"/>
      <c r="R9" s="4"/>
      <c r="S9" s="4"/>
      <c r="T9" s="4"/>
      <c r="U9" s="4"/>
      <c r="V9" s="4"/>
      <c r="W9" s="4"/>
      <c r="X9" s="4"/>
      <c r="Y9" s="4"/>
      <c r="Z9" s="4"/>
    </row>
    <row r="10" spans="1:26" ht="6"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34.5" customHeight="1">
      <c r="A11" s="4"/>
      <c r="B11" s="105" t="s">
        <v>269</v>
      </c>
      <c r="C11" s="105" t="s">
        <v>474</v>
      </c>
      <c r="D11" s="105" t="s">
        <v>475</v>
      </c>
      <c r="E11" s="67" t="s">
        <v>476</v>
      </c>
      <c r="F11" s="67" t="s">
        <v>477</v>
      </c>
      <c r="G11" s="67" t="s">
        <v>478</v>
      </c>
      <c r="H11" s="106" t="s">
        <v>479</v>
      </c>
      <c r="I11" s="105" t="s">
        <v>480</v>
      </c>
      <c r="J11" s="4"/>
      <c r="K11" s="4"/>
      <c r="L11" s="4"/>
      <c r="M11" s="4"/>
      <c r="N11" s="4"/>
      <c r="O11" s="4"/>
      <c r="P11" s="4"/>
      <c r="Q11" s="4"/>
      <c r="R11" s="4"/>
      <c r="S11" s="4"/>
      <c r="T11" s="4"/>
      <c r="U11" s="4"/>
      <c r="V11" s="4"/>
      <c r="W11" s="4"/>
      <c r="X11" s="4"/>
      <c r="Y11" s="4"/>
      <c r="Z11" s="4"/>
    </row>
    <row r="12" spans="1:26" ht="14.25" customHeight="1">
      <c r="A12" s="4"/>
      <c r="B12" s="84"/>
      <c r="C12" s="84"/>
      <c r="D12" s="84"/>
      <c r="E12" s="68" t="s">
        <v>481</v>
      </c>
      <c r="F12" s="68" t="s">
        <v>482</v>
      </c>
      <c r="G12" s="68" t="s">
        <v>483</v>
      </c>
      <c r="H12" s="84"/>
      <c r="I12" s="84"/>
      <c r="J12" s="4"/>
      <c r="K12" s="4"/>
      <c r="L12" s="4"/>
      <c r="M12" s="4"/>
      <c r="N12" s="4"/>
      <c r="O12" s="4"/>
      <c r="P12" s="4"/>
      <c r="Q12" s="4"/>
      <c r="R12" s="4"/>
      <c r="S12" s="4"/>
      <c r="T12" s="4"/>
      <c r="U12" s="4"/>
      <c r="V12" s="4"/>
      <c r="W12" s="4"/>
      <c r="X12" s="4"/>
      <c r="Y12" s="4"/>
      <c r="Z12" s="4"/>
    </row>
    <row r="13" spans="1:26" ht="28.5" customHeight="1">
      <c r="A13" s="4"/>
      <c r="B13" s="68" t="s">
        <v>42</v>
      </c>
      <c r="C13" s="21" t="s">
        <v>484</v>
      </c>
      <c r="D13" s="22" t="s">
        <v>485</v>
      </c>
      <c r="E13" s="69">
        <f>'15EE73-HVE-CONSOLIDATED CO'!C12</f>
        <v>58.547149122807014</v>
      </c>
      <c r="F13" s="62">
        <v>90.94736842105263</v>
      </c>
      <c r="G13" s="70">
        <f t="shared" ref="G13:G18" si="0">(E13)*0.8+F13*0.2</f>
        <v>65.027192982456143</v>
      </c>
      <c r="H13" s="107">
        <v>60</v>
      </c>
      <c r="I13" s="107" t="s">
        <v>486</v>
      </c>
      <c r="J13" s="4"/>
      <c r="K13" s="4"/>
      <c r="L13" s="4"/>
      <c r="M13" s="4"/>
      <c r="N13" s="4"/>
      <c r="O13" s="4"/>
      <c r="P13" s="4"/>
      <c r="Q13" s="4"/>
      <c r="R13" s="4"/>
      <c r="S13" s="4"/>
      <c r="T13" s="4"/>
      <c r="U13" s="4"/>
      <c r="V13" s="4"/>
      <c r="W13" s="4"/>
      <c r="X13" s="4"/>
      <c r="Y13" s="4"/>
      <c r="Z13" s="4"/>
    </row>
    <row r="14" spans="1:26" ht="28.5" customHeight="1">
      <c r="A14" s="4"/>
      <c r="B14" s="68" t="s">
        <v>43</v>
      </c>
      <c r="C14" s="21" t="s">
        <v>484</v>
      </c>
      <c r="D14" s="22" t="s">
        <v>485</v>
      </c>
      <c r="E14" s="69">
        <f>'15EE73-HVE-CONSOLIDATED CO'!D12</f>
        <v>52.306547619047613</v>
      </c>
      <c r="F14" s="62">
        <v>88.21052631578948</v>
      </c>
      <c r="G14" s="70">
        <f t="shared" si="0"/>
        <v>59.487343358395989</v>
      </c>
      <c r="H14" s="83"/>
      <c r="I14" s="83"/>
      <c r="J14" s="4"/>
      <c r="K14" s="4"/>
      <c r="L14" s="4"/>
      <c r="M14" s="4"/>
      <c r="N14" s="4"/>
      <c r="O14" s="4"/>
      <c r="P14" s="4"/>
      <c r="Q14" s="4"/>
      <c r="R14" s="4"/>
      <c r="S14" s="4"/>
      <c r="T14" s="4"/>
      <c r="U14" s="4"/>
      <c r="V14" s="4"/>
      <c r="W14" s="4"/>
      <c r="X14" s="4"/>
      <c r="Y14" s="4"/>
      <c r="Z14" s="4"/>
    </row>
    <row r="15" spans="1:26" ht="28.5" customHeight="1">
      <c r="A15" s="4"/>
      <c r="B15" s="68" t="s">
        <v>45</v>
      </c>
      <c r="C15" s="21" t="s">
        <v>484</v>
      </c>
      <c r="D15" s="22" t="s">
        <v>485</v>
      </c>
      <c r="E15" s="69">
        <f>'15EE73-HVE-CONSOLIDATED CO'!E12</f>
        <v>58.020833333333329</v>
      </c>
      <c r="F15" s="62">
        <v>88.21052631578948</v>
      </c>
      <c r="G15" s="70">
        <f t="shared" si="0"/>
        <v>64.058771929824559</v>
      </c>
      <c r="H15" s="83"/>
      <c r="I15" s="83"/>
      <c r="J15" s="4"/>
      <c r="K15" s="4"/>
      <c r="L15" s="4"/>
      <c r="M15" s="4"/>
      <c r="N15" s="4"/>
      <c r="O15" s="4"/>
      <c r="P15" s="4"/>
      <c r="Q15" s="4"/>
      <c r="R15" s="4"/>
      <c r="S15" s="4"/>
      <c r="T15" s="4"/>
      <c r="U15" s="4"/>
      <c r="V15" s="4"/>
      <c r="W15" s="4"/>
      <c r="X15" s="4"/>
      <c r="Y15" s="4"/>
      <c r="Z15" s="4"/>
    </row>
    <row r="16" spans="1:26" ht="28.5" customHeight="1">
      <c r="A16" s="4"/>
      <c r="B16" s="68" t="s">
        <v>38</v>
      </c>
      <c r="C16" s="21" t="s">
        <v>487</v>
      </c>
      <c r="D16" s="22" t="s">
        <v>485</v>
      </c>
      <c r="E16" s="71">
        <f>'15EE73-HVE-CONSOLIDATED CO'!F12</f>
        <v>88.020833333333329</v>
      </c>
      <c r="F16" s="62">
        <v>84.000000000000014</v>
      </c>
      <c r="G16" s="72">
        <f t="shared" si="0"/>
        <v>87.216666666666669</v>
      </c>
      <c r="H16" s="83"/>
      <c r="I16" s="83"/>
      <c r="J16" s="4"/>
      <c r="K16" s="4"/>
      <c r="L16" s="4"/>
      <c r="M16" s="4"/>
      <c r="N16" s="4"/>
      <c r="O16" s="4"/>
      <c r="P16" s="4"/>
      <c r="Q16" s="4"/>
      <c r="R16" s="4"/>
      <c r="S16" s="4"/>
      <c r="T16" s="4"/>
      <c r="U16" s="4"/>
      <c r="V16" s="4"/>
      <c r="W16" s="4"/>
      <c r="X16" s="4"/>
      <c r="Y16" s="4"/>
      <c r="Z16" s="4"/>
    </row>
    <row r="17" spans="1:26" ht="28.5" customHeight="1">
      <c r="A17" s="4"/>
      <c r="B17" s="68" t="s">
        <v>44</v>
      </c>
      <c r="C17" s="21" t="s">
        <v>484</v>
      </c>
      <c r="D17" s="22" t="s">
        <v>485</v>
      </c>
      <c r="E17" s="71">
        <f>'15EE73-HVE-CONSOLIDATED CO'!G12</f>
        <v>58.609068627450974</v>
      </c>
      <c r="F17" s="62">
        <v>90.31578947368422</v>
      </c>
      <c r="G17" s="72">
        <f t="shared" si="0"/>
        <v>64.95041279669762</v>
      </c>
      <c r="H17" s="83"/>
      <c r="I17" s="83"/>
      <c r="J17" s="4"/>
      <c r="K17" s="4"/>
      <c r="L17" s="4"/>
      <c r="M17" s="4"/>
      <c r="N17" s="4"/>
      <c r="O17" s="4"/>
      <c r="P17" s="4"/>
      <c r="Q17" s="4"/>
      <c r="R17" s="4"/>
      <c r="S17" s="4"/>
      <c r="T17" s="4"/>
      <c r="U17" s="4"/>
      <c r="V17" s="4"/>
      <c r="W17" s="4"/>
      <c r="X17" s="4"/>
      <c r="Y17" s="4"/>
      <c r="Z17" s="4"/>
    </row>
    <row r="18" spans="1:26" ht="28.5" customHeight="1">
      <c r="A18" s="4"/>
      <c r="B18" s="68" t="s">
        <v>41</v>
      </c>
      <c r="C18" s="21" t="s">
        <v>484</v>
      </c>
      <c r="D18" s="22" t="s">
        <v>485</v>
      </c>
      <c r="E18" s="69">
        <f>'15EE73-HVE-CONSOLIDATED CO'!H12</f>
        <v>88.020833333333329</v>
      </c>
      <c r="F18" s="62">
        <v>84.631578947368411</v>
      </c>
      <c r="G18" s="70">
        <f t="shared" si="0"/>
        <v>87.342982456140362</v>
      </c>
      <c r="H18" s="84"/>
      <c r="I18" s="84"/>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73"/>
      <c r="E21" s="73"/>
      <c r="F21" s="73"/>
      <c r="G21" s="73"/>
      <c r="H21" s="73"/>
      <c r="I21" s="73"/>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A9:J9"/>
    <mergeCell ref="B11:B12"/>
    <mergeCell ref="A1:J1"/>
    <mergeCell ref="A2:J2"/>
    <mergeCell ref="A3:J3"/>
    <mergeCell ref="A7:J7"/>
    <mergeCell ref="A8:J8"/>
    <mergeCell ref="C11:C12"/>
    <mergeCell ref="D11:D12"/>
    <mergeCell ref="H11:H12"/>
    <mergeCell ref="I11:I12"/>
    <mergeCell ref="H13:H18"/>
    <mergeCell ref="I13:I18"/>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tabSelected="1" topLeftCell="A26" workbookViewId="0">
      <selection activeCell="C31" sqref="C31:Q31"/>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8" t="s">
        <v>0</v>
      </c>
      <c r="B1" s="89"/>
      <c r="C1" s="89"/>
      <c r="D1" s="89"/>
      <c r="E1" s="89"/>
      <c r="F1" s="89"/>
      <c r="G1" s="89"/>
      <c r="H1" s="89"/>
      <c r="I1" s="89"/>
      <c r="J1" s="89"/>
      <c r="K1" s="89"/>
      <c r="L1" s="89"/>
      <c r="M1" s="89"/>
      <c r="N1" s="89"/>
      <c r="O1" s="89"/>
      <c r="P1" s="89"/>
      <c r="Q1" s="4"/>
      <c r="R1" s="4"/>
      <c r="S1" s="4"/>
      <c r="T1" s="4"/>
      <c r="U1" s="4"/>
      <c r="V1" s="4"/>
      <c r="W1" s="4"/>
      <c r="X1" s="4"/>
      <c r="Y1" s="4"/>
      <c r="Z1" s="4"/>
    </row>
    <row r="2" spans="1:26" ht="21.75" customHeight="1">
      <c r="A2" s="88" t="s">
        <v>3</v>
      </c>
      <c r="B2" s="89"/>
      <c r="C2" s="89"/>
      <c r="D2" s="89"/>
      <c r="E2" s="89"/>
      <c r="F2" s="89"/>
      <c r="G2" s="89"/>
      <c r="H2" s="89"/>
      <c r="I2" s="89"/>
      <c r="J2" s="89"/>
      <c r="K2" s="89"/>
      <c r="L2" s="89"/>
      <c r="M2" s="89"/>
      <c r="N2" s="89"/>
      <c r="O2" s="89"/>
      <c r="P2" s="89"/>
      <c r="Q2" s="4"/>
      <c r="R2" s="4"/>
      <c r="S2" s="4"/>
      <c r="T2" s="4"/>
      <c r="U2" s="4"/>
      <c r="V2" s="4"/>
      <c r="W2" s="4"/>
      <c r="X2" s="4"/>
      <c r="Y2" s="4"/>
      <c r="Z2" s="4"/>
    </row>
    <row r="3" spans="1:26" ht="21.75" customHeight="1">
      <c r="A3" s="90" t="s">
        <v>466</v>
      </c>
      <c r="B3" s="89"/>
      <c r="C3" s="89"/>
      <c r="D3" s="89"/>
      <c r="E3" s="89"/>
      <c r="F3" s="89"/>
      <c r="G3" s="89"/>
      <c r="H3" s="89"/>
      <c r="I3" s="89"/>
      <c r="J3" s="89"/>
      <c r="K3" s="89"/>
      <c r="L3" s="89"/>
      <c r="M3" s="89"/>
      <c r="N3" s="89"/>
      <c r="O3" s="89"/>
      <c r="P3" s="89"/>
      <c r="Q3" s="4"/>
      <c r="R3" s="4"/>
      <c r="S3" s="4"/>
      <c r="T3" s="4"/>
      <c r="U3" s="4"/>
      <c r="V3" s="4"/>
      <c r="W3" s="4"/>
      <c r="X3" s="4"/>
      <c r="Y3" s="4"/>
      <c r="Z3" s="4"/>
    </row>
    <row r="4" spans="1:26" ht="24.75" customHeight="1">
      <c r="A4" s="45" t="s">
        <v>488</v>
      </c>
      <c r="B4" s="4"/>
      <c r="C4" s="4"/>
      <c r="D4" s="4"/>
      <c r="E4" s="2" t="s">
        <v>489</v>
      </c>
      <c r="F4" s="66"/>
      <c r="G4" s="4"/>
      <c r="H4" s="4"/>
      <c r="I4" s="4"/>
      <c r="J4" s="4"/>
      <c r="K4" s="4"/>
      <c r="L4" s="4"/>
      <c r="M4" s="44" t="s">
        <v>490</v>
      </c>
      <c r="N4" s="4"/>
      <c r="O4" s="4"/>
      <c r="P4" s="44" t="s">
        <v>491</v>
      </c>
      <c r="Q4" s="4"/>
      <c r="R4" s="4"/>
      <c r="S4" s="4"/>
      <c r="T4" s="4"/>
      <c r="U4" s="4"/>
      <c r="V4" s="4"/>
      <c r="W4" s="4"/>
      <c r="X4" s="4"/>
      <c r="Y4" s="4"/>
      <c r="Z4" s="4"/>
    </row>
    <row r="5" spans="1:26" ht="24.75" customHeight="1">
      <c r="A5" s="45" t="s">
        <v>492</v>
      </c>
      <c r="B5" s="4"/>
      <c r="C5" s="4"/>
      <c r="D5" s="4"/>
      <c r="E5" s="4"/>
      <c r="F5" s="4"/>
      <c r="G5" s="4"/>
      <c r="H5" s="4"/>
      <c r="I5" s="4"/>
      <c r="J5" s="4"/>
      <c r="K5" s="4"/>
      <c r="L5" s="4"/>
      <c r="M5" s="44"/>
      <c r="N5" s="4"/>
      <c r="O5" s="4"/>
      <c r="P5" s="4"/>
      <c r="Q5" s="4"/>
      <c r="R5" s="4"/>
      <c r="S5" s="4"/>
      <c r="T5" s="4"/>
      <c r="U5" s="4"/>
      <c r="V5" s="4"/>
      <c r="W5" s="4"/>
      <c r="X5" s="4"/>
      <c r="Y5" s="4"/>
      <c r="Z5" s="4"/>
    </row>
    <row r="6" spans="1:26" ht="14.25" customHeight="1">
      <c r="A6" s="65"/>
      <c r="B6" s="65"/>
      <c r="C6" s="65"/>
      <c r="D6" s="65"/>
      <c r="E6" s="65"/>
      <c r="F6" s="65"/>
      <c r="G6" s="65"/>
      <c r="H6" s="65"/>
      <c r="I6" s="65"/>
      <c r="J6" s="4"/>
      <c r="K6" s="4"/>
      <c r="L6" s="4"/>
      <c r="M6" s="4"/>
      <c r="N6" s="4"/>
      <c r="O6" s="4"/>
      <c r="P6" s="4"/>
      <c r="Q6" s="4"/>
      <c r="R6" s="4"/>
      <c r="S6" s="4"/>
      <c r="T6" s="4"/>
      <c r="U6" s="4"/>
      <c r="V6" s="4"/>
      <c r="W6" s="4"/>
      <c r="X6" s="4"/>
      <c r="Y6" s="4"/>
      <c r="Z6" s="4"/>
    </row>
    <row r="7" spans="1:26" ht="20.25" customHeight="1">
      <c r="A7" s="113" t="s">
        <v>493</v>
      </c>
      <c r="B7" s="89"/>
      <c r="C7" s="89"/>
      <c r="D7" s="89"/>
      <c r="E7" s="89"/>
      <c r="F7" s="89"/>
      <c r="G7" s="89"/>
      <c r="H7" s="89"/>
      <c r="I7" s="89"/>
      <c r="J7" s="89"/>
      <c r="K7" s="89"/>
      <c r="L7" s="89"/>
      <c r="M7" s="89"/>
      <c r="N7" s="89"/>
      <c r="O7" s="89"/>
      <c r="P7" s="89"/>
      <c r="Q7" s="4"/>
      <c r="R7" s="4"/>
      <c r="S7" s="4"/>
      <c r="T7" s="4"/>
      <c r="U7" s="4"/>
      <c r="V7" s="4"/>
      <c r="W7" s="4"/>
      <c r="X7" s="4"/>
      <c r="Y7" s="4"/>
      <c r="Z7" s="4"/>
    </row>
    <row r="8" spans="1:26" ht="18.75" customHeight="1">
      <c r="A8" s="114" t="s">
        <v>494</v>
      </c>
      <c r="B8" s="115"/>
      <c r="C8" s="115"/>
      <c r="D8" s="115"/>
      <c r="E8" s="115"/>
      <c r="F8" s="115"/>
      <c r="G8" s="115"/>
      <c r="H8" s="115"/>
      <c r="I8" s="115"/>
      <c r="J8" s="115"/>
      <c r="K8" s="115"/>
      <c r="L8" s="115"/>
      <c r="M8" s="115"/>
      <c r="N8" s="115"/>
      <c r="O8" s="115"/>
      <c r="P8" s="115"/>
      <c r="Q8" s="4"/>
      <c r="R8" s="4"/>
      <c r="S8" s="4"/>
      <c r="T8" s="4"/>
      <c r="U8" s="4"/>
      <c r="V8" s="4"/>
      <c r="W8" s="4"/>
      <c r="X8" s="4"/>
      <c r="Y8" s="4"/>
      <c r="Z8" s="4"/>
    </row>
    <row r="9" spans="1:26" ht="24" customHeight="1">
      <c r="A9" s="116" t="s">
        <v>495</v>
      </c>
      <c r="B9" s="117"/>
      <c r="C9" s="117"/>
      <c r="D9" s="117"/>
      <c r="E9" s="117"/>
      <c r="F9" s="117"/>
      <c r="G9" s="117"/>
      <c r="H9" s="117"/>
      <c r="I9" s="117"/>
      <c r="J9" s="117"/>
      <c r="K9" s="117"/>
      <c r="L9" s="117"/>
      <c r="M9" s="117"/>
      <c r="N9" s="117"/>
      <c r="O9" s="117"/>
      <c r="P9" s="118"/>
      <c r="Q9" s="4"/>
      <c r="R9" s="4"/>
      <c r="S9" s="4"/>
      <c r="T9" s="4"/>
      <c r="U9" s="4"/>
      <c r="V9" s="4"/>
      <c r="W9" s="4"/>
      <c r="X9" s="4"/>
      <c r="Y9" s="4"/>
      <c r="Z9" s="4"/>
    </row>
    <row r="10" spans="1:26" ht="21" customHeight="1">
      <c r="A10" s="110" t="s">
        <v>496</v>
      </c>
      <c r="B10" s="111"/>
      <c r="C10" s="111"/>
      <c r="D10" s="111"/>
      <c r="E10" s="111"/>
      <c r="F10" s="111"/>
      <c r="G10" s="111"/>
      <c r="H10" s="111"/>
      <c r="I10" s="111"/>
      <c r="J10" s="111"/>
      <c r="K10" s="111"/>
      <c r="L10" s="111"/>
      <c r="M10" s="111"/>
      <c r="N10" s="111"/>
      <c r="O10" s="111"/>
      <c r="P10" s="112"/>
      <c r="Q10" s="4"/>
      <c r="R10" s="4"/>
      <c r="S10" s="4"/>
      <c r="T10" s="4"/>
      <c r="U10" s="4"/>
      <c r="V10" s="4"/>
      <c r="W10" s="4"/>
      <c r="X10" s="4"/>
      <c r="Y10" s="4"/>
      <c r="Z10" s="4"/>
    </row>
    <row r="11" spans="1:26" ht="21.75" customHeight="1">
      <c r="A11" s="91" t="s">
        <v>497</v>
      </c>
      <c r="B11" s="101" t="s">
        <v>498</v>
      </c>
      <c r="C11" s="87"/>
      <c r="D11" s="87"/>
      <c r="E11" s="87"/>
      <c r="F11" s="87"/>
      <c r="G11" s="87"/>
      <c r="H11" s="87"/>
      <c r="I11" s="87"/>
      <c r="J11" s="87"/>
      <c r="K11" s="87"/>
      <c r="L11" s="87"/>
      <c r="M11" s="86"/>
      <c r="N11" s="101" t="s">
        <v>499</v>
      </c>
      <c r="O11" s="87"/>
      <c r="P11" s="86"/>
      <c r="Q11" s="4"/>
      <c r="R11" s="4"/>
      <c r="S11" s="4"/>
      <c r="T11" s="4"/>
      <c r="U11" s="4"/>
      <c r="V11" s="4"/>
      <c r="W11" s="4"/>
      <c r="X11" s="4"/>
      <c r="Y11" s="4"/>
      <c r="Z11" s="4"/>
    </row>
    <row r="12" spans="1:26" ht="19.5" customHeight="1">
      <c r="A12" s="84"/>
      <c r="B12" s="11" t="s">
        <v>500</v>
      </c>
      <c r="C12" s="11" t="s">
        <v>501</v>
      </c>
      <c r="D12" s="11" t="s">
        <v>502</v>
      </c>
      <c r="E12" s="11" t="s">
        <v>503</v>
      </c>
      <c r="F12" s="11" t="s">
        <v>504</v>
      </c>
      <c r="G12" s="11" t="s">
        <v>505</v>
      </c>
      <c r="H12" s="11" t="s">
        <v>506</v>
      </c>
      <c r="I12" s="11" t="s">
        <v>507</v>
      </c>
      <c r="J12" s="11" t="s">
        <v>508</v>
      </c>
      <c r="K12" s="11" t="s">
        <v>509</v>
      </c>
      <c r="L12" s="11" t="s">
        <v>510</v>
      </c>
      <c r="M12" s="11" t="s">
        <v>511</v>
      </c>
      <c r="N12" s="11" t="s">
        <v>512</v>
      </c>
      <c r="O12" s="11" t="s">
        <v>513</v>
      </c>
      <c r="P12" s="11" t="s">
        <v>514</v>
      </c>
      <c r="Q12" s="4"/>
      <c r="R12" s="4"/>
      <c r="S12" s="4"/>
      <c r="T12" s="4"/>
      <c r="U12" s="4"/>
      <c r="V12" s="4"/>
      <c r="W12" s="4"/>
      <c r="X12" s="4"/>
      <c r="Y12" s="4"/>
      <c r="Z12" s="4"/>
    </row>
    <row r="13" spans="1:26" ht="28.5" customHeight="1">
      <c r="A13" s="74" t="s">
        <v>42</v>
      </c>
      <c r="B13" s="21">
        <v>3</v>
      </c>
      <c r="C13" s="21">
        <v>3</v>
      </c>
      <c r="D13" s="21">
        <v>3</v>
      </c>
      <c r="E13" s="21" t="s">
        <v>515</v>
      </c>
      <c r="F13" s="21">
        <v>1</v>
      </c>
      <c r="G13" s="21" t="s">
        <v>515</v>
      </c>
      <c r="H13" s="21" t="s">
        <v>515</v>
      </c>
      <c r="I13" s="21" t="s">
        <v>515</v>
      </c>
      <c r="J13" s="21" t="s">
        <v>515</v>
      </c>
      <c r="K13" s="21" t="s">
        <v>515</v>
      </c>
      <c r="L13" s="21" t="s">
        <v>515</v>
      </c>
      <c r="M13" s="21">
        <v>3</v>
      </c>
      <c r="N13" s="21">
        <v>2</v>
      </c>
      <c r="O13" s="21" t="s">
        <v>515</v>
      </c>
      <c r="P13" s="21">
        <v>2</v>
      </c>
      <c r="Q13" s="4"/>
      <c r="R13" s="4"/>
      <c r="S13" s="4"/>
      <c r="T13" s="4"/>
      <c r="U13" s="4"/>
      <c r="V13" s="4"/>
      <c r="W13" s="4"/>
      <c r="X13" s="4"/>
      <c r="Y13" s="4"/>
      <c r="Z13" s="4"/>
    </row>
    <row r="14" spans="1:26" ht="28.5" customHeight="1">
      <c r="A14" s="74" t="s">
        <v>43</v>
      </c>
      <c r="B14" s="21">
        <v>3</v>
      </c>
      <c r="C14" s="21">
        <v>3</v>
      </c>
      <c r="D14" s="21">
        <v>3</v>
      </c>
      <c r="E14" s="21" t="s">
        <v>515</v>
      </c>
      <c r="F14" s="21">
        <v>2</v>
      </c>
      <c r="G14" s="21" t="s">
        <v>515</v>
      </c>
      <c r="H14" s="21" t="s">
        <v>515</v>
      </c>
      <c r="I14" s="21" t="s">
        <v>515</v>
      </c>
      <c r="J14" s="21" t="s">
        <v>515</v>
      </c>
      <c r="K14" s="21" t="s">
        <v>515</v>
      </c>
      <c r="L14" s="21" t="s">
        <v>515</v>
      </c>
      <c r="M14" s="21">
        <v>3</v>
      </c>
      <c r="N14" s="21">
        <v>2</v>
      </c>
      <c r="O14" s="21" t="s">
        <v>515</v>
      </c>
      <c r="P14" s="21">
        <v>2</v>
      </c>
      <c r="Q14" s="4"/>
      <c r="R14" s="4"/>
      <c r="S14" s="4"/>
      <c r="T14" s="4"/>
      <c r="U14" s="4"/>
      <c r="V14" s="4"/>
      <c r="W14" s="4"/>
      <c r="X14" s="4"/>
      <c r="Y14" s="4"/>
      <c r="Z14" s="4"/>
    </row>
    <row r="15" spans="1:26" ht="28.5" customHeight="1">
      <c r="A15" s="74" t="s">
        <v>45</v>
      </c>
      <c r="B15" s="21">
        <v>3</v>
      </c>
      <c r="C15" s="21">
        <v>3</v>
      </c>
      <c r="D15" s="21">
        <v>3</v>
      </c>
      <c r="E15" s="21" t="s">
        <v>515</v>
      </c>
      <c r="F15" s="21">
        <v>1</v>
      </c>
      <c r="G15" s="21" t="s">
        <v>515</v>
      </c>
      <c r="H15" s="21" t="s">
        <v>515</v>
      </c>
      <c r="I15" s="21" t="s">
        <v>515</v>
      </c>
      <c r="J15" s="21" t="s">
        <v>515</v>
      </c>
      <c r="K15" s="21" t="s">
        <v>515</v>
      </c>
      <c r="L15" s="21" t="s">
        <v>515</v>
      </c>
      <c r="M15" s="21">
        <v>3</v>
      </c>
      <c r="N15" s="21">
        <v>2</v>
      </c>
      <c r="O15" s="21" t="s">
        <v>515</v>
      </c>
      <c r="P15" s="21">
        <v>2</v>
      </c>
      <c r="Q15" s="4"/>
      <c r="R15" s="4"/>
      <c r="S15" s="4"/>
      <c r="T15" s="4"/>
      <c r="U15" s="4"/>
      <c r="V15" s="4"/>
      <c r="W15" s="4"/>
      <c r="X15" s="4"/>
      <c r="Y15" s="4"/>
      <c r="Z15" s="4"/>
    </row>
    <row r="16" spans="1:26" ht="28.5" customHeight="1">
      <c r="A16" s="74" t="s">
        <v>38</v>
      </c>
      <c r="B16" s="21">
        <v>3</v>
      </c>
      <c r="C16" s="21">
        <v>2</v>
      </c>
      <c r="D16" s="21">
        <v>1</v>
      </c>
      <c r="E16" s="21" t="s">
        <v>515</v>
      </c>
      <c r="F16" s="21" t="s">
        <v>515</v>
      </c>
      <c r="G16" s="21" t="s">
        <v>515</v>
      </c>
      <c r="H16" s="21" t="s">
        <v>515</v>
      </c>
      <c r="I16" s="21" t="s">
        <v>515</v>
      </c>
      <c r="J16" s="21" t="s">
        <v>515</v>
      </c>
      <c r="K16" s="21" t="s">
        <v>515</v>
      </c>
      <c r="L16" s="21" t="s">
        <v>515</v>
      </c>
      <c r="M16" s="21">
        <v>3</v>
      </c>
      <c r="N16" s="21">
        <v>2</v>
      </c>
      <c r="O16" s="21" t="s">
        <v>515</v>
      </c>
      <c r="P16" s="21">
        <v>2</v>
      </c>
      <c r="Q16" s="4"/>
      <c r="R16" s="4"/>
      <c r="S16" s="4"/>
      <c r="T16" s="4"/>
      <c r="U16" s="4"/>
      <c r="V16" s="4"/>
      <c r="W16" s="4"/>
      <c r="X16" s="4"/>
      <c r="Y16" s="4"/>
      <c r="Z16" s="4"/>
    </row>
    <row r="17" spans="1:26" ht="28.5" customHeight="1">
      <c r="A17" s="74" t="s">
        <v>44</v>
      </c>
      <c r="B17" s="21">
        <v>3</v>
      </c>
      <c r="C17" s="21">
        <v>3</v>
      </c>
      <c r="D17" s="21">
        <v>3</v>
      </c>
      <c r="E17" s="21" t="s">
        <v>515</v>
      </c>
      <c r="F17" s="21">
        <v>1</v>
      </c>
      <c r="G17" s="21" t="s">
        <v>515</v>
      </c>
      <c r="H17" s="21" t="s">
        <v>515</v>
      </c>
      <c r="I17" s="21" t="s">
        <v>515</v>
      </c>
      <c r="J17" s="21" t="s">
        <v>515</v>
      </c>
      <c r="K17" s="21" t="s">
        <v>515</v>
      </c>
      <c r="L17" s="21" t="s">
        <v>515</v>
      </c>
      <c r="M17" s="21">
        <v>3</v>
      </c>
      <c r="N17" s="21">
        <v>2</v>
      </c>
      <c r="O17" s="21" t="s">
        <v>515</v>
      </c>
      <c r="P17" s="21">
        <v>2</v>
      </c>
      <c r="Q17" s="4"/>
      <c r="R17" s="4"/>
      <c r="S17" s="4"/>
      <c r="T17" s="4"/>
      <c r="U17" s="4"/>
      <c r="V17" s="4"/>
      <c r="W17" s="4"/>
      <c r="X17" s="4"/>
      <c r="Y17" s="4"/>
      <c r="Z17" s="4"/>
    </row>
    <row r="18" spans="1:26" ht="28.5" customHeight="1">
      <c r="A18" s="74" t="s">
        <v>41</v>
      </c>
      <c r="B18" s="21">
        <v>3</v>
      </c>
      <c r="C18" s="21">
        <v>3</v>
      </c>
      <c r="D18" s="21">
        <v>3</v>
      </c>
      <c r="E18" s="21" t="s">
        <v>515</v>
      </c>
      <c r="F18" s="21">
        <v>2</v>
      </c>
      <c r="G18" s="21" t="s">
        <v>515</v>
      </c>
      <c r="H18" s="21" t="s">
        <v>515</v>
      </c>
      <c r="I18" s="21" t="s">
        <v>515</v>
      </c>
      <c r="J18" s="21" t="s">
        <v>515</v>
      </c>
      <c r="K18" s="21" t="s">
        <v>515</v>
      </c>
      <c r="L18" s="21" t="s">
        <v>515</v>
      </c>
      <c r="M18" s="21">
        <v>3</v>
      </c>
      <c r="N18" s="21">
        <v>2</v>
      </c>
      <c r="O18" s="21" t="s">
        <v>515</v>
      </c>
      <c r="P18" s="21">
        <v>2</v>
      </c>
      <c r="Q18" s="4"/>
      <c r="R18" s="4"/>
      <c r="S18" s="4"/>
      <c r="T18" s="4"/>
      <c r="U18" s="4"/>
      <c r="V18" s="4"/>
      <c r="W18" s="4"/>
      <c r="X18" s="4"/>
      <c r="Y18" s="4"/>
      <c r="Z18" s="4"/>
    </row>
    <row r="19" spans="1:26" ht="14.25" customHeight="1">
      <c r="A19" s="4"/>
      <c r="B19" s="4">
        <f t="shared" ref="B19:D19" si="0">AVERAGE(B13:B18)</f>
        <v>3</v>
      </c>
      <c r="C19" s="4">
        <f t="shared" si="0"/>
        <v>2.8333333333333335</v>
      </c>
      <c r="D19" s="4">
        <f t="shared" si="0"/>
        <v>2.6666666666666665</v>
      </c>
      <c r="E19" s="75" t="s">
        <v>76</v>
      </c>
      <c r="F19" s="4">
        <f>AVERAGE(F13:F18)</f>
        <v>1.4</v>
      </c>
      <c r="G19" s="75" t="s">
        <v>76</v>
      </c>
      <c r="H19" s="75" t="s">
        <v>76</v>
      </c>
      <c r="I19" s="75" t="s">
        <v>76</v>
      </c>
      <c r="J19" s="75" t="s">
        <v>76</v>
      </c>
      <c r="K19" s="75" t="s">
        <v>76</v>
      </c>
      <c r="L19" s="75" t="s">
        <v>76</v>
      </c>
      <c r="M19" s="4">
        <f t="shared" ref="M19:N19" si="1">AVERAGE(M13:M18)</f>
        <v>3</v>
      </c>
      <c r="N19" s="4">
        <f t="shared" si="1"/>
        <v>2</v>
      </c>
      <c r="O19" s="75" t="s">
        <v>76</v>
      </c>
      <c r="P19" s="4">
        <f>AVERAGE(P13:P18)</f>
        <v>2</v>
      </c>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8.75" customHeight="1">
      <c r="A21" s="116" t="s">
        <v>495</v>
      </c>
      <c r="B21" s="117"/>
      <c r="C21" s="117"/>
      <c r="D21" s="117"/>
      <c r="E21" s="117"/>
      <c r="F21" s="117"/>
      <c r="G21" s="117"/>
      <c r="H21" s="117"/>
      <c r="I21" s="117"/>
      <c r="J21" s="117"/>
      <c r="K21" s="117"/>
      <c r="L21" s="117"/>
      <c r="M21" s="117"/>
      <c r="N21" s="117"/>
      <c r="O21" s="117"/>
      <c r="P21" s="117"/>
      <c r="Q21" s="118"/>
      <c r="R21" s="4"/>
      <c r="S21" s="4"/>
      <c r="T21" s="4"/>
      <c r="U21" s="4"/>
      <c r="V21" s="4"/>
      <c r="W21" s="4"/>
      <c r="X21" s="4"/>
      <c r="Y21" s="4"/>
      <c r="Z21" s="4"/>
    </row>
    <row r="22" spans="1:26" ht="19.5" customHeight="1">
      <c r="A22" s="110" t="s">
        <v>516</v>
      </c>
      <c r="B22" s="111"/>
      <c r="C22" s="111"/>
      <c r="D22" s="111"/>
      <c r="E22" s="111"/>
      <c r="F22" s="111"/>
      <c r="G22" s="111"/>
      <c r="H22" s="111"/>
      <c r="I22" s="111"/>
      <c r="J22" s="111"/>
      <c r="K22" s="111"/>
      <c r="L22" s="111"/>
      <c r="M22" s="111"/>
      <c r="N22" s="111"/>
      <c r="O22" s="111"/>
      <c r="P22" s="111"/>
      <c r="Q22" s="112"/>
      <c r="R22" s="4"/>
      <c r="S22" s="4"/>
      <c r="T22" s="4"/>
      <c r="U22" s="4"/>
      <c r="V22" s="4"/>
      <c r="W22" s="4"/>
      <c r="X22" s="4"/>
      <c r="Y22" s="4"/>
      <c r="Z22" s="4"/>
    </row>
    <row r="23" spans="1:26" ht="20.25" customHeight="1">
      <c r="A23" s="119" t="s">
        <v>497</v>
      </c>
      <c r="B23" s="98"/>
      <c r="C23" s="101" t="s">
        <v>498</v>
      </c>
      <c r="D23" s="87"/>
      <c r="E23" s="87"/>
      <c r="F23" s="87"/>
      <c r="G23" s="87"/>
      <c r="H23" s="87"/>
      <c r="I23" s="87"/>
      <c r="J23" s="87"/>
      <c r="K23" s="87"/>
      <c r="L23" s="87"/>
      <c r="M23" s="87"/>
      <c r="N23" s="86"/>
      <c r="O23" s="101" t="s">
        <v>499</v>
      </c>
      <c r="P23" s="87"/>
      <c r="Q23" s="86"/>
      <c r="R23" s="4"/>
      <c r="S23" s="4"/>
      <c r="T23" s="4"/>
      <c r="U23" s="4"/>
      <c r="V23" s="4"/>
      <c r="W23" s="4"/>
      <c r="X23" s="4"/>
      <c r="Y23" s="4"/>
      <c r="Z23" s="4"/>
    </row>
    <row r="24" spans="1:26" ht="20.25" customHeight="1">
      <c r="A24" s="96"/>
      <c r="B24" s="99"/>
      <c r="C24" s="15" t="s">
        <v>500</v>
      </c>
      <c r="D24" s="15" t="s">
        <v>501</v>
      </c>
      <c r="E24" s="15" t="s">
        <v>502</v>
      </c>
      <c r="F24" s="15" t="s">
        <v>503</v>
      </c>
      <c r="G24" s="15" t="s">
        <v>504</v>
      </c>
      <c r="H24" s="15" t="s">
        <v>505</v>
      </c>
      <c r="I24" s="15" t="s">
        <v>506</v>
      </c>
      <c r="J24" s="15" t="s">
        <v>507</v>
      </c>
      <c r="K24" s="15" t="s">
        <v>508</v>
      </c>
      <c r="L24" s="15" t="s">
        <v>509</v>
      </c>
      <c r="M24" s="15" t="s">
        <v>510</v>
      </c>
      <c r="N24" s="15" t="s">
        <v>511</v>
      </c>
      <c r="O24" s="15" t="s">
        <v>512</v>
      </c>
      <c r="P24" s="15" t="s">
        <v>513</v>
      </c>
      <c r="Q24" s="15" t="s">
        <v>514</v>
      </c>
      <c r="R24" s="4"/>
      <c r="S24" s="4"/>
      <c r="T24" s="4"/>
      <c r="U24" s="4"/>
      <c r="V24" s="4"/>
      <c r="W24" s="4"/>
      <c r="X24" s="4"/>
      <c r="Y24" s="4"/>
      <c r="Z24" s="4"/>
    </row>
    <row r="25" spans="1:26" ht="21.75" customHeight="1">
      <c r="A25" s="15" t="s">
        <v>42</v>
      </c>
      <c r="B25" s="69">
        <f>'15EE73-HVE-CONSOLIDATED CO'!C12</f>
        <v>58.547149122807014</v>
      </c>
      <c r="C25" s="76">
        <f t="shared" ref="C25:C30" si="2">(C13/4)*B25</f>
        <v>43.91036184210526</v>
      </c>
      <c r="D25" s="76">
        <f t="shared" ref="D25:D30" si="3">(D13/4)*B25</f>
        <v>43.91036184210526</v>
      </c>
      <c r="E25" s="76">
        <f t="shared" ref="E25:E30" si="4">(D13/4)*B25</f>
        <v>43.91036184210526</v>
      </c>
      <c r="F25" s="21" t="s">
        <v>76</v>
      </c>
      <c r="G25" s="76">
        <f t="shared" ref="G25:G27" si="5">(F13/4)*B25</f>
        <v>14.636787280701753</v>
      </c>
      <c r="H25" s="21" t="s">
        <v>76</v>
      </c>
      <c r="I25" s="21" t="s">
        <v>76</v>
      </c>
      <c r="J25" s="21" t="s">
        <v>76</v>
      </c>
      <c r="K25" s="21" t="s">
        <v>76</v>
      </c>
      <c r="L25" s="21" t="s">
        <v>76</v>
      </c>
      <c r="M25" s="21" t="s">
        <v>76</v>
      </c>
      <c r="N25" s="76">
        <f t="shared" ref="N25:N30" si="6">(M13/4)*B25</f>
        <v>43.91036184210526</v>
      </c>
      <c r="O25" s="76">
        <f t="shared" ref="O25:O30" si="7">(N13/4)*B25</f>
        <v>29.273574561403507</v>
      </c>
      <c r="P25" s="21" t="s">
        <v>76</v>
      </c>
      <c r="Q25" s="76">
        <f t="shared" ref="Q25:Q30" si="8">(P13/4)*B25</f>
        <v>29.273574561403507</v>
      </c>
      <c r="R25" s="4"/>
      <c r="S25" s="4"/>
      <c r="T25" s="4"/>
      <c r="U25" s="4"/>
      <c r="V25" s="4"/>
      <c r="W25" s="4"/>
      <c r="X25" s="4"/>
      <c r="Y25" s="4"/>
      <c r="Z25" s="4"/>
    </row>
    <row r="26" spans="1:26" ht="21.75" customHeight="1">
      <c r="A26" s="15" t="s">
        <v>43</v>
      </c>
      <c r="B26" s="69">
        <f>'15EE73-HVE-CONSOLIDATED CO'!D12</f>
        <v>52.306547619047613</v>
      </c>
      <c r="C26" s="76">
        <f t="shared" si="2"/>
        <v>39.229910714285708</v>
      </c>
      <c r="D26" s="76">
        <f t="shared" si="3"/>
        <v>39.229910714285708</v>
      </c>
      <c r="E26" s="76">
        <f t="shared" si="4"/>
        <v>39.229910714285708</v>
      </c>
      <c r="F26" s="21" t="s">
        <v>76</v>
      </c>
      <c r="G26" s="76">
        <f t="shared" si="5"/>
        <v>26.153273809523807</v>
      </c>
      <c r="H26" s="21" t="s">
        <v>76</v>
      </c>
      <c r="I26" s="21" t="s">
        <v>76</v>
      </c>
      <c r="J26" s="21" t="s">
        <v>76</v>
      </c>
      <c r="K26" s="21" t="s">
        <v>76</v>
      </c>
      <c r="L26" s="21" t="s">
        <v>76</v>
      </c>
      <c r="M26" s="21" t="s">
        <v>76</v>
      </c>
      <c r="N26" s="76">
        <f t="shared" si="6"/>
        <v>39.229910714285708</v>
      </c>
      <c r="O26" s="76">
        <f t="shared" si="7"/>
        <v>26.153273809523807</v>
      </c>
      <c r="P26" s="21" t="s">
        <v>76</v>
      </c>
      <c r="Q26" s="76">
        <f t="shared" si="8"/>
        <v>26.153273809523807</v>
      </c>
      <c r="R26" s="4"/>
      <c r="S26" s="4"/>
      <c r="T26" s="4"/>
      <c r="U26" s="4"/>
      <c r="V26" s="4"/>
      <c r="W26" s="4"/>
      <c r="X26" s="4"/>
      <c r="Y26" s="4"/>
      <c r="Z26" s="4"/>
    </row>
    <row r="27" spans="1:26" ht="21.75" customHeight="1">
      <c r="A27" s="15" t="s">
        <v>45</v>
      </c>
      <c r="B27" s="69">
        <f>'15EE73-HVE-CONSOLIDATED CO'!E12</f>
        <v>58.020833333333329</v>
      </c>
      <c r="C27" s="76">
        <f t="shared" si="2"/>
        <v>43.515625</v>
      </c>
      <c r="D27" s="76">
        <f t="shared" si="3"/>
        <v>43.515625</v>
      </c>
      <c r="E27" s="76">
        <f t="shared" si="4"/>
        <v>43.515625</v>
      </c>
      <c r="F27" s="21" t="s">
        <v>76</v>
      </c>
      <c r="G27" s="76">
        <f t="shared" si="5"/>
        <v>14.505208333333332</v>
      </c>
      <c r="H27" s="21" t="s">
        <v>76</v>
      </c>
      <c r="I27" s="21" t="s">
        <v>76</v>
      </c>
      <c r="J27" s="21" t="s">
        <v>76</v>
      </c>
      <c r="K27" s="21" t="s">
        <v>76</v>
      </c>
      <c r="L27" s="21" t="s">
        <v>76</v>
      </c>
      <c r="M27" s="21" t="s">
        <v>76</v>
      </c>
      <c r="N27" s="76">
        <f t="shared" si="6"/>
        <v>43.515625</v>
      </c>
      <c r="O27" s="76">
        <f t="shared" si="7"/>
        <v>29.010416666666664</v>
      </c>
      <c r="P27" s="21" t="s">
        <v>76</v>
      </c>
      <c r="Q27" s="76">
        <f t="shared" si="8"/>
        <v>29.010416666666664</v>
      </c>
      <c r="R27" s="4"/>
      <c r="S27" s="4"/>
      <c r="T27" s="4"/>
      <c r="U27" s="4"/>
      <c r="V27" s="4"/>
      <c r="W27" s="4"/>
      <c r="X27" s="4"/>
      <c r="Y27" s="4"/>
      <c r="Z27" s="4"/>
    </row>
    <row r="28" spans="1:26" ht="21.75" customHeight="1">
      <c r="A28" s="15" t="s">
        <v>38</v>
      </c>
      <c r="B28" s="69">
        <f>'15EE73-HVE-CONSOLIDATED CO'!F12</f>
        <v>88.020833333333329</v>
      </c>
      <c r="C28" s="76">
        <f t="shared" si="2"/>
        <v>44.010416666666664</v>
      </c>
      <c r="D28" s="76">
        <f t="shared" si="3"/>
        <v>22.005208333333332</v>
      </c>
      <c r="E28" s="76">
        <f t="shared" si="4"/>
        <v>22.005208333333332</v>
      </c>
      <c r="F28" s="21" t="s">
        <v>76</v>
      </c>
      <c r="G28" s="21" t="s">
        <v>76</v>
      </c>
      <c r="H28" s="21" t="s">
        <v>76</v>
      </c>
      <c r="I28" s="21" t="s">
        <v>76</v>
      </c>
      <c r="J28" s="21" t="s">
        <v>76</v>
      </c>
      <c r="K28" s="21" t="s">
        <v>76</v>
      </c>
      <c r="L28" s="21" t="s">
        <v>76</v>
      </c>
      <c r="M28" s="21" t="s">
        <v>76</v>
      </c>
      <c r="N28" s="76">
        <f t="shared" si="6"/>
        <v>66.015625</v>
      </c>
      <c r="O28" s="76">
        <f t="shared" si="7"/>
        <v>44.010416666666664</v>
      </c>
      <c r="P28" s="21" t="s">
        <v>76</v>
      </c>
      <c r="Q28" s="76">
        <f t="shared" si="8"/>
        <v>44.010416666666664</v>
      </c>
      <c r="R28" s="4"/>
      <c r="S28" s="4"/>
      <c r="T28" s="4"/>
      <c r="U28" s="4"/>
      <c r="V28" s="4"/>
      <c r="W28" s="4"/>
      <c r="X28" s="4"/>
      <c r="Y28" s="4"/>
      <c r="Z28" s="4"/>
    </row>
    <row r="29" spans="1:26" ht="21.75" customHeight="1">
      <c r="A29" s="15" t="s">
        <v>44</v>
      </c>
      <c r="B29" s="69">
        <f>'15EE73-HVE-CONSOLIDATED CO'!G12</f>
        <v>58.609068627450974</v>
      </c>
      <c r="C29" s="76">
        <f t="shared" si="2"/>
        <v>43.956801470588232</v>
      </c>
      <c r="D29" s="76">
        <f t="shared" si="3"/>
        <v>43.956801470588232</v>
      </c>
      <c r="E29" s="76">
        <f t="shared" si="4"/>
        <v>43.956801470588232</v>
      </c>
      <c r="F29" s="21" t="s">
        <v>76</v>
      </c>
      <c r="G29" s="76">
        <f t="shared" ref="G29:G30" si="9">(F17/4)*B29</f>
        <v>14.652267156862743</v>
      </c>
      <c r="H29" s="21" t="s">
        <v>76</v>
      </c>
      <c r="I29" s="21" t="s">
        <v>76</v>
      </c>
      <c r="J29" s="21" t="s">
        <v>76</v>
      </c>
      <c r="K29" s="21" t="s">
        <v>76</v>
      </c>
      <c r="L29" s="21" t="s">
        <v>76</v>
      </c>
      <c r="M29" s="21" t="s">
        <v>76</v>
      </c>
      <c r="N29" s="76">
        <f t="shared" si="6"/>
        <v>43.956801470588232</v>
      </c>
      <c r="O29" s="76">
        <f t="shared" si="7"/>
        <v>29.304534313725487</v>
      </c>
      <c r="P29" s="21" t="s">
        <v>76</v>
      </c>
      <c r="Q29" s="76">
        <f t="shared" si="8"/>
        <v>29.304534313725487</v>
      </c>
      <c r="R29" s="4"/>
      <c r="S29" s="4"/>
      <c r="T29" s="4"/>
      <c r="U29" s="4"/>
      <c r="V29" s="4"/>
      <c r="W29" s="4"/>
      <c r="X29" s="4"/>
      <c r="Y29" s="4"/>
      <c r="Z29" s="4"/>
    </row>
    <row r="30" spans="1:26" ht="21.75" customHeight="1">
      <c r="A30" s="15" t="s">
        <v>41</v>
      </c>
      <c r="B30" s="69">
        <f>'15EE73-HVE-CONSOLIDATED CO'!H12</f>
        <v>88.020833333333329</v>
      </c>
      <c r="C30" s="76">
        <f t="shared" si="2"/>
        <v>66.015625</v>
      </c>
      <c r="D30" s="76">
        <f t="shared" si="3"/>
        <v>66.015625</v>
      </c>
      <c r="E30" s="76">
        <f t="shared" si="4"/>
        <v>66.015625</v>
      </c>
      <c r="F30" s="21" t="s">
        <v>76</v>
      </c>
      <c r="G30" s="76">
        <f t="shared" si="9"/>
        <v>44.010416666666664</v>
      </c>
      <c r="H30" s="21" t="s">
        <v>76</v>
      </c>
      <c r="I30" s="21" t="s">
        <v>76</v>
      </c>
      <c r="J30" s="21" t="s">
        <v>76</v>
      </c>
      <c r="K30" s="21" t="s">
        <v>76</v>
      </c>
      <c r="L30" s="21" t="s">
        <v>76</v>
      </c>
      <c r="M30" s="21" t="s">
        <v>76</v>
      </c>
      <c r="N30" s="76">
        <f t="shared" si="6"/>
        <v>66.015625</v>
      </c>
      <c r="O30" s="76">
        <f t="shared" si="7"/>
        <v>44.010416666666664</v>
      </c>
      <c r="P30" s="21" t="s">
        <v>76</v>
      </c>
      <c r="Q30" s="76">
        <f t="shared" si="8"/>
        <v>44.010416666666664</v>
      </c>
      <c r="R30" s="4"/>
      <c r="S30" s="4"/>
      <c r="T30" s="4"/>
      <c r="U30" s="4"/>
      <c r="V30" s="4"/>
      <c r="W30" s="4"/>
      <c r="X30" s="4"/>
      <c r="Y30" s="4"/>
      <c r="Z30" s="4"/>
    </row>
    <row r="31" spans="1:26" ht="28.5" customHeight="1">
      <c r="A31" s="15" t="s">
        <v>521</v>
      </c>
      <c r="B31" s="79">
        <f t="shared" ref="B31:E31" si="10">AVERAGE(B25:B30)</f>
        <v>67.254210894884267</v>
      </c>
      <c r="C31" s="79">
        <f t="shared" si="10"/>
        <v>46.773123448940986</v>
      </c>
      <c r="D31" s="79">
        <f t="shared" si="10"/>
        <v>43.105588726718757</v>
      </c>
      <c r="E31" s="79">
        <f t="shared" si="10"/>
        <v>43.105588726718757</v>
      </c>
      <c r="F31" s="80" t="s">
        <v>76</v>
      </c>
      <c r="G31" s="79">
        <f>AVERAGE(G25:G30)</f>
        <v>22.791590649417664</v>
      </c>
      <c r="H31" s="21" t="s">
        <v>76</v>
      </c>
      <c r="I31" s="21" t="s">
        <v>76</v>
      </c>
      <c r="J31" s="21" t="s">
        <v>76</v>
      </c>
      <c r="K31" s="21" t="s">
        <v>76</v>
      </c>
      <c r="L31" s="21" t="s">
        <v>76</v>
      </c>
      <c r="M31" s="21" t="s">
        <v>76</v>
      </c>
      <c r="N31" s="79">
        <f t="shared" ref="N31:O31" si="11">AVERAGE(N25:N30)</f>
        <v>50.4406581711632</v>
      </c>
      <c r="O31" s="79">
        <f t="shared" si="11"/>
        <v>33.627105447442133</v>
      </c>
      <c r="P31" s="21" t="s">
        <v>76</v>
      </c>
      <c r="Q31" s="79">
        <f>AVERAGE(Q25:Q30)</f>
        <v>33.627105447442133</v>
      </c>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1" customHeight="1">
      <c r="A33" s="81" t="s">
        <v>525</v>
      </c>
      <c r="B33" s="65"/>
      <c r="C33" s="65"/>
      <c r="D33" s="65"/>
      <c r="E33" s="65"/>
      <c r="F33" s="65"/>
      <c r="G33" s="65"/>
      <c r="H33" s="65"/>
      <c r="I33" s="65"/>
      <c r="J33" s="65"/>
      <c r="K33" s="65"/>
      <c r="L33" s="65"/>
      <c r="M33" s="65"/>
      <c r="N33" s="65"/>
      <c r="O33" s="65"/>
      <c r="P33" s="65"/>
      <c r="Q33" s="65"/>
      <c r="R33" s="4"/>
      <c r="S33" s="4"/>
      <c r="T33" s="4"/>
      <c r="U33" s="4"/>
      <c r="V33" s="4"/>
      <c r="W33" s="4"/>
      <c r="X33" s="4"/>
      <c r="Y33" s="4"/>
      <c r="Z33" s="4"/>
    </row>
    <row r="34" spans="1:26" ht="36.75" customHeight="1">
      <c r="A34" s="15" t="s">
        <v>500</v>
      </c>
      <c r="B34" s="120" t="s">
        <v>526</v>
      </c>
      <c r="C34" s="87"/>
      <c r="D34" s="87"/>
      <c r="E34" s="87"/>
      <c r="F34" s="87"/>
      <c r="G34" s="87"/>
      <c r="H34" s="87"/>
      <c r="I34" s="87"/>
      <c r="J34" s="87"/>
      <c r="K34" s="87"/>
      <c r="L34" s="87"/>
      <c r="M34" s="87"/>
      <c r="N34" s="87"/>
      <c r="O34" s="87"/>
      <c r="P34" s="87"/>
      <c r="Q34" s="86"/>
      <c r="R34" s="4"/>
      <c r="S34" s="4"/>
      <c r="T34" s="4"/>
      <c r="U34" s="4"/>
      <c r="V34" s="4"/>
      <c r="W34" s="4"/>
      <c r="X34" s="4"/>
      <c r="Y34" s="4"/>
      <c r="Z34" s="4"/>
    </row>
    <row r="35" spans="1:26" ht="36.75" customHeight="1">
      <c r="A35" s="15" t="s">
        <v>501</v>
      </c>
      <c r="B35" s="120" t="s">
        <v>527</v>
      </c>
      <c r="C35" s="87"/>
      <c r="D35" s="87"/>
      <c r="E35" s="87"/>
      <c r="F35" s="87"/>
      <c r="G35" s="87"/>
      <c r="H35" s="87"/>
      <c r="I35" s="87"/>
      <c r="J35" s="87"/>
      <c r="K35" s="87"/>
      <c r="L35" s="87"/>
      <c r="M35" s="87"/>
      <c r="N35" s="87"/>
      <c r="O35" s="87"/>
      <c r="P35" s="87"/>
      <c r="Q35" s="86"/>
      <c r="R35" s="4"/>
      <c r="S35" s="4"/>
      <c r="T35" s="4"/>
      <c r="U35" s="4"/>
      <c r="V35" s="4"/>
      <c r="W35" s="4"/>
      <c r="X35" s="4"/>
      <c r="Y35" s="4"/>
      <c r="Z35" s="4"/>
    </row>
    <row r="36" spans="1:26" ht="49.5" customHeight="1">
      <c r="A36" s="15" t="s">
        <v>502</v>
      </c>
      <c r="B36" s="120" t="s">
        <v>529</v>
      </c>
      <c r="C36" s="87"/>
      <c r="D36" s="87"/>
      <c r="E36" s="87"/>
      <c r="F36" s="87"/>
      <c r="G36" s="87"/>
      <c r="H36" s="87"/>
      <c r="I36" s="87"/>
      <c r="J36" s="87"/>
      <c r="K36" s="87"/>
      <c r="L36" s="87"/>
      <c r="M36" s="87"/>
      <c r="N36" s="87"/>
      <c r="O36" s="87"/>
      <c r="P36" s="87"/>
      <c r="Q36" s="86"/>
      <c r="R36" s="4"/>
      <c r="S36" s="4"/>
      <c r="T36" s="4"/>
      <c r="U36" s="4"/>
      <c r="V36" s="4"/>
      <c r="W36" s="4"/>
      <c r="X36" s="4"/>
      <c r="Y36" s="4"/>
      <c r="Z36" s="4"/>
    </row>
    <row r="37" spans="1:26" ht="44.25" customHeight="1">
      <c r="A37" s="15" t="s">
        <v>503</v>
      </c>
      <c r="B37" s="120" t="s">
        <v>530</v>
      </c>
      <c r="C37" s="87"/>
      <c r="D37" s="87"/>
      <c r="E37" s="87"/>
      <c r="F37" s="87"/>
      <c r="G37" s="87"/>
      <c r="H37" s="87"/>
      <c r="I37" s="87"/>
      <c r="J37" s="87"/>
      <c r="K37" s="87"/>
      <c r="L37" s="87"/>
      <c r="M37" s="87"/>
      <c r="N37" s="87"/>
      <c r="O37" s="87"/>
      <c r="P37" s="87"/>
      <c r="Q37" s="86"/>
      <c r="R37" s="4"/>
      <c r="S37" s="4"/>
      <c r="T37" s="4"/>
      <c r="U37" s="4"/>
      <c r="V37" s="4"/>
      <c r="W37" s="4"/>
      <c r="X37" s="4"/>
      <c r="Y37" s="4"/>
      <c r="Z37" s="4"/>
    </row>
    <row r="38" spans="1:26" ht="36.75" customHeight="1">
      <c r="A38" s="15" t="s">
        <v>504</v>
      </c>
      <c r="B38" s="120" t="s">
        <v>531</v>
      </c>
      <c r="C38" s="87"/>
      <c r="D38" s="87"/>
      <c r="E38" s="87"/>
      <c r="F38" s="87"/>
      <c r="G38" s="87"/>
      <c r="H38" s="87"/>
      <c r="I38" s="87"/>
      <c r="J38" s="87"/>
      <c r="K38" s="87"/>
      <c r="L38" s="87"/>
      <c r="M38" s="87"/>
      <c r="N38" s="87"/>
      <c r="O38" s="87"/>
      <c r="P38" s="87"/>
      <c r="Q38" s="86"/>
      <c r="R38" s="4"/>
      <c r="S38" s="4"/>
      <c r="T38" s="4"/>
      <c r="U38" s="4"/>
      <c r="V38" s="4"/>
      <c r="W38" s="4"/>
      <c r="X38" s="4"/>
      <c r="Y38" s="4"/>
      <c r="Z38" s="4"/>
    </row>
    <row r="39" spans="1:26" ht="36.75" customHeight="1">
      <c r="A39" s="15" t="s">
        <v>505</v>
      </c>
      <c r="B39" s="120" t="s">
        <v>533</v>
      </c>
      <c r="C39" s="87"/>
      <c r="D39" s="87"/>
      <c r="E39" s="87"/>
      <c r="F39" s="87"/>
      <c r="G39" s="87"/>
      <c r="H39" s="87"/>
      <c r="I39" s="87"/>
      <c r="J39" s="87"/>
      <c r="K39" s="87"/>
      <c r="L39" s="87"/>
      <c r="M39" s="87"/>
      <c r="N39" s="87"/>
      <c r="O39" s="87"/>
      <c r="P39" s="87"/>
      <c r="Q39" s="86"/>
      <c r="R39" s="4"/>
      <c r="S39" s="4"/>
      <c r="T39" s="4"/>
      <c r="U39" s="4"/>
      <c r="V39" s="4"/>
      <c r="W39" s="4"/>
      <c r="X39" s="4"/>
      <c r="Y39" s="4"/>
      <c r="Z39" s="4"/>
    </row>
    <row r="40" spans="1:26" ht="36.75" customHeight="1">
      <c r="A40" s="15" t="s">
        <v>506</v>
      </c>
      <c r="B40" s="120" t="s">
        <v>534</v>
      </c>
      <c r="C40" s="87"/>
      <c r="D40" s="87"/>
      <c r="E40" s="87"/>
      <c r="F40" s="87"/>
      <c r="G40" s="87"/>
      <c r="H40" s="87"/>
      <c r="I40" s="87"/>
      <c r="J40" s="87"/>
      <c r="K40" s="87"/>
      <c r="L40" s="87"/>
      <c r="M40" s="87"/>
      <c r="N40" s="87"/>
      <c r="O40" s="87"/>
      <c r="P40" s="87"/>
      <c r="Q40" s="86"/>
      <c r="R40" s="4"/>
      <c r="S40" s="4"/>
      <c r="T40" s="4"/>
      <c r="U40" s="4"/>
      <c r="V40" s="4"/>
      <c r="W40" s="4"/>
      <c r="X40" s="4"/>
      <c r="Y40" s="4"/>
      <c r="Z40" s="4"/>
    </row>
    <row r="41" spans="1:26" ht="36.75" customHeight="1">
      <c r="A41" s="15" t="s">
        <v>507</v>
      </c>
      <c r="B41" s="120" t="s">
        <v>535</v>
      </c>
      <c r="C41" s="87"/>
      <c r="D41" s="87"/>
      <c r="E41" s="87"/>
      <c r="F41" s="87"/>
      <c r="G41" s="87"/>
      <c r="H41" s="87"/>
      <c r="I41" s="87"/>
      <c r="J41" s="87"/>
      <c r="K41" s="87"/>
      <c r="L41" s="87"/>
      <c r="M41" s="87"/>
      <c r="N41" s="87"/>
      <c r="O41" s="87"/>
      <c r="P41" s="87"/>
      <c r="Q41" s="86"/>
      <c r="R41" s="4"/>
      <c r="S41" s="4"/>
      <c r="T41" s="4"/>
      <c r="U41" s="4"/>
      <c r="V41" s="4"/>
      <c r="W41" s="4"/>
      <c r="X41" s="4"/>
      <c r="Y41" s="4"/>
      <c r="Z41" s="4"/>
    </row>
    <row r="42" spans="1:26" ht="36.75" customHeight="1">
      <c r="A42" s="15" t="s">
        <v>508</v>
      </c>
      <c r="B42" s="120" t="s">
        <v>536</v>
      </c>
      <c r="C42" s="87"/>
      <c r="D42" s="87"/>
      <c r="E42" s="87"/>
      <c r="F42" s="87"/>
      <c r="G42" s="87"/>
      <c r="H42" s="87"/>
      <c r="I42" s="87"/>
      <c r="J42" s="87"/>
      <c r="K42" s="87"/>
      <c r="L42" s="87"/>
      <c r="M42" s="87"/>
      <c r="N42" s="87"/>
      <c r="O42" s="87"/>
      <c r="P42" s="87"/>
      <c r="Q42" s="86"/>
      <c r="R42" s="4"/>
      <c r="S42" s="4"/>
      <c r="T42" s="4"/>
      <c r="U42" s="4"/>
      <c r="V42" s="4"/>
      <c r="W42" s="4"/>
      <c r="X42" s="4"/>
      <c r="Y42" s="4"/>
      <c r="Z42" s="4"/>
    </row>
    <row r="43" spans="1:26" ht="50.25" customHeight="1">
      <c r="A43" s="15" t="s">
        <v>509</v>
      </c>
      <c r="B43" s="120" t="s">
        <v>537</v>
      </c>
      <c r="C43" s="87"/>
      <c r="D43" s="87"/>
      <c r="E43" s="87"/>
      <c r="F43" s="87"/>
      <c r="G43" s="87"/>
      <c r="H43" s="87"/>
      <c r="I43" s="87"/>
      <c r="J43" s="87"/>
      <c r="K43" s="87"/>
      <c r="L43" s="87"/>
      <c r="M43" s="87"/>
      <c r="N43" s="87"/>
      <c r="O43" s="87"/>
      <c r="P43" s="87"/>
      <c r="Q43" s="86"/>
      <c r="R43" s="4"/>
      <c r="S43" s="4"/>
      <c r="T43" s="4"/>
      <c r="U43" s="4"/>
      <c r="V43" s="4"/>
      <c r="W43" s="4"/>
      <c r="X43" s="4"/>
      <c r="Y43" s="4"/>
      <c r="Z43" s="4"/>
    </row>
    <row r="44" spans="1:26" ht="51" customHeight="1">
      <c r="A44" s="15" t="s">
        <v>510</v>
      </c>
      <c r="B44" s="120" t="s">
        <v>538</v>
      </c>
      <c r="C44" s="87"/>
      <c r="D44" s="87"/>
      <c r="E44" s="87"/>
      <c r="F44" s="87"/>
      <c r="G44" s="87"/>
      <c r="H44" s="87"/>
      <c r="I44" s="87"/>
      <c r="J44" s="87"/>
      <c r="K44" s="87"/>
      <c r="L44" s="87"/>
      <c r="M44" s="87"/>
      <c r="N44" s="87"/>
      <c r="O44" s="87"/>
      <c r="P44" s="87"/>
      <c r="Q44" s="86"/>
      <c r="R44" s="4"/>
      <c r="S44" s="4"/>
      <c r="T44" s="4"/>
      <c r="U44" s="4"/>
      <c r="V44" s="4"/>
      <c r="W44" s="4"/>
      <c r="X44" s="4"/>
      <c r="Y44" s="4"/>
      <c r="Z44" s="4"/>
    </row>
    <row r="45" spans="1:26" ht="36.75" customHeight="1">
      <c r="A45" s="15" t="s">
        <v>511</v>
      </c>
      <c r="B45" s="120" t="s">
        <v>539</v>
      </c>
      <c r="C45" s="87"/>
      <c r="D45" s="87"/>
      <c r="E45" s="87"/>
      <c r="F45" s="87"/>
      <c r="G45" s="87"/>
      <c r="H45" s="87"/>
      <c r="I45" s="87"/>
      <c r="J45" s="87"/>
      <c r="K45" s="87"/>
      <c r="L45" s="87"/>
      <c r="M45" s="87"/>
      <c r="N45" s="87"/>
      <c r="O45" s="87"/>
      <c r="P45" s="87"/>
      <c r="Q45" s="86"/>
      <c r="R45" s="4"/>
      <c r="S45" s="4"/>
      <c r="T45" s="4"/>
      <c r="U45" s="4"/>
      <c r="V45" s="4"/>
      <c r="W45" s="4"/>
      <c r="X45" s="4"/>
      <c r="Y45" s="4"/>
      <c r="Z45" s="4"/>
    </row>
    <row r="46" spans="1:26" ht="14.25" customHeight="1">
      <c r="A46" s="65"/>
      <c r="B46" s="65"/>
      <c r="C46" s="65"/>
      <c r="D46" s="65"/>
      <c r="E46" s="65"/>
      <c r="F46" s="65"/>
      <c r="G46" s="65"/>
      <c r="H46" s="65"/>
      <c r="I46" s="65"/>
      <c r="J46" s="65"/>
      <c r="K46" s="65"/>
      <c r="L46" s="65"/>
      <c r="M46" s="65"/>
      <c r="N46" s="65"/>
      <c r="O46" s="65"/>
      <c r="P46" s="65"/>
      <c r="Q46" s="65"/>
      <c r="R46" s="4"/>
      <c r="S46" s="4"/>
      <c r="T46" s="4"/>
      <c r="U46" s="4"/>
      <c r="V46" s="4"/>
      <c r="W46" s="4"/>
      <c r="X46" s="4"/>
      <c r="Y46" s="4"/>
      <c r="Z46" s="4"/>
    </row>
    <row r="47" spans="1:26" ht="23.25" customHeight="1">
      <c r="A47" s="81" t="s">
        <v>540</v>
      </c>
      <c r="B47" s="65"/>
      <c r="C47" s="65"/>
      <c r="D47" s="65"/>
      <c r="E47" s="65"/>
      <c r="F47" s="65"/>
      <c r="G47" s="65"/>
      <c r="H47" s="65"/>
      <c r="I47" s="65"/>
      <c r="J47" s="65"/>
      <c r="K47" s="65"/>
      <c r="L47" s="65"/>
      <c r="M47" s="65"/>
      <c r="N47" s="65"/>
      <c r="O47" s="65"/>
      <c r="P47" s="65"/>
      <c r="Q47" s="65"/>
      <c r="R47" s="4"/>
      <c r="S47" s="4"/>
      <c r="T47" s="4"/>
      <c r="U47" s="4"/>
      <c r="V47" s="4"/>
      <c r="W47" s="4"/>
      <c r="X47" s="4"/>
      <c r="Y47" s="4"/>
      <c r="Z47" s="4"/>
    </row>
    <row r="48" spans="1:26" ht="43.5" customHeight="1">
      <c r="A48" s="15" t="s">
        <v>512</v>
      </c>
      <c r="B48" s="121" t="s">
        <v>541</v>
      </c>
      <c r="C48" s="87"/>
      <c r="D48" s="87"/>
      <c r="E48" s="87"/>
      <c r="F48" s="87"/>
      <c r="G48" s="87"/>
      <c r="H48" s="87"/>
      <c r="I48" s="87"/>
      <c r="J48" s="87"/>
      <c r="K48" s="87"/>
      <c r="L48" s="87"/>
      <c r="M48" s="87"/>
      <c r="N48" s="87"/>
      <c r="O48" s="87"/>
      <c r="P48" s="87"/>
      <c r="Q48" s="86"/>
      <c r="R48" s="4"/>
      <c r="S48" s="4"/>
      <c r="T48" s="4"/>
      <c r="U48" s="4"/>
      <c r="V48" s="4"/>
      <c r="W48" s="4"/>
      <c r="X48" s="4"/>
      <c r="Y48" s="4"/>
      <c r="Z48" s="4"/>
    </row>
    <row r="49" spans="1:26" ht="49.5" customHeight="1">
      <c r="A49" s="15" t="s">
        <v>513</v>
      </c>
      <c r="B49" s="121" t="s">
        <v>542</v>
      </c>
      <c r="C49" s="87"/>
      <c r="D49" s="87"/>
      <c r="E49" s="87"/>
      <c r="F49" s="87"/>
      <c r="G49" s="87"/>
      <c r="H49" s="87"/>
      <c r="I49" s="87"/>
      <c r="J49" s="87"/>
      <c r="K49" s="87"/>
      <c r="L49" s="87"/>
      <c r="M49" s="87"/>
      <c r="N49" s="87"/>
      <c r="O49" s="87"/>
      <c r="P49" s="87"/>
      <c r="Q49" s="86"/>
      <c r="R49" s="4"/>
      <c r="S49" s="4"/>
      <c r="T49" s="4"/>
      <c r="U49" s="4"/>
      <c r="V49" s="4"/>
      <c r="W49" s="4"/>
      <c r="X49" s="4"/>
      <c r="Y49" s="4"/>
      <c r="Z49" s="4"/>
    </row>
    <row r="50" spans="1:26" ht="47.25" customHeight="1">
      <c r="A50" s="15" t="s">
        <v>514</v>
      </c>
      <c r="B50" s="121" t="s">
        <v>543</v>
      </c>
      <c r="C50" s="87"/>
      <c r="D50" s="87"/>
      <c r="E50" s="87"/>
      <c r="F50" s="87"/>
      <c r="G50" s="87"/>
      <c r="H50" s="87"/>
      <c r="I50" s="87"/>
      <c r="J50" s="87"/>
      <c r="K50" s="87"/>
      <c r="L50" s="87"/>
      <c r="M50" s="87"/>
      <c r="N50" s="87"/>
      <c r="O50" s="87"/>
      <c r="P50" s="87"/>
      <c r="Q50" s="86"/>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20.25" customHeight="1">
      <c r="A52" s="81" t="s">
        <v>544</v>
      </c>
      <c r="B52" s="65"/>
      <c r="C52" s="65"/>
      <c r="D52" s="65"/>
      <c r="E52" s="65"/>
      <c r="F52" s="65"/>
      <c r="G52" s="65"/>
      <c r="H52" s="65"/>
      <c r="I52" s="65"/>
      <c r="J52" s="65"/>
      <c r="K52" s="65"/>
      <c r="L52" s="65"/>
      <c r="M52" s="65"/>
      <c r="N52" s="65"/>
      <c r="O52" s="65"/>
      <c r="P52" s="65"/>
      <c r="Q52" s="65"/>
      <c r="R52" s="4"/>
      <c r="S52" s="4"/>
      <c r="T52" s="4"/>
      <c r="U52" s="4"/>
      <c r="V52" s="4"/>
      <c r="W52" s="4"/>
      <c r="X52" s="4"/>
      <c r="Y52" s="4"/>
      <c r="Z52" s="4"/>
    </row>
    <row r="53" spans="1:26" ht="30" customHeight="1">
      <c r="A53" s="15" t="s">
        <v>42</v>
      </c>
      <c r="B53" s="121" t="s">
        <v>322</v>
      </c>
      <c r="C53" s="87"/>
      <c r="D53" s="87"/>
      <c r="E53" s="87"/>
      <c r="F53" s="87"/>
      <c r="G53" s="87"/>
      <c r="H53" s="87"/>
      <c r="I53" s="87"/>
      <c r="J53" s="87"/>
      <c r="K53" s="87"/>
      <c r="L53" s="87"/>
      <c r="M53" s="87"/>
      <c r="N53" s="87"/>
      <c r="O53" s="87"/>
      <c r="P53" s="87"/>
      <c r="Q53" s="86"/>
      <c r="R53" s="4"/>
      <c r="S53" s="4"/>
      <c r="T53" s="4"/>
      <c r="U53" s="4"/>
      <c r="V53" s="4"/>
      <c r="W53" s="4"/>
      <c r="X53" s="4"/>
      <c r="Y53" s="4"/>
      <c r="Z53" s="4"/>
    </row>
    <row r="54" spans="1:26" ht="35.25" customHeight="1">
      <c r="A54" s="15" t="s">
        <v>43</v>
      </c>
      <c r="B54" s="121" t="s">
        <v>329</v>
      </c>
      <c r="C54" s="87"/>
      <c r="D54" s="87"/>
      <c r="E54" s="87"/>
      <c r="F54" s="87"/>
      <c r="G54" s="87"/>
      <c r="H54" s="87"/>
      <c r="I54" s="87"/>
      <c r="J54" s="87"/>
      <c r="K54" s="87"/>
      <c r="L54" s="87"/>
      <c r="M54" s="87"/>
      <c r="N54" s="87"/>
      <c r="O54" s="87"/>
      <c r="P54" s="87"/>
      <c r="Q54" s="86"/>
      <c r="R54" s="4"/>
      <c r="S54" s="4"/>
      <c r="T54" s="4"/>
      <c r="U54" s="4"/>
      <c r="V54" s="4"/>
      <c r="W54" s="4"/>
      <c r="X54" s="4"/>
      <c r="Y54" s="4"/>
      <c r="Z54" s="4"/>
    </row>
    <row r="55" spans="1:26" ht="33.75" customHeight="1">
      <c r="A55" s="15" t="s">
        <v>45</v>
      </c>
      <c r="B55" s="121" t="s">
        <v>333</v>
      </c>
      <c r="C55" s="87"/>
      <c r="D55" s="87"/>
      <c r="E55" s="87"/>
      <c r="F55" s="87"/>
      <c r="G55" s="87"/>
      <c r="H55" s="87"/>
      <c r="I55" s="87"/>
      <c r="J55" s="87"/>
      <c r="K55" s="87"/>
      <c r="L55" s="87"/>
      <c r="M55" s="87"/>
      <c r="N55" s="87"/>
      <c r="O55" s="87"/>
      <c r="P55" s="87"/>
      <c r="Q55" s="86"/>
      <c r="R55" s="4"/>
      <c r="S55" s="4"/>
      <c r="T55" s="4"/>
      <c r="U55" s="4"/>
      <c r="V55" s="4"/>
      <c r="W55" s="4"/>
      <c r="X55" s="4"/>
      <c r="Y55" s="4"/>
      <c r="Z55" s="4"/>
    </row>
    <row r="56" spans="1:26" ht="30" customHeight="1">
      <c r="A56" s="15" t="s">
        <v>38</v>
      </c>
      <c r="B56" s="121" t="s">
        <v>338</v>
      </c>
      <c r="C56" s="87"/>
      <c r="D56" s="87"/>
      <c r="E56" s="87"/>
      <c r="F56" s="87"/>
      <c r="G56" s="87"/>
      <c r="H56" s="87"/>
      <c r="I56" s="87"/>
      <c r="J56" s="87"/>
      <c r="K56" s="87"/>
      <c r="L56" s="87"/>
      <c r="M56" s="87"/>
      <c r="N56" s="87"/>
      <c r="O56" s="87"/>
      <c r="P56" s="87"/>
      <c r="Q56" s="86"/>
      <c r="R56" s="4"/>
      <c r="S56" s="4"/>
      <c r="T56" s="4"/>
      <c r="U56" s="4"/>
      <c r="V56" s="4"/>
      <c r="W56" s="4"/>
      <c r="X56" s="4"/>
      <c r="Y56" s="4"/>
      <c r="Z56" s="4"/>
    </row>
    <row r="57" spans="1:26" ht="30" customHeight="1">
      <c r="A57" s="15" t="s">
        <v>44</v>
      </c>
      <c r="B57" s="121" t="s">
        <v>342</v>
      </c>
      <c r="C57" s="87"/>
      <c r="D57" s="87"/>
      <c r="E57" s="87"/>
      <c r="F57" s="87"/>
      <c r="G57" s="87"/>
      <c r="H57" s="87"/>
      <c r="I57" s="87"/>
      <c r="J57" s="87"/>
      <c r="K57" s="87"/>
      <c r="L57" s="87"/>
      <c r="M57" s="87"/>
      <c r="N57" s="87"/>
      <c r="O57" s="87"/>
      <c r="P57" s="87"/>
      <c r="Q57" s="86"/>
      <c r="R57" s="4"/>
      <c r="S57" s="4"/>
      <c r="T57" s="4"/>
      <c r="U57" s="4"/>
      <c r="V57" s="4"/>
      <c r="W57" s="4"/>
      <c r="X57" s="4"/>
      <c r="Y57" s="4"/>
      <c r="Z57" s="4"/>
    </row>
    <row r="58" spans="1:26" ht="30" customHeight="1">
      <c r="A58" s="15" t="s">
        <v>41</v>
      </c>
      <c r="B58" s="121" t="s">
        <v>344</v>
      </c>
      <c r="C58" s="87"/>
      <c r="D58" s="87"/>
      <c r="E58" s="87"/>
      <c r="F58" s="87"/>
      <c r="G58" s="87"/>
      <c r="H58" s="87"/>
      <c r="I58" s="87"/>
      <c r="J58" s="87"/>
      <c r="K58" s="87"/>
      <c r="L58" s="87"/>
      <c r="M58" s="87"/>
      <c r="N58" s="87"/>
      <c r="O58" s="87"/>
      <c r="P58" s="87"/>
      <c r="Q58" s="86"/>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row r="260" spans="1:26" ht="15.75" customHeight="1"/>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36">
    <mergeCell ref="B55:Q55"/>
    <mergeCell ref="B56:Q56"/>
    <mergeCell ref="B57:Q57"/>
    <mergeCell ref="B58:Q58"/>
    <mergeCell ref="B43:Q43"/>
    <mergeCell ref="B44:Q44"/>
    <mergeCell ref="B45:Q45"/>
    <mergeCell ref="B48:Q48"/>
    <mergeCell ref="B49:Q49"/>
    <mergeCell ref="B50:Q50"/>
    <mergeCell ref="B53:Q53"/>
    <mergeCell ref="B39:Q39"/>
    <mergeCell ref="B40:Q40"/>
    <mergeCell ref="B41:Q41"/>
    <mergeCell ref="B42:Q42"/>
    <mergeCell ref="B54:Q54"/>
    <mergeCell ref="B34:Q34"/>
    <mergeCell ref="B35:Q35"/>
    <mergeCell ref="B36:Q36"/>
    <mergeCell ref="B37:Q37"/>
    <mergeCell ref="B38:Q38"/>
    <mergeCell ref="A21:Q21"/>
    <mergeCell ref="A22:Q22"/>
    <mergeCell ref="A23:B24"/>
    <mergeCell ref="C23:N23"/>
    <mergeCell ref="O23:Q23"/>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G16" sqref="G16"/>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8" t="s">
        <v>0</v>
      </c>
      <c r="B1" s="89"/>
      <c r="C1" s="89"/>
      <c r="D1" s="89"/>
      <c r="E1" s="89"/>
      <c r="F1" s="89"/>
      <c r="G1" s="89"/>
      <c r="H1" s="89"/>
      <c r="I1" s="89"/>
      <c r="J1" s="89"/>
      <c r="K1" s="89"/>
      <c r="L1" s="89"/>
      <c r="M1" s="89"/>
      <c r="N1" s="89"/>
      <c r="O1" s="89"/>
      <c r="P1" s="89"/>
      <c r="Q1" s="4"/>
      <c r="R1" s="4"/>
      <c r="S1" s="4"/>
      <c r="T1" s="4"/>
      <c r="U1" s="4"/>
      <c r="V1" s="4"/>
      <c r="W1" s="4"/>
      <c r="X1" s="4"/>
      <c r="Y1" s="4"/>
      <c r="Z1" s="4"/>
    </row>
    <row r="2" spans="1:26" ht="21.75" customHeight="1">
      <c r="A2" s="88" t="s">
        <v>3</v>
      </c>
      <c r="B2" s="89"/>
      <c r="C2" s="89"/>
      <c r="D2" s="89"/>
      <c r="E2" s="89"/>
      <c r="F2" s="89"/>
      <c r="G2" s="89"/>
      <c r="H2" s="89"/>
      <c r="I2" s="89"/>
      <c r="J2" s="89"/>
      <c r="K2" s="89"/>
      <c r="L2" s="89"/>
      <c r="M2" s="89"/>
      <c r="N2" s="89"/>
      <c r="O2" s="89"/>
      <c r="P2" s="89"/>
      <c r="Q2" s="4"/>
      <c r="R2" s="4"/>
      <c r="S2" s="4"/>
      <c r="T2" s="4"/>
      <c r="U2" s="4"/>
      <c r="V2" s="4"/>
      <c r="W2" s="4"/>
      <c r="X2" s="4"/>
      <c r="Y2" s="4"/>
      <c r="Z2" s="4"/>
    </row>
    <row r="3" spans="1:26" ht="21.75" customHeight="1">
      <c r="A3" s="90" t="s">
        <v>466</v>
      </c>
      <c r="B3" s="89"/>
      <c r="C3" s="89"/>
      <c r="D3" s="89"/>
      <c r="E3" s="89"/>
      <c r="F3" s="89"/>
      <c r="G3" s="89"/>
      <c r="H3" s="89"/>
      <c r="I3" s="89"/>
      <c r="J3" s="89"/>
      <c r="K3" s="89"/>
      <c r="L3" s="89"/>
      <c r="M3" s="89"/>
      <c r="N3" s="89"/>
      <c r="O3" s="89"/>
      <c r="P3" s="89"/>
      <c r="Q3" s="4"/>
      <c r="R3" s="4"/>
      <c r="S3" s="4"/>
      <c r="T3" s="4"/>
      <c r="U3" s="4"/>
      <c r="V3" s="4"/>
      <c r="W3" s="4"/>
      <c r="X3" s="4"/>
      <c r="Y3" s="4"/>
      <c r="Z3" s="4"/>
    </row>
    <row r="4" spans="1:26" ht="24.75" customHeight="1">
      <c r="A4" s="45" t="s">
        <v>517</v>
      </c>
      <c r="B4" s="4"/>
      <c r="C4" s="4"/>
      <c r="D4" s="4"/>
      <c r="E4" s="2" t="s">
        <v>518</v>
      </c>
      <c r="F4" s="66"/>
      <c r="G4" s="4"/>
      <c r="H4" s="4"/>
      <c r="I4" s="4"/>
      <c r="J4" s="4"/>
      <c r="K4" s="4"/>
      <c r="L4" s="4"/>
      <c r="M4" s="44" t="s">
        <v>519</v>
      </c>
      <c r="N4" s="4"/>
      <c r="O4" s="4"/>
      <c r="P4" s="44"/>
      <c r="Q4" s="4"/>
      <c r="R4" s="4"/>
      <c r="S4" s="4"/>
      <c r="T4" s="4"/>
      <c r="U4" s="4"/>
      <c r="V4" s="4"/>
      <c r="W4" s="4"/>
      <c r="X4" s="4"/>
      <c r="Y4" s="4"/>
      <c r="Z4" s="4"/>
    </row>
    <row r="5" spans="1:26" ht="24.75" customHeight="1">
      <c r="A5" s="45" t="s">
        <v>520</v>
      </c>
      <c r="B5" s="4"/>
      <c r="C5" s="4"/>
      <c r="D5" s="4"/>
      <c r="E5" s="4"/>
      <c r="F5" s="4"/>
      <c r="G5" s="4"/>
      <c r="H5" s="4"/>
      <c r="I5" s="4"/>
      <c r="J5" s="4"/>
      <c r="K5" s="4"/>
      <c r="L5" s="4"/>
      <c r="M5" s="44"/>
      <c r="N5" s="4"/>
      <c r="O5" s="4"/>
      <c r="P5" s="4"/>
      <c r="Q5" s="4"/>
      <c r="R5" s="4"/>
      <c r="S5" s="4"/>
      <c r="T5" s="4"/>
      <c r="U5" s="4"/>
      <c r="V5" s="4"/>
      <c r="W5" s="4"/>
      <c r="X5" s="4"/>
      <c r="Y5" s="4"/>
      <c r="Z5" s="4"/>
    </row>
    <row r="6" spans="1:26" ht="14.25" customHeight="1">
      <c r="A6" s="65"/>
      <c r="B6" s="65"/>
      <c r="C6" s="65"/>
      <c r="D6" s="65"/>
      <c r="E6" s="65"/>
      <c r="F6" s="65"/>
      <c r="G6" s="65"/>
      <c r="H6" s="65"/>
      <c r="I6" s="65"/>
      <c r="J6" s="4"/>
      <c r="K6" s="4"/>
      <c r="L6" s="4"/>
      <c r="M6" s="4"/>
      <c r="N6" s="4"/>
      <c r="O6" s="4"/>
      <c r="P6" s="4"/>
      <c r="Q6" s="4"/>
      <c r="R6" s="4"/>
      <c r="S6" s="4"/>
      <c r="T6" s="4"/>
      <c r="U6" s="4"/>
      <c r="V6" s="4"/>
      <c r="W6" s="4"/>
      <c r="X6" s="4"/>
      <c r="Y6" s="4"/>
      <c r="Z6" s="4"/>
    </row>
    <row r="7" spans="1:26" ht="20.25" customHeight="1">
      <c r="A7" s="113" t="s">
        <v>522</v>
      </c>
      <c r="B7" s="89"/>
      <c r="C7" s="89"/>
      <c r="D7" s="89"/>
      <c r="E7" s="89"/>
      <c r="F7" s="89"/>
      <c r="G7" s="89"/>
      <c r="H7" s="89"/>
      <c r="I7" s="89"/>
      <c r="J7" s="89"/>
      <c r="K7" s="89"/>
      <c r="L7" s="89"/>
      <c r="M7" s="89"/>
      <c r="N7" s="89"/>
      <c r="O7" s="89"/>
      <c r="P7" s="89"/>
      <c r="Q7" s="77"/>
      <c r="R7" s="4"/>
      <c r="S7" s="4"/>
      <c r="T7" s="4"/>
      <c r="U7" s="4"/>
      <c r="V7" s="4"/>
      <c r="W7" s="4"/>
      <c r="X7" s="4"/>
      <c r="Y7" s="4"/>
      <c r="Z7" s="4"/>
    </row>
    <row r="8" spans="1:26" ht="18.75" customHeight="1">
      <c r="A8" s="114" t="s">
        <v>523</v>
      </c>
      <c r="B8" s="115"/>
      <c r="C8" s="115"/>
      <c r="D8" s="115"/>
      <c r="E8" s="115"/>
      <c r="F8" s="115"/>
      <c r="G8" s="115"/>
      <c r="H8" s="115"/>
      <c r="I8" s="115"/>
      <c r="J8" s="115"/>
      <c r="K8" s="115"/>
      <c r="L8" s="115"/>
      <c r="M8" s="115"/>
      <c r="N8" s="115"/>
      <c r="O8" s="115"/>
      <c r="P8" s="115"/>
      <c r="Q8" s="78"/>
      <c r="R8" s="4"/>
      <c r="S8" s="4"/>
      <c r="T8" s="4"/>
      <c r="U8" s="4"/>
      <c r="V8" s="4"/>
      <c r="W8" s="4"/>
      <c r="X8" s="4"/>
      <c r="Y8" s="4"/>
      <c r="Z8" s="4"/>
    </row>
    <row r="9" spans="1:26" ht="24" customHeight="1">
      <c r="A9" s="116" t="s">
        <v>495</v>
      </c>
      <c r="B9" s="117"/>
      <c r="C9" s="117"/>
      <c r="D9" s="117"/>
      <c r="E9" s="117"/>
      <c r="F9" s="117"/>
      <c r="G9" s="117"/>
      <c r="H9" s="117"/>
      <c r="I9" s="117"/>
      <c r="J9" s="117"/>
      <c r="K9" s="117"/>
      <c r="L9" s="117"/>
      <c r="M9" s="117"/>
      <c r="N9" s="117"/>
      <c r="O9" s="117"/>
      <c r="P9" s="118"/>
      <c r="Q9" s="4"/>
      <c r="R9" s="4"/>
      <c r="S9" s="4"/>
      <c r="T9" s="4"/>
      <c r="U9" s="4"/>
      <c r="V9" s="4"/>
      <c r="W9" s="4"/>
      <c r="X9" s="4"/>
      <c r="Y9" s="4"/>
      <c r="Z9" s="4"/>
    </row>
    <row r="10" spans="1:26" ht="21" customHeight="1">
      <c r="A10" s="110" t="s">
        <v>524</v>
      </c>
      <c r="B10" s="111"/>
      <c r="C10" s="111"/>
      <c r="D10" s="111"/>
      <c r="E10" s="111"/>
      <c r="F10" s="111"/>
      <c r="G10" s="111"/>
      <c r="H10" s="111"/>
      <c r="I10" s="111"/>
      <c r="J10" s="111"/>
      <c r="K10" s="111"/>
      <c r="L10" s="111"/>
      <c r="M10" s="111"/>
      <c r="N10" s="111"/>
      <c r="O10" s="111"/>
      <c r="P10" s="112"/>
      <c r="Q10" s="4"/>
      <c r="R10" s="4"/>
      <c r="S10" s="4"/>
      <c r="T10" s="4"/>
      <c r="U10" s="4"/>
      <c r="V10" s="4"/>
      <c r="W10" s="4"/>
      <c r="X10" s="4"/>
      <c r="Y10" s="4"/>
      <c r="Z10" s="4"/>
    </row>
    <row r="11" spans="1:26" ht="21.75" customHeight="1">
      <c r="A11" s="91" t="s">
        <v>497</v>
      </c>
      <c r="B11" s="101" t="s">
        <v>498</v>
      </c>
      <c r="C11" s="87"/>
      <c r="D11" s="87"/>
      <c r="E11" s="87"/>
      <c r="F11" s="87"/>
      <c r="G11" s="87"/>
      <c r="H11" s="87"/>
      <c r="I11" s="87"/>
      <c r="J11" s="87"/>
      <c r="K11" s="87"/>
      <c r="L11" s="87"/>
      <c r="M11" s="86"/>
      <c r="N11" s="101" t="s">
        <v>499</v>
      </c>
      <c r="O11" s="87"/>
      <c r="P11" s="86"/>
      <c r="Q11" s="4"/>
      <c r="R11" s="4"/>
      <c r="S11" s="4"/>
      <c r="T11" s="4"/>
      <c r="U11" s="4"/>
      <c r="V11" s="4"/>
      <c r="W11" s="4"/>
      <c r="X11" s="4"/>
      <c r="Y11" s="4"/>
      <c r="Z11" s="4"/>
    </row>
    <row r="12" spans="1:26" ht="19.5" customHeight="1">
      <c r="A12" s="84"/>
      <c r="B12" s="11" t="s">
        <v>500</v>
      </c>
      <c r="C12" s="11" t="s">
        <v>501</v>
      </c>
      <c r="D12" s="11" t="s">
        <v>502</v>
      </c>
      <c r="E12" s="11" t="s">
        <v>503</v>
      </c>
      <c r="F12" s="11" t="s">
        <v>504</v>
      </c>
      <c r="G12" s="11" t="s">
        <v>505</v>
      </c>
      <c r="H12" s="11" t="s">
        <v>506</v>
      </c>
      <c r="I12" s="11" t="s">
        <v>507</v>
      </c>
      <c r="J12" s="11" t="s">
        <v>508</v>
      </c>
      <c r="K12" s="11" t="s">
        <v>509</v>
      </c>
      <c r="L12" s="11" t="s">
        <v>510</v>
      </c>
      <c r="M12" s="11" t="s">
        <v>511</v>
      </c>
      <c r="N12" s="11" t="s">
        <v>512</v>
      </c>
      <c r="O12" s="11" t="s">
        <v>513</v>
      </c>
      <c r="P12" s="11" t="s">
        <v>514</v>
      </c>
      <c r="Q12" s="4"/>
      <c r="R12" s="4"/>
      <c r="S12" s="4"/>
      <c r="T12" s="4"/>
      <c r="U12" s="4"/>
      <c r="V12" s="4"/>
      <c r="W12" s="4"/>
      <c r="X12" s="4"/>
      <c r="Y12" s="4"/>
      <c r="Z12" s="4"/>
    </row>
    <row r="13" spans="1:26" ht="28.5" customHeight="1">
      <c r="A13" s="74" t="s">
        <v>42</v>
      </c>
      <c r="B13" s="21">
        <v>3</v>
      </c>
      <c r="C13" s="21">
        <v>3</v>
      </c>
      <c r="D13" s="21">
        <v>3</v>
      </c>
      <c r="E13" s="21" t="s">
        <v>515</v>
      </c>
      <c r="F13" s="21">
        <v>1</v>
      </c>
      <c r="G13" s="21" t="s">
        <v>515</v>
      </c>
      <c r="H13" s="21" t="s">
        <v>515</v>
      </c>
      <c r="I13" s="21" t="s">
        <v>515</v>
      </c>
      <c r="J13" s="21" t="s">
        <v>515</v>
      </c>
      <c r="K13" s="21" t="s">
        <v>515</v>
      </c>
      <c r="L13" s="21" t="s">
        <v>515</v>
      </c>
      <c r="M13" s="21">
        <v>3</v>
      </c>
      <c r="N13" s="21">
        <v>2</v>
      </c>
      <c r="O13" s="21" t="s">
        <v>515</v>
      </c>
      <c r="P13" s="21">
        <v>2</v>
      </c>
      <c r="Q13" s="4"/>
      <c r="R13" s="4"/>
      <c r="S13" s="4"/>
      <c r="T13" s="4"/>
      <c r="U13" s="4"/>
      <c r="V13" s="4"/>
      <c r="W13" s="4"/>
      <c r="X13" s="4"/>
      <c r="Y13" s="4"/>
      <c r="Z13" s="4"/>
    </row>
    <row r="14" spans="1:26" ht="28.5" customHeight="1">
      <c r="A14" s="74" t="s">
        <v>43</v>
      </c>
      <c r="B14" s="21">
        <v>3</v>
      </c>
      <c r="C14" s="21">
        <v>3</v>
      </c>
      <c r="D14" s="21">
        <v>3</v>
      </c>
      <c r="E14" s="21" t="s">
        <v>515</v>
      </c>
      <c r="F14" s="21">
        <v>2</v>
      </c>
      <c r="G14" s="21" t="s">
        <v>515</v>
      </c>
      <c r="H14" s="21" t="s">
        <v>515</v>
      </c>
      <c r="I14" s="21" t="s">
        <v>515</v>
      </c>
      <c r="J14" s="21" t="s">
        <v>515</v>
      </c>
      <c r="K14" s="21" t="s">
        <v>515</v>
      </c>
      <c r="L14" s="21" t="s">
        <v>515</v>
      </c>
      <c r="M14" s="21">
        <v>3</v>
      </c>
      <c r="N14" s="21">
        <v>2</v>
      </c>
      <c r="O14" s="21" t="s">
        <v>515</v>
      </c>
      <c r="P14" s="21">
        <v>2</v>
      </c>
      <c r="Q14" s="4"/>
      <c r="R14" s="4"/>
      <c r="S14" s="4"/>
      <c r="T14" s="4"/>
      <c r="U14" s="4"/>
      <c r="V14" s="4"/>
      <c r="W14" s="4"/>
      <c r="X14" s="4"/>
      <c r="Y14" s="4"/>
      <c r="Z14" s="4"/>
    </row>
    <row r="15" spans="1:26" ht="28.5" customHeight="1">
      <c r="A15" s="74" t="s">
        <v>45</v>
      </c>
      <c r="B15" s="21">
        <v>3</v>
      </c>
      <c r="C15" s="21">
        <v>3</v>
      </c>
      <c r="D15" s="21">
        <v>3</v>
      </c>
      <c r="E15" s="21" t="s">
        <v>515</v>
      </c>
      <c r="F15" s="21">
        <v>1</v>
      </c>
      <c r="G15" s="21" t="s">
        <v>515</v>
      </c>
      <c r="H15" s="21" t="s">
        <v>515</v>
      </c>
      <c r="I15" s="21" t="s">
        <v>515</v>
      </c>
      <c r="J15" s="21" t="s">
        <v>515</v>
      </c>
      <c r="K15" s="21" t="s">
        <v>515</v>
      </c>
      <c r="L15" s="21" t="s">
        <v>515</v>
      </c>
      <c r="M15" s="21">
        <v>3</v>
      </c>
      <c r="N15" s="21">
        <v>2</v>
      </c>
      <c r="O15" s="21" t="s">
        <v>515</v>
      </c>
      <c r="P15" s="21">
        <v>2</v>
      </c>
      <c r="Q15" s="4"/>
      <c r="R15" s="4"/>
      <c r="S15" s="4"/>
      <c r="T15" s="4"/>
      <c r="U15" s="4"/>
      <c r="V15" s="4"/>
      <c r="W15" s="4"/>
      <c r="X15" s="4"/>
      <c r="Y15" s="4"/>
      <c r="Z15" s="4"/>
    </row>
    <row r="16" spans="1:26" ht="28.5" customHeight="1">
      <c r="A16" s="74" t="s">
        <v>38</v>
      </c>
      <c r="B16" s="21">
        <v>3</v>
      </c>
      <c r="C16" s="21">
        <v>2</v>
      </c>
      <c r="D16" s="21">
        <v>1</v>
      </c>
      <c r="E16" s="21" t="s">
        <v>515</v>
      </c>
      <c r="F16" s="21" t="s">
        <v>515</v>
      </c>
      <c r="G16" s="21" t="s">
        <v>515</v>
      </c>
      <c r="H16" s="21" t="s">
        <v>515</v>
      </c>
      <c r="I16" s="21" t="s">
        <v>515</v>
      </c>
      <c r="J16" s="21" t="s">
        <v>515</v>
      </c>
      <c r="K16" s="21" t="s">
        <v>515</v>
      </c>
      <c r="L16" s="21" t="s">
        <v>515</v>
      </c>
      <c r="M16" s="21">
        <v>3</v>
      </c>
      <c r="N16" s="21">
        <v>2</v>
      </c>
      <c r="O16" s="21" t="s">
        <v>515</v>
      </c>
      <c r="P16" s="21">
        <v>2</v>
      </c>
      <c r="Q16" s="4"/>
      <c r="R16" s="4"/>
      <c r="S16" s="4"/>
      <c r="T16" s="4"/>
      <c r="U16" s="4"/>
      <c r="V16" s="4"/>
      <c r="W16" s="4"/>
      <c r="X16" s="4"/>
      <c r="Y16" s="4"/>
      <c r="Z16" s="4"/>
    </row>
    <row r="17" spans="1:26" ht="28.5" customHeight="1">
      <c r="A17" s="74" t="s">
        <v>44</v>
      </c>
      <c r="B17" s="21">
        <v>3</v>
      </c>
      <c r="C17" s="21">
        <v>3</v>
      </c>
      <c r="D17" s="21">
        <v>3</v>
      </c>
      <c r="E17" s="21" t="s">
        <v>515</v>
      </c>
      <c r="F17" s="21">
        <v>1</v>
      </c>
      <c r="G17" s="21" t="s">
        <v>515</v>
      </c>
      <c r="H17" s="21" t="s">
        <v>515</v>
      </c>
      <c r="I17" s="21" t="s">
        <v>515</v>
      </c>
      <c r="J17" s="21" t="s">
        <v>515</v>
      </c>
      <c r="K17" s="21" t="s">
        <v>515</v>
      </c>
      <c r="L17" s="21" t="s">
        <v>515</v>
      </c>
      <c r="M17" s="21">
        <v>3</v>
      </c>
      <c r="N17" s="21">
        <v>2</v>
      </c>
      <c r="O17" s="21" t="s">
        <v>515</v>
      </c>
      <c r="P17" s="21">
        <v>2</v>
      </c>
      <c r="Q17" s="4"/>
      <c r="R17" s="4"/>
      <c r="S17" s="4"/>
      <c r="T17" s="4"/>
      <c r="U17" s="4"/>
      <c r="V17" s="4"/>
      <c r="W17" s="4"/>
      <c r="X17" s="4"/>
      <c r="Y17" s="4"/>
      <c r="Z17" s="4"/>
    </row>
    <row r="18" spans="1:26" ht="28.5" customHeight="1">
      <c r="A18" s="74" t="s">
        <v>41</v>
      </c>
      <c r="B18" s="21">
        <v>3</v>
      </c>
      <c r="C18" s="21">
        <v>3</v>
      </c>
      <c r="D18" s="21">
        <v>3</v>
      </c>
      <c r="E18" s="21" t="s">
        <v>515</v>
      </c>
      <c r="F18" s="21">
        <v>2</v>
      </c>
      <c r="G18" s="21" t="s">
        <v>515</v>
      </c>
      <c r="H18" s="21" t="s">
        <v>515</v>
      </c>
      <c r="I18" s="21" t="s">
        <v>515</v>
      </c>
      <c r="J18" s="21" t="s">
        <v>515</v>
      </c>
      <c r="K18" s="21" t="s">
        <v>515</v>
      </c>
      <c r="L18" s="21" t="s">
        <v>515</v>
      </c>
      <c r="M18" s="21">
        <v>3</v>
      </c>
      <c r="N18" s="21">
        <v>2</v>
      </c>
      <c r="O18" s="21" t="s">
        <v>515</v>
      </c>
      <c r="P18" s="21">
        <v>2</v>
      </c>
      <c r="Q18" s="4"/>
      <c r="R18" s="4"/>
      <c r="S18" s="4"/>
      <c r="T18" s="4"/>
      <c r="U18" s="4"/>
      <c r="V18" s="4"/>
      <c r="W18" s="4"/>
      <c r="X18" s="4"/>
      <c r="Y18" s="4"/>
      <c r="Z18" s="4"/>
    </row>
    <row r="19" spans="1:26" ht="14.25" customHeight="1">
      <c r="A19" s="4" t="s">
        <v>528</v>
      </c>
      <c r="B19" s="4">
        <f t="shared" ref="B19:D19" si="0">AVERAGE(B13:B18)</f>
        <v>3</v>
      </c>
      <c r="C19" s="4">
        <f t="shared" si="0"/>
        <v>2.8333333333333335</v>
      </c>
      <c r="D19" s="4">
        <f t="shared" si="0"/>
        <v>2.6666666666666665</v>
      </c>
      <c r="E19" s="4"/>
      <c r="F19" s="4">
        <f>AVERAGE(F13:F18)</f>
        <v>1.4</v>
      </c>
      <c r="G19" s="4"/>
      <c r="H19" s="4"/>
      <c r="I19" s="4"/>
      <c r="J19" s="4"/>
      <c r="K19" s="4"/>
      <c r="L19" s="4"/>
      <c r="M19" s="4">
        <f t="shared" ref="M19:N19" si="1">AVERAGE(M13:M18)</f>
        <v>3</v>
      </c>
      <c r="N19" s="4">
        <f t="shared" si="1"/>
        <v>2</v>
      </c>
      <c r="O19" s="4"/>
      <c r="P19" s="4">
        <f>AVERAGE(P13:P18)</f>
        <v>2</v>
      </c>
      <c r="Q19" s="4"/>
      <c r="R19" s="4"/>
      <c r="S19" s="4"/>
      <c r="T19" s="4"/>
      <c r="U19" s="4"/>
      <c r="V19" s="4"/>
      <c r="W19" s="4"/>
      <c r="X19" s="4"/>
      <c r="Y19" s="4"/>
      <c r="Z19" s="4"/>
    </row>
    <row r="20" spans="1:26" ht="18.75" customHeight="1">
      <c r="A20" s="116" t="s">
        <v>495</v>
      </c>
      <c r="B20" s="117"/>
      <c r="C20" s="117"/>
      <c r="D20" s="117"/>
      <c r="E20" s="117"/>
      <c r="F20" s="117"/>
      <c r="G20" s="117"/>
      <c r="H20" s="117"/>
      <c r="I20" s="117"/>
      <c r="J20" s="117"/>
      <c r="K20" s="117"/>
      <c r="L20" s="117"/>
      <c r="M20" s="117"/>
      <c r="N20" s="117"/>
      <c r="O20" s="117"/>
      <c r="P20" s="117"/>
      <c r="Q20" s="118"/>
      <c r="R20" s="4"/>
      <c r="S20" s="4"/>
      <c r="T20" s="4"/>
      <c r="U20" s="4"/>
      <c r="V20" s="4"/>
      <c r="W20" s="4"/>
      <c r="X20" s="4"/>
      <c r="Y20" s="4"/>
      <c r="Z20" s="4"/>
    </row>
    <row r="21" spans="1:26" ht="19.5" customHeight="1">
      <c r="A21" s="110" t="s">
        <v>532</v>
      </c>
      <c r="B21" s="111"/>
      <c r="C21" s="111"/>
      <c r="D21" s="111"/>
      <c r="E21" s="111"/>
      <c r="F21" s="111"/>
      <c r="G21" s="111"/>
      <c r="H21" s="111"/>
      <c r="I21" s="111"/>
      <c r="J21" s="111"/>
      <c r="K21" s="111"/>
      <c r="L21" s="111"/>
      <c r="M21" s="111"/>
      <c r="N21" s="111"/>
      <c r="O21" s="111"/>
      <c r="P21" s="111"/>
      <c r="Q21" s="112"/>
      <c r="R21" s="4"/>
      <c r="S21" s="4"/>
      <c r="T21" s="4"/>
      <c r="U21" s="4"/>
      <c r="V21" s="4"/>
      <c r="W21" s="4"/>
      <c r="X21" s="4"/>
      <c r="Y21" s="4"/>
      <c r="Z21" s="4"/>
    </row>
    <row r="22" spans="1:26" ht="20.25" customHeight="1">
      <c r="A22" s="119" t="s">
        <v>497</v>
      </c>
      <c r="B22" s="98"/>
      <c r="C22" s="101" t="s">
        <v>498</v>
      </c>
      <c r="D22" s="87"/>
      <c r="E22" s="87"/>
      <c r="F22" s="87"/>
      <c r="G22" s="87"/>
      <c r="H22" s="87"/>
      <c r="I22" s="87"/>
      <c r="J22" s="87"/>
      <c r="K22" s="87"/>
      <c r="L22" s="87"/>
      <c r="M22" s="87"/>
      <c r="N22" s="86"/>
      <c r="O22" s="101" t="s">
        <v>499</v>
      </c>
      <c r="P22" s="87"/>
      <c r="Q22" s="86"/>
      <c r="R22" s="4"/>
      <c r="S22" s="4"/>
      <c r="T22" s="4"/>
      <c r="U22" s="4"/>
      <c r="V22" s="4"/>
      <c r="W22" s="4"/>
      <c r="X22" s="4"/>
      <c r="Y22" s="4"/>
      <c r="Z22" s="4"/>
    </row>
    <row r="23" spans="1:26" ht="20.25" customHeight="1">
      <c r="A23" s="96"/>
      <c r="B23" s="99"/>
      <c r="C23" s="15" t="s">
        <v>500</v>
      </c>
      <c r="D23" s="15" t="s">
        <v>501</v>
      </c>
      <c r="E23" s="15" t="s">
        <v>502</v>
      </c>
      <c r="F23" s="15" t="s">
        <v>503</v>
      </c>
      <c r="G23" s="15" t="s">
        <v>504</v>
      </c>
      <c r="H23" s="15" t="s">
        <v>505</v>
      </c>
      <c r="I23" s="15" t="s">
        <v>506</v>
      </c>
      <c r="J23" s="15" t="s">
        <v>507</v>
      </c>
      <c r="K23" s="15" t="s">
        <v>508</v>
      </c>
      <c r="L23" s="15" t="s">
        <v>509</v>
      </c>
      <c r="M23" s="15" t="s">
        <v>510</v>
      </c>
      <c r="N23" s="15" t="s">
        <v>511</v>
      </c>
      <c r="O23" s="15" t="s">
        <v>512</v>
      </c>
      <c r="P23" s="15" t="s">
        <v>513</v>
      </c>
      <c r="Q23" s="15" t="s">
        <v>514</v>
      </c>
      <c r="R23" s="4"/>
      <c r="S23" s="4"/>
      <c r="T23" s="4"/>
      <c r="U23" s="4"/>
      <c r="V23" s="4"/>
      <c r="W23" s="4"/>
      <c r="X23" s="4"/>
      <c r="Y23" s="4"/>
      <c r="Z23" s="4"/>
    </row>
    <row r="24" spans="1:26" ht="21.75" customHeight="1">
      <c r="A24" s="15" t="s">
        <v>42</v>
      </c>
      <c r="B24" s="69">
        <v>90.94736842105263</v>
      </c>
      <c r="C24" s="76">
        <f t="shared" ref="C24:C29" si="2">(C13/3)*B24</f>
        <v>90.94736842105263</v>
      </c>
      <c r="D24" s="76">
        <f t="shared" ref="D24:D29" si="3">(D13/3)*B24</f>
        <v>90.94736842105263</v>
      </c>
      <c r="E24" s="76">
        <f t="shared" ref="E24:E29" si="4">(D13/3)*B24</f>
        <v>90.94736842105263</v>
      </c>
      <c r="F24" s="21" t="s">
        <v>76</v>
      </c>
      <c r="G24" s="76">
        <f t="shared" ref="G24:G26" si="5">(F13/3)*B24</f>
        <v>30.315789473684209</v>
      </c>
      <c r="H24" s="21" t="s">
        <v>76</v>
      </c>
      <c r="I24" s="21" t="s">
        <v>76</v>
      </c>
      <c r="J24" s="21" t="s">
        <v>76</v>
      </c>
      <c r="K24" s="21" t="s">
        <v>76</v>
      </c>
      <c r="L24" s="21" t="s">
        <v>76</v>
      </c>
      <c r="M24" s="21" t="s">
        <v>76</v>
      </c>
      <c r="N24" s="76">
        <f t="shared" ref="N24:N29" si="6">(M13/3)*B24</f>
        <v>90.94736842105263</v>
      </c>
      <c r="O24" s="76">
        <f t="shared" ref="O24:O29" si="7">(N13/3)*B24</f>
        <v>60.631578947368418</v>
      </c>
      <c r="P24" s="21" t="s">
        <v>76</v>
      </c>
      <c r="Q24" s="76">
        <f t="shared" ref="Q24:Q29" si="8">(P13/3)*B24</f>
        <v>60.631578947368418</v>
      </c>
      <c r="R24" s="4"/>
      <c r="S24" s="4"/>
      <c r="T24" s="4"/>
      <c r="U24" s="4"/>
      <c r="V24" s="4"/>
      <c r="W24" s="4"/>
      <c r="X24" s="4"/>
      <c r="Y24" s="4"/>
      <c r="Z24" s="4"/>
    </row>
    <row r="25" spans="1:26" ht="21.75" customHeight="1">
      <c r="A25" s="15" t="s">
        <v>43</v>
      </c>
      <c r="B25" s="69">
        <v>88.21052631578948</v>
      </c>
      <c r="C25" s="76">
        <f t="shared" si="2"/>
        <v>88.21052631578948</v>
      </c>
      <c r="D25" s="76">
        <f t="shared" si="3"/>
        <v>88.21052631578948</v>
      </c>
      <c r="E25" s="76">
        <f t="shared" si="4"/>
        <v>88.21052631578948</v>
      </c>
      <c r="F25" s="21" t="s">
        <v>76</v>
      </c>
      <c r="G25" s="76">
        <f t="shared" si="5"/>
        <v>58.807017543859651</v>
      </c>
      <c r="H25" s="21" t="s">
        <v>76</v>
      </c>
      <c r="I25" s="21" t="s">
        <v>76</v>
      </c>
      <c r="J25" s="21" t="s">
        <v>76</v>
      </c>
      <c r="K25" s="21" t="s">
        <v>76</v>
      </c>
      <c r="L25" s="21" t="s">
        <v>76</v>
      </c>
      <c r="M25" s="21" t="s">
        <v>76</v>
      </c>
      <c r="N25" s="76">
        <f t="shared" si="6"/>
        <v>88.21052631578948</v>
      </c>
      <c r="O25" s="76">
        <f t="shared" si="7"/>
        <v>58.807017543859651</v>
      </c>
      <c r="P25" s="21" t="s">
        <v>76</v>
      </c>
      <c r="Q25" s="76">
        <f t="shared" si="8"/>
        <v>58.807017543859651</v>
      </c>
      <c r="R25" s="4"/>
      <c r="S25" s="4"/>
      <c r="T25" s="4"/>
      <c r="U25" s="4"/>
      <c r="V25" s="4"/>
      <c r="W25" s="4"/>
      <c r="X25" s="4"/>
      <c r="Y25" s="4"/>
      <c r="Z25" s="4"/>
    </row>
    <row r="26" spans="1:26" ht="21.75" customHeight="1">
      <c r="A26" s="15" t="s">
        <v>45</v>
      </c>
      <c r="B26" s="69">
        <v>88.21052631578948</v>
      </c>
      <c r="C26" s="76">
        <f t="shared" si="2"/>
        <v>88.21052631578948</v>
      </c>
      <c r="D26" s="76">
        <f t="shared" si="3"/>
        <v>88.21052631578948</v>
      </c>
      <c r="E26" s="76">
        <f t="shared" si="4"/>
        <v>88.21052631578948</v>
      </c>
      <c r="F26" s="21" t="s">
        <v>76</v>
      </c>
      <c r="G26" s="76">
        <f t="shared" si="5"/>
        <v>29.403508771929825</v>
      </c>
      <c r="H26" s="21" t="s">
        <v>76</v>
      </c>
      <c r="I26" s="21" t="s">
        <v>76</v>
      </c>
      <c r="J26" s="21" t="s">
        <v>76</v>
      </c>
      <c r="K26" s="21" t="s">
        <v>76</v>
      </c>
      <c r="L26" s="21" t="s">
        <v>76</v>
      </c>
      <c r="M26" s="21" t="s">
        <v>76</v>
      </c>
      <c r="N26" s="76">
        <f t="shared" si="6"/>
        <v>88.21052631578948</v>
      </c>
      <c r="O26" s="76">
        <f t="shared" si="7"/>
        <v>58.807017543859651</v>
      </c>
      <c r="P26" s="21" t="s">
        <v>76</v>
      </c>
      <c r="Q26" s="76">
        <f t="shared" si="8"/>
        <v>58.807017543859651</v>
      </c>
      <c r="R26" s="4"/>
      <c r="S26" s="4"/>
      <c r="T26" s="4"/>
      <c r="U26" s="4"/>
      <c r="V26" s="4"/>
      <c r="W26" s="4"/>
      <c r="X26" s="4"/>
      <c r="Y26" s="4"/>
      <c r="Z26" s="4"/>
    </row>
    <row r="27" spans="1:26" ht="21.75" customHeight="1">
      <c r="A27" s="15" t="s">
        <v>38</v>
      </c>
      <c r="B27" s="69">
        <v>84.000000000000014</v>
      </c>
      <c r="C27" s="76">
        <f t="shared" si="2"/>
        <v>56.000000000000007</v>
      </c>
      <c r="D27" s="76">
        <f t="shared" si="3"/>
        <v>28.000000000000004</v>
      </c>
      <c r="E27" s="76">
        <f t="shared" si="4"/>
        <v>28.000000000000004</v>
      </c>
      <c r="F27" s="21" t="s">
        <v>76</v>
      </c>
      <c r="G27" s="76"/>
      <c r="H27" s="21" t="s">
        <v>76</v>
      </c>
      <c r="I27" s="21" t="s">
        <v>76</v>
      </c>
      <c r="J27" s="21" t="s">
        <v>76</v>
      </c>
      <c r="K27" s="21" t="s">
        <v>76</v>
      </c>
      <c r="L27" s="21" t="s">
        <v>76</v>
      </c>
      <c r="M27" s="21" t="s">
        <v>76</v>
      </c>
      <c r="N27" s="76">
        <f t="shared" si="6"/>
        <v>84.000000000000014</v>
      </c>
      <c r="O27" s="76">
        <f t="shared" si="7"/>
        <v>56.000000000000007</v>
      </c>
      <c r="P27" s="21" t="s">
        <v>76</v>
      </c>
      <c r="Q27" s="76">
        <f t="shared" si="8"/>
        <v>56.000000000000007</v>
      </c>
      <c r="R27" s="4"/>
      <c r="S27" s="4"/>
      <c r="T27" s="4"/>
      <c r="U27" s="4"/>
      <c r="V27" s="4"/>
      <c r="W27" s="4"/>
      <c r="X27" s="4"/>
      <c r="Y27" s="4"/>
      <c r="Z27" s="4"/>
    </row>
    <row r="28" spans="1:26" ht="21.75" customHeight="1">
      <c r="A28" s="15" t="s">
        <v>44</v>
      </c>
      <c r="B28" s="69">
        <v>90.31578947368422</v>
      </c>
      <c r="C28" s="76">
        <f t="shared" si="2"/>
        <v>90.31578947368422</v>
      </c>
      <c r="D28" s="76">
        <f t="shared" si="3"/>
        <v>90.31578947368422</v>
      </c>
      <c r="E28" s="76">
        <f t="shared" si="4"/>
        <v>90.31578947368422</v>
      </c>
      <c r="F28" s="21" t="s">
        <v>76</v>
      </c>
      <c r="G28" s="76">
        <f t="shared" ref="G28:G29" si="9">(F17/3)*B28</f>
        <v>30.10526315789474</v>
      </c>
      <c r="H28" s="21" t="s">
        <v>76</v>
      </c>
      <c r="I28" s="21" t="s">
        <v>76</v>
      </c>
      <c r="J28" s="21" t="s">
        <v>76</v>
      </c>
      <c r="K28" s="21" t="s">
        <v>76</v>
      </c>
      <c r="L28" s="21" t="s">
        <v>76</v>
      </c>
      <c r="M28" s="21" t="s">
        <v>76</v>
      </c>
      <c r="N28" s="76">
        <f t="shared" si="6"/>
        <v>90.31578947368422</v>
      </c>
      <c r="O28" s="76">
        <f t="shared" si="7"/>
        <v>60.21052631578948</v>
      </c>
      <c r="P28" s="21" t="s">
        <v>76</v>
      </c>
      <c r="Q28" s="76">
        <f t="shared" si="8"/>
        <v>60.21052631578948</v>
      </c>
      <c r="R28" s="4"/>
      <c r="S28" s="4"/>
      <c r="T28" s="4"/>
      <c r="U28" s="4"/>
      <c r="V28" s="4"/>
      <c r="W28" s="4"/>
      <c r="X28" s="4"/>
      <c r="Y28" s="4"/>
      <c r="Z28" s="4"/>
    </row>
    <row r="29" spans="1:26" ht="21.75" customHeight="1">
      <c r="A29" s="15" t="s">
        <v>41</v>
      </c>
      <c r="B29" s="69">
        <v>84.631578947368411</v>
      </c>
      <c r="C29" s="76">
        <f t="shared" si="2"/>
        <v>84.631578947368411</v>
      </c>
      <c r="D29" s="76">
        <f t="shared" si="3"/>
        <v>84.631578947368411</v>
      </c>
      <c r="E29" s="76">
        <f t="shared" si="4"/>
        <v>84.631578947368411</v>
      </c>
      <c r="F29" s="21" t="s">
        <v>76</v>
      </c>
      <c r="G29" s="76">
        <f t="shared" si="9"/>
        <v>56.421052631578938</v>
      </c>
      <c r="H29" s="21" t="s">
        <v>76</v>
      </c>
      <c r="I29" s="21" t="s">
        <v>76</v>
      </c>
      <c r="J29" s="21" t="s">
        <v>76</v>
      </c>
      <c r="K29" s="21" t="s">
        <v>76</v>
      </c>
      <c r="L29" s="21" t="s">
        <v>76</v>
      </c>
      <c r="M29" s="21" t="s">
        <v>76</v>
      </c>
      <c r="N29" s="76">
        <f t="shared" si="6"/>
        <v>84.631578947368411</v>
      </c>
      <c r="O29" s="76">
        <f t="shared" si="7"/>
        <v>56.421052631578938</v>
      </c>
      <c r="P29" s="21" t="s">
        <v>76</v>
      </c>
      <c r="Q29" s="76">
        <f t="shared" si="8"/>
        <v>56.421052631578938</v>
      </c>
      <c r="R29" s="4"/>
      <c r="S29" s="4"/>
      <c r="T29" s="4"/>
      <c r="U29" s="4"/>
      <c r="V29" s="4"/>
      <c r="W29" s="4"/>
      <c r="X29" s="4"/>
      <c r="Y29" s="4"/>
      <c r="Z29" s="4"/>
    </row>
    <row r="30" spans="1:26" ht="28.5" customHeight="1">
      <c r="A30" s="15" t="s">
        <v>521</v>
      </c>
      <c r="B30" s="79">
        <f t="shared" ref="B30:E30" si="10">AVERAGE(B24:B29)</f>
        <v>87.719298245614027</v>
      </c>
      <c r="C30" s="79">
        <f t="shared" si="10"/>
        <v>83.052631578947356</v>
      </c>
      <c r="D30" s="79">
        <f t="shared" si="10"/>
        <v>78.385964912280699</v>
      </c>
      <c r="E30" s="79">
        <f t="shared" si="10"/>
        <v>78.385964912280699</v>
      </c>
      <c r="F30" s="80" t="s">
        <v>76</v>
      </c>
      <c r="G30" s="79">
        <f>AVERAGE(G24:G29)</f>
        <v>41.010526315789477</v>
      </c>
      <c r="H30" s="21" t="s">
        <v>76</v>
      </c>
      <c r="I30" s="21" t="s">
        <v>76</v>
      </c>
      <c r="J30" s="21" t="s">
        <v>76</v>
      </c>
      <c r="K30" s="21" t="s">
        <v>76</v>
      </c>
      <c r="L30" s="21" t="s">
        <v>76</v>
      </c>
      <c r="M30" s="21" t="s">
        <v>76</v>
      </c>
      <c r="N30" s="79">
        <f t="shared" ref="N30:O30" si="11">AVERAGE(N24:N29)</f>
        <v>87.719298245614027</v>
      </c>
      <c r="O30" s="79">
        <f t="shared" si="11"/>
        <v>58.479532163742697</v>
      </c>
      <c r="P30" s="21" t="s">
        <v>76</v>
      </c>
      <c r="Q30" s="79">
        <f>AVERAGE(Q24:Q29)</f>
        <v>58.479532163742697</v>
      </c>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21" customHeight="1">
      <c r="A32" s="81" t="s">
        <v>525</v>
      </c>
      <c r="B32" s="65"/>
      <c r="C32" s="65"/>
      <c r="D32" s="65"/>
      <c r="E32" s="65"/>
      <c r="F32" s="65"/>
      <c r="G32" s="65"/>
      <c r="H32" s="65"/>
      <c r="I32" s="65"/>
      <c r="J32" s="65"/>
      <c r="K32" s="65"/>
      <c r="L32" s="65"/>
      <c r="M32" s="65"/>
      <c r="N32" s="65"/>
      <c r="O32" s="65"/>
      <c r="P32" s="65"/>
      <c r="Q32" s="65"/>
      <c r="R32" s="4"/>
      <c r="S32" s="4"/>
      <c r="T32" s="4"/>
      <c r="U32" s="4"/>
      <c r="V32" s="4"/>
      <c r="W32" s="4"/>
      <c r="X32" s="4"/>
      <c r="Y32" s="4"/>
      <c r="Z32" s="4"/>
    </row>
    <row r="33" spans="1:26" ht="36.75" customHeight="1">
      <c r="A33" s="15" t="s">
        <v>500</v>
      </c>
      <c r="B33" s="120" t="s">
        <v>545</v>
      </c>
      <c r="C33" s="87"/>
      <c r="D33" s="87"/>
      <c r="E33" s="87"/>
      <c r="F33" s="87"/>
      <c r="G33" s="87"/>
      <c r="H33" s="87"/>
      <c r="I33" s="87"/>
      <c r="J33" s="87"/>
      <c r="K33" s="87"/>
      <c r="L33" s="87"/>
      <c r="M33" s="87"/>
      <c r="N33" s="87"/>
      <c r="O33" s="87"/>
      <c r="P33" s="87"/>
      <c r="Q33" s="86"/>
      <c r="R33" s="4"/>
      <c r="S33" s="4"/>
      <c r="T33" s="4"/>
      <c r="U33" s="4"/>
      <c r="V33" s="4"/>
      <c r="W33" s="4"/>
      <c r="X33" s="4"/>
      <c r="Y33" s="4"/>
      <c r="Z33" s="4"/>
    </row>
    <row r="34" spans="1:26" ht="36.75" customHeight="1">
      <c r="A34" s="15" t="s">
        <v>501</v>
      </c>
      <c r="B34" s="120" t="s">
        <v>546</v>
      </c>
      <c r="C34" s="87"/>
      <c r="D34" s="87"/>
      <c r="E34" s="87"/>
      <c r="F34" s="87"/>
      <c r="G34" s="87"/>
      <c r="H34" s="87"/>
      <c r="I34" s="87"/>
      <c r="J34" s="87"/>
      <c r="K34" s="87"/>
      <c r="L34" s="87"/>
      <c r="M34" s="87"/>
      <c r="N34" s="87"/>
      <c r="O34" s="87"/>
      <c r="P34" s="87"/>
      <c r="Q34" s="86"/>
      <c r="R34" s="4"/>
      <c r="S34" s="4"/>
      <c r="T34" s="4"/>
      <c r="U34" s="4"/>
      <c r="V34" s="4"/>
      <c r="W34" s="4"/>
      <c r="X34" s="4"/>
      <c r="Y34" s="4"/>
      <c r="Z34" s="4"/>
    </row>
    <row r="35" spans="1:26" ht="49.5" customHeight="1">
      <c r="A35" s="15" t="s">
        <v>502</v>
      </c>
      <c r="B35" s="120" t="s">
        <v>547</v>
      </c>
      <c r="C35" s="87"/>
      <c r="D35" s="87"/>
      <c r="E35" s="87"/>
      <c r="F35" s="87"/>
      <c r="G35" s="87"/>
      <c r="H35" s="87"/>
      <c r="I35" s="87"/>
      <c r="J35" s="87"/>
      <c r="K35" s="87"/>
      <c r="L35" s="87"/>
      <c r="M35" s="87"/>
      <c r="N35" s="87"/>
      <c r="O35" s="87"/>
      <c r="P35" s="87"/>
      <c r="Q35" s="86"/>
      <c r="R35" s="4"/>
      <c r="S35" s="4"/>
      <c r="T35" s="4"/>
      <c r="U35" s="4"/>
      <c r="V35" s="4"/>
      <c r="W35" s="4"/>
      <c r="X35" s="4"/>
      <c r="Y35" s="4"/>
      <c r="Z35" s="4"/>
    </row>
    <row r="36" spans="1:26" ht="44.25" customHeight="1">
      <c r="A36" s="15" t="s">
        <v>503</v>
      </c>
      <c r="B36" s="120" t="s">
        <v>548</v>
      </c>
      <c r="C36" s="87"/>
      <c r="D36" s="87"/>
      <c r="E36" s="87"/>
      <c r="F36" s="87"/>
      <c r="G36" s="87"/>
      <c r="H36" s="87"/>
      <c r="I36" s="87"/>
      <c r="J36" s="87"/>
      <c r="K36" s="87"/>
      <c r="L36" s="87"/>
      <c r="M36" s="87"/>
      <c r="N36" s="87"/>
      <c r="O36" s="87"/>
      <c r="P36" s="87"/>
      <c r="Q36" s="86"/>
      <c r="R36" s="4"/>
      <c r="S36" s="4"/>
      <c r="T36" s="4"/>
      <c r="U36" s="4"/>
      <c r="V36" s="4"/>
      <c r="W36" s="4"/>
      <c r="X36" s="4"/>
      <c r="Y36" s="4"/>
      <c r="Z36" s="4"/>
    </row>
    <row r="37" spans="1:26" ht="36.75" customHeight="1">
      <c r="A37" s="15" t="s">
        <v>504</v>
      </c>
      <c r="B37" s="120" t="s">
        <v>549</v>
      </c>
      <c r="C37" s="87"/>
      <c r="D37" s="87"/>
      <c r="E37" s="87"/>
      <c r="F37" s="87"/>
      <c r="G37" s="87"/>
      <c r="H37" s="87"/>
      <c r="I37" s="87"/>
      <c r="J37" s="87"/>
      <c r="K37" s="87"/>
      <c r="L37" s="87"/>
      <c r="M37" s="87"/>
      <c r="N37" s="87"/>
      <c r="O37" s="87"/>
      <c r="P37" s="87"/>
      <c r="Q37" s="86"/>
      <c r="R37" s="4"/>
      <c r="S37" s="4"/>
      <c r="T37" s="4"/>
      <c r="U37" s="4"/>
      <c r="V37" s="4"/>
      <c r="W37" s="4"/>
      <c r="X37" s="4"/>
      <c r="Y37" s="4"/>
      <c r="Z37" s="4"/>
    </row>
    <row r="38" spans="1:26" ht="36.75" customHeight="1">
      <c r="A38" s="15" t="s">
        <v>505</v>
      </c>
      <c r="B38" s="120" t="s">
        <v>550</v>
      </c>
      <c r="C38" s="87"/>
      <c r="D38" s="87"/>
      <c r="E38" s="87"/>
      <c r="F38" s="87"/>
      <c r="G38" s="87"/>
      <c r="H38" s="87"/>
      <c r="I38" s="87"/>
      <c r="J38" s="87"/>
      <c r="K38" s="87"/>
      <c r="L38" s="87"/>
      <c r="M38" s="87"/>
      <c r="N38" s="87"/>
      <c r="O38" s="87"/>
      <c r="P38" s="87"/>
      <c r="Q38" s="86"/>
      <c r="R38" s="4"/>
      <c r="S38" s="4"/>
      <c r="T38" s="4"/>
      <c r="U38" s="4"/>
      <c r="V38" s="4"/>
      <c r="W38" s="4"/>
      <c r="X38" s="4"/>
      <c r="Y38" s="4"/>
      <c r="Z38" s="4"/>
    </row>
    <row r="39" spans="1:26" ht="36.75" customHeight="1">
      <c r="A39" s="15" t="s">
        <v>506</v>
      </c>
      <c r="B39" s="120" t="s">
        <v>551</v>
      </c>
      <c r="C39" s="87"/>
      <c r="D39" s="87"/>
      <c r="E39" s="87"/>
      <c r="F39" s="87"/>
      <c r="G39" s="87"/>
      <c r="H39" s="87"/>
      <c r="I39" s="87"/>
      <c r="J39" s="87"/>
      <c r="K39" s="87"/>
      <c r="L39" s="87"/>
      <c r="M39" s="87"/>
      <c r="N39" s="87"/>
      <c r="O39" s="87"/>
      <c r="P39" s="87"/>
      <c r="Q39" s="86"/>
      <c r="R39" s="4"/>
      <c r="S39" s="4"/>
      <c r="T39" s="4"/>
      <c r="U39" s="4"/>
      <c r="V39" s="4"/>
      <c r="W39" s="4"/>
      <c r="X39" s="4"/>
      <c r="Y39" s="4"/>
      <c r="Z39" s="4"/>
    </row>
    <row r="40" spans="1:26" ht="36.75" customHeight="1">
      <c r="A40" s="15" t="s">
        <v>507</v>
      </c>
      <c r="B40" s="120" t="s">
        <v>552</v>
      </c>
      <c r="C40" s="87"/>
      <c r="D40" s="87"/>
      <c r="E40" s="87"/>
      <c r="F40" s="87"/>
      <c r="G40" s="87"/>
      <c r="H40" s="87"/>
      <c r="I40" s="87"/>
      <c r="J40" s="87"/>
      <c r="K40" s="87"/>
      <c r="L40" s="87"/>
      <c r="M40" s="87"/>
      <c r="N40" s="87"/>
      <c r="O40" s="87"/>
      <c r="P40" s="87"/>
      <c r="Q40" s="86"/>
      <c r="R40" s="4"/>
      <c r="S40" s="4"/>
      <c r="T40" s="4"/>
      <c r="U40" s="4"/>
      <c r="V40" s="4"/>
      <c r="W40" s="4"/>
      <c r="X40" s="4"/>
      <c r="Y40" s="4"/>
      <c r="Z40" s="4"/>
    </row>
    <row r="41" spans="1:26" ht="36.75" customHeight="1">
      <c r="A41" s="15" t="s">
        <v>508</v>
      </c>
      <c r="B41" s="120" t="s">
        <v>553</v>
      </c>
      <c r="C41" s="87"/>
      <c r="D41" s="87"/>
      <c r="E41" s="87"/>
      <c r="F41" s="87"/>
      <c r="G41" s="87"/>
      <c r="H41" s="87"/>
      <c r="I41" s="87"/>
      <c r="J41" s="87"/>
      <c r="K41" s="87"/>
      <c r="L41" s="87"/>
      <c r="M41" s="87"/>
      <c r="N41" s="87"/>
      <c r="O41" s="87"/>
      <c r="P41" s="87"/>
      <c r="Q41" s="86"/>
      <c r="R41" s="4"/>
      <c r="S41" s="4"/>
      <c r="T41" s="4"/>
      <c r="U41" s="4"/>
      <c r="V41" s="4"/>
      <c r="W41" s="4"/>
      <c r="X41" s="4"/>
      <c r="Y41" s="4"/>
      <c r="Z41" s="4"/>
    </row>
    <row r="42" spans="1:26" ht="50.25" customHeight="1">
      <c r="A42" s="15" t="s">
        <v>509</v>
      </c>
      <c r="B42" s="120" t="s">
        <v>554</v>
      </c>
      <c r="C42" s="87"/>
      <c r="D42" s="87"/>
      <c r="E42" s="87"/>
      <c r="F42" s="87"/>
      <c r="G42" s="87"/>
      <c r="H42" s="87"/>
      <c r="I42" s="87"/>
      <c r="J42" s="87"/>
      <c r="K42" s="87"/>
      <c r="L42" s="87"/>
      <c r="M42" s="87"/>
      <c r="N42" s="87"/>
      <c r="O42" s="87"/>
      <c r="P42" s="87"/>
      <c r="Q42" s="86"/>
      <c r="R42" s="4"/>
      <c r="S42" s="4"/>
      <c r="T42" s="4"/>
      <c r="U42" s="4"/>
      <c r="V42" s="4"/>
      <c r="W42" s="4"/>
      <c r="X42" s="4"/>
      <c r="Y42" s="4"/>
      <c r="Z42" s="4"/>
    </row>
    <row r="43" spans="1:26" ht="51" customHeight="1">
      <c r="A43" s="15" t="s">
        <v>510</v>
      </c>
      <c r="B43" s="120" t="s">
        <v>555</v>
      </c>
      <c r="C43" s="87"/>
      <c r="D43" s="87"/>
      <c r="E43" s="87"/>
      <c r="F43" s="87"/>
      <c r="G43" s="87"/>
      <c r="H43" s="87"/>
      <c r="I43" s="87"/>
      <c r="J43" s="87"/>
      <c r="K43" s="87"/>
      <c r="L43" s="87"/>
      <c r="M43" s="87"/>
      <c r="N43" s="87"/>
      <c r="O43" s="87"/>
      <c r="P43" s="87"/>
      <c r="Q43" s="86"/>
      <c r="R43" s="4"/>
      <c r="S43" s="4"/>
      <c r="T43" s="4"/>
      <c r="U43" s="4"/>
      <c r="V43" s="4"/>
      <c r="W43" s="4"/>
      <c r="X43" s="4"/>
      <c r="Y43" s="4"/>
      <c r="Z43" s="4"/>
    </row>
    <row r="44" spans="1:26" ht="36.75" customHeight="1">
      <c r="A44" s="15" t="s">
        <v>511</v>
      </c>
      <c r="B44" s="120" t="s">
        <v>556</v>
      </c>
      <c r="C44" s="87"/>
      <c r="D44" s="87"/>
      <c r="E44" s="87"/>
      <c r="F44" s="87"/>
      <c r="G44" s="87"/>
      <c r="H44" s="87"/>
      <c r="I44" s="87"/>
      <c r="J44" s="87"/>
      <c r="K44" s="87"/>
      <c r="L44" s="87"/>
      <c r="M44" s="87"/>
      <c r="N44" s="87"/>
      <c r="O44" s="87"/>
      <c r="P44" s="87"/>
      <c r="Q44" s="86"/>
      <c r="R44" s="4"/>
      <c r="S44" s="4"/>
      <c r="T44" s="4"/>
      <c r="U44" s="4"/>
      <c r="V44" s="4"/>
      <c r="W44" s="4"/>
      <c r="X44" s="4"/>
      <c r="Y44" s="4"/>
      <c r="Z44" s="4"/>
    </row>
    <row r="45" spans="1:26" ht="14.25" customHeight="1">
      <c r="A45" s="65"/>
      <c r="B45" s="65"/>
      <c r="C45" s="65"/>
      <c r="D45" s="65"/>
      <c r="E45" s="65"/>
      <c r="F45" s="65"/>
      <c r="G45" s="65"/>
      <c r="H45" s="65"/>
      <c r="I45" s="65"/>
      <c r="J45" s="65"/>
      <c r="K45" s="65"/>
      <c r="L45" s="65"/>
      <c r="M45" s="65"/>
      <c r="N45" s="65"/>
      <c r="O45" s="65"/>
      <c r="P45" s="65"/>
      <c r="Q45" s="65"/>
      <c r="R45" s="4"/>
      <c r="S45" s="4"/>
      <c r="T45" s="4"/>
      <c r="U45" s="4"/>
      <c r="V45" s="4"/>
      <c r="W45" s="4"/>
      <c r="X45" s="4"/>
      <c r="Y45" s="4"/>
      <c r="Z45" s="4"/>
    </row>
    <row r="46" spans="1:26" ht="23.25" customHeight="1">
      <c r="A46" s="81" t="s">
        <v>540</v>
      </c>
      <c r="B46" s="65"/>
      <c r="C46" s="65"/>
      <c r="D46" s="65"/>
      <c r="E46" s="65"/>
      <c r="F46" s="65"/>
      <c r="G46" s="65"/>
      <c r="H46" s="65"/>
      <c r="I46" s="65"/>
      <c r="J46" s="65"/>
      <c r="K46" s="65"/>
      <c r="L46" s="65"/>
      <c r="M46" s="65"/>
      <c r="N46" s="65"/>
      <c r="O46" s="65"/>
      <c r="P46" s="65"/>
      <c r="Q46" s="65"/>
      <c r="R46" s="4"/>
      <c r="S46" s="4"/>
      <c r="T46" s="4"/>
      <c r="U46" s="4"/>
      <c r="V46" s="4"/>
      <c r="W46" s="4"/>
      <c r="X46" s="4"/>
      <c r="Y46" s="4"/>
      <c r="Z46" s="4"/>
    </row>
    <row r="47" spans="1:26" ht="43.5" customHeight="1">
      <c r="A47" s="15" t="s">
        <v>512</v>
      </c>
      <c r="B47" s="121" t="s">
        <v>541</v>
      </c>
      <c r="C47" s="87"/>
      <c r="D47" s="87"/>
      <c r="E47" s="87"/>
      <c r="F47" s="87"/>
      <c r="G47" s="87"/>
      <c r="H47" s="87"/>
      <c r="I47" s="87"/>
      <c r="J47" s="87"/>
      <c r="K47" s="87"/>
      <c r="L47" s="87"/>
      <c r="M47" s="87"/>
      <c r="N47" s="87"/>
      <c r="O47" s="87"/>
      <c r="P47" s="87"/>
      <c r="Q47" s="86"/>
      <c r="R47" s="4"/>
      <c r="S47" s="4"/>
      <c r="T47" s="4"/>
      <c r="U47" s="4"/>
      <c r="V47" s="4"/>
      <c r="W47" s="4"/>
      <c r="X47" s="4"/>
      <c r="Y47" s="4"/>
      <c r="Z47" s="4"/>
    </row>
    <row r="48" spans="1:26" ht="49.5" customHeight="1">
      <c r="A48" s="15" t="s">
        <v>513</v>
      </c>
      <c r="B48" s="121" t="s">
        <v>542</v>
      </c>
      <c r="C48" s="87"/>
      <c r="D48" s="87"/>
      <c r="E48" s="87"/>
      <c r="F48" s="87"/>
      <c r="G48" s="87"/>
      <c r="H48" s="87"/>
      <c r="I48" s="87"/>
      <c r="J48" s="87"/>
      <c r="K48" s="87"/>
      <c r="L48" s="87"/>
      <c r="M48" s="87"/>
      <c r="N48" s="87"/>
      <c r="O48" s="87"/>
      <c r="P48" s="87"/>
      <c r="Q48" s="86"/>
      <c r="R48" s="4"/>
      <c r="S48" s="4"/>
      <c r="T48" s="4"/>
      <c r="U48" s="4"/>
      <c r="V48" s="4"/>
      <c r="W48" s="4"/>
      <c r="X48" s="4"/>
      <c r="Y48" s="4"/>
      <c r="Z48" s="4"/>
    </row>
    <row r="49" spans="1:26" ht="47.25" customHeight="1">
      <c r="A49" s="15" t="s">
        <v>514</v>
      </c>
      <c r="B49" s="121" t="s">
        <v>543</v>
      </c>
      <c r="C49" s="87"/>
      <c r="D49" s="87"/>
      <c r="E49" s="87"/>
      <c r="F49" s="87"/>
      <c r="G49" s="87"/>
      <c r="H49" s="87"/>
      <c r="I49" s="87"/>
      <c r="J49" s="87"/>
      <c r="K49" s="87"/>
      <c r="L49" s="87"/>
      <c r="M49" s="87"/>
      <c r="N49" s="87"/>
      <c r="O49" s="87"/>
      <c r="P49" s="87"/>
      <c r="Q49" s="86"/>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20.25" customHeight="1">
      <c r="A51" s="81" t="s">
        <v>544</v>
      </c>
      <c r="B51" s="65"/>
      <c r="C51" s="65"/>
      <c r="D51" s="65"/>
      <c r="E51" s="65"/>
      <c r="F51" s="65"/>
      <c r="G51" s="65"/>
      <c r="H51" s="65"/>
      <c r="I51" s="65"/>
      <c r="J51" s="65"/>
      <c r="K51" s="65"/>
      <c r="L51" s="65"/>
      <c r="M51" s="65"/>
      <c r="N51" s="65"/>
      <c r="O51" s="65"/>
      <c r="P51" s="65"/>
      <c r="Q51" s="65"/>
      <c r="R51" s="4"/>
      <c r="S51" s="4"/>
      <c r="T51" s="4"/>
      <c r="U51" s="4"/>
      <c r="V51" s="4"/>
      <c r="W51" s="4"/>
      <c r="X51" s="4"/>
      <c r="Y51" s="4"/>
      <c r="Z51" s="4"/>
    </row>
    <row r="52" spans="1:26" ht="30" customHeight="1">
      <c r="A52" s="15" t="s">
        <v>42</v>
      </c>
      <c r="B52" s="121" t="s">
        <v>322</v>
      </c>
      <c r="C52" s="87"/>
      <c r="D52" s="87"/>
      <c r="E52" s="87"/>
      <c r="F52" s="87"/>
      <c r="G52" s="87"/>
      <c r="H52" s="87"/>
      <c r="I52" s="87"/>
      <c r="J52" s="87"/>
      <c r="K52" s="87"/>
      <c r="L52" s="87"/>
      <c r="M52" s="87"/>
      <c r="N52" s="87"/>
      <c r="O52" s="87"/>
      <c r="P52" s="87"/>
      <c r="Q52" s="86"/>
      <c r="R52" s="4"/>
      <c r="S52" s="4"/>
      <c r="T52" s="4"/>
      <c r="U52" s="4"/>
      <c r="V52" s="4"/>
      <c r="W52" s="4"/>
      <c r="X52" s="4"/>
      <c r="Y52" s="4"/>
      <c r="Z52" s="4"/>
    </row>
    <row r="53" spans="1:26" ht="35.25" customHeight="1">
      <c r="A53" s="15" t="s">
        <v>43</v>
      </c>
      <c r="B53" s="121" t="s">
        <v>329</v>
      </c>
      <c r="C53" s="87"/>
      <c r="D53" s="87"/>
      <c r="E53" s="87"/>
      <c r="F53" s="87"/>
      <c r="G53" s="87"/>
      <c r="H53" s="87"/>
      <c r="I53" s="87"/>
      <c r="J53" s="87"/>
      <c r="K53" s="87"/>
      <c r="L53" s="87"/>
      <c r="M53" s="87"/>
      <c r="N53" s="87"/>
      <c r="O53" s="87"/>
      <c r="P53" s="87"/>
      <c r="Q53" s="86"/>
      <c r="R53" s="4"/>
      <c r="S53" s="4"/>
      <c r="T53" s="4"/>
      <c r="U53" s="4"/>
      <c r="V53" s="4"/>
      <c r="W53" s="4"/>
      <c r="X53" s="4"/>
      <c r="Y53" s="4"/>
      <c r="Z53" s="4"/>
    </row>
    <row r="54" spans="1:26" ht="33.75" customHeight="1">
      <c r="A54" s="15" t="s">
        <v>45</v>
      </c>
      <c r="B54" s="121" t="s">
        <v>333</v>
      </c>
      <c r="C54" s="87"/>
      <c r="D54" s="87"/>
      <c r="E54" s="87"/>
      <c r="F54" s="87"/>
      <c r="G54" s="87"/>
      <c r="H54" s="87"/>
      <c r="I54" s="87"/>
      <c r="J54" s="87"/>
      <c r="K54" s="87"/>
      <c r="L54" s="87"/>
      <c r="M54" s="87"/>
      <c r="N54" s="87"/>
      <c r="O54" s="87"/>
      <c r="P54" s="87"/>
      <c r="Q54" s="86"/>
      <c r="R54" s="4"/>
      <c r="S54" s="4"/>
      <c r="T54" s="4"/>
      <c r="U54" s="4"/>
      <c r="V54" s="4"/>
      <c r="W54" s="4"/>
      <c r="X54" s="4"/>
      <c r="Y54" s="4"/>
      <c r="Z54" s="4"/>
    </row>
    <row r="55" spans="1:26" ht="30" customHeight="1">
      <c r="A55" s="15" t="s">
        <v>38</v>
      </c>
      <c r="B55" s="121" t="s">
        <v>338</v>
      </c>
      <c r="C55" s="87"/>
      <c r="D55" s="87"/>
      <c r="E55" s="87"/>
      <c r="F55" s="87"/>
      <c r="G55" s="87"/>
      <c r="H55" s="87"/>
      <c r="I55" s="87"/>
      <c r="J55" s="87"/>
      <c r="K55" s="87"/>
      <c r="L55" s="87"/>
      <c r="M55" s="87"/>
      <c r="N55" s="87"/>
      <c r="O55" s="87"/>
      <c r="P55" s="87"/>
      <c r="Q55" s="86"/>
      <c r="R55" s="4"/>
      <c r="S55" s="4"/>
      <c r="T55" s="4"/>
      <c r="U55" s="4"/>
      <c r="V55" s="4"/>
      <c r="W55" s="4"/>
      <c r="X55" s="4"/>
      <c r="Y55" s="4"/>
      <c r="Z55" s="4"/>
    </row>
    <row r="56" spans="1:26" ht="30" customHeight="1">
      <c r="A56" s="15" t="s">
        <v>44</v>
      </c>
      <c r="B56" s="121" t="s">
        <v>342</v>
      </c>
      <c r="C56" s="87"/>
      <c r="D56" s="87"/>
      <c r="E56" s="87"/>
      <c r="F56" s="87"/>
      <c r="G56" s="87"/>
      <c r="H56" s="87"/>
      <c r="I56" s="87"/>
      <c r="J56" s="87"/>
      <c r="K56" s="87"/>
      <c r="L56" s="87"/>
      <c r="M56" s="87"/>
      <c r="N56" s="87"/>
      <c r="O56" s="87"/>
      <c r="P56" s="87"/>
      <c r="Q56" s="86"/>
      <c r="R56" s="4"/>
      <c r="S56" s="4"/>
      <c r="T56" s="4"/>
      <c r="U56" s="4"/>
      <c r="V56" s="4"/>
      <c r="W56" s="4"/>
      <c r="X56" s="4"/>
      <c r="Y56" s="4"/>
      <c r="Z56" s="4"/>
    </row>
    <row r="57" spans="1:26" ht="30" customHeight="1">
      <c r="A57" s="15" t="s">
        <v>41</v>
      </c>
      <c r="B57" s="121" t="s">
        <v>344</v>
      </c>
      <c r="C57" s="87"/>
      <c r="D57" s="87"/>
      <c r="E57" s="87"/>
      <c r="F57" s="87"/>
      <c r="G57" s="87"/>
      <c r="H57" s="87"/>
      <c r="I57" s="87"/>
      <c r="J57" s="87"/>
      <c r="K57" s="87"/>
      <c r="L57" s="87"/>
      <c r="M57" s="87"/>
      <c r="N57" s="87"/>
      <c r="O57" s="87"/>
      <c r="P57" s="87"/>
      <c r="Q57" s="86"/>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row r="259" spans="1:26" ht="15.75" customHeight="1"/>
    <row r="260" spans="1:26" ht="15.75" customHeight="1"/>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6">
    <mergeCell ref="B54:Q54"/>
    <mergeCell ref="B55:Q55"/>
    <mergeCell ref="B56:Q56"/>
    <mergeCell ref="B57:Q57"/>
    <mergeCell ref="B42:Q42"/>
    <mergeCell ref="B43:Q43"/>
    <mergeCell ref="B44:Q44"/>
    <mergeCell ref="B47:Q47"/>
    <mergeCell ref="B48:Q48"/>
    <mergeCell ref="B49:Q49"/>
    <mergeCell ref="B52:Q52"/>
    <mergeCell ref="B38:Q38"/>
    <mergeCell ref="B39:Q39"/>
    <mergeCell ref="B40:Q40"/>
    <mergeCell ref="B41:Q41"/>
    <mergeCell ref="B53:Q53"/>
    <mergeCell ref="B33:Q33"/>
    <mergeCell ref="B34:Q34"/>
    <mergeCell ref="B35:Q35"/>
    <mergeCell ref="B36:Q36"/>
    <mergeCell ref="B37:Q37"/>
    <mergeCell ref="A20:Q20"/>
    <mergeCell ref="A21:Q21"/>
    <mergeCell ref="A22:B23"/>
    <mergeCell ref="C22:N22"/>
    <mergeCell ref="O22:Q22"/>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15EE73-HVE-TEST CO</vt:lpstr>
      <vt:lpstr>15EE73-HVE-ASSIGNMENT CO</vt:lpstr>
      <vt:lpstr>15EE73-HVE-FINAL EXAM CO</vt:lpstr>
      <vt:lpstr>15EE73-HVE-CONSOLIDATED CO</vt:lpstr>
      <vt:lpstr>COURSE EXIT SURVEY RESPONSES</vt:lpstr>
      <vt:lpstr>INDIRECT &amp; FINAL CO ATTAINMENT</vt:lpstr>
      <vt:lpstr>CO-PO-PSO MAPPING</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2019-10-11T05:46:13Z</dcterms:created>
  <dcterms:modified xsi:type="dcterms:W3CDTF">2020-03-07T09:24:46Z</dcterms:modified>
</cp:coreProperties>
</file>