
<file path=[Content_Types].xml><?xml version="1.0" encoding="utf-8"?>
<Types xmlns="http://schemas.openxmlformats.org/package/2006/content-types">
  <Default ContentType="application/vnd.openxmlformats-package.relationships+xml" Extension="rels"/>
  <Default ContentType="application/xml" Extension="xml"/>
  <Override ContentType="application/binary" PartName="/xl/metadata"/>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ml.chart+xml" PartName="/xl/charts/chart1.xml"/>
  <Override ContentType="application/vnd.openxmlformats-officedocument.drawingml.chart+xml" PartName="/xl/charts/chart2.xml"/>
  <Override ContentType="application/vnd.openxmlformats-officedocument.drawingml.chart+xml" PartName="/xl/charts/chart3.xml"/>
  <Override ContentType="application/vnd.openxmlformats-officedocument.drawingml.chart+xml" PartName="/xl/charts/chart4.xml"/>
  <Override ContentType="application/vnd.openxmlformats-officedocument.spreadsheetml.sharedStrings+xml" PartName="/xl/sharedStrings.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theme+xml" PartName="/xl/theme/theme1.xml"/>
  <Override ContentType="application/vnd.openxmlformats-package.core-properties+xml" PartName="/docProps/core.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TTAINMENT LEVEL" sheetId="1" r:id="rId4"/>
    <sheet state="visible" name="TEST MARKS" sheetId="2" r:id="rId5"/>
    <sheet state="visible" name="15EE652 - APE" sheetId="3" r:id="rId6"/>
    <sheet state="visible" name="assignment co" sheetId="4" r:id="rId7"/>
    <sheet state="visible" name="EXAM CO" sheetId="5" r:id="rId8"/>
    <sheet state="visible" name="TOTAL CO" sheetId="6" r:id="rId9"/>
    <sheet state="visible" name="CO SURVEY " sheetId="7" r:id="rId10"/>
    <sheet state="visible" name="FINAL ASSEMENT" sheetId="8" r:id="rId11"/>
    <sheet state="visible" name="CO ATTAINMENT" sheetId="9" r:id="rId12"/>
    <sheet state="visible" name="CO PO   ATTAINMENT DIRECT ASSME" sheetId="10" r:id="rId13"/>
    <sheet state="visible" name=" CO PO indirect Attainment" sheetId="11" r:id="rId14"/>
    <sheet state="visible" name="Sheet1" sheetId="12" r:id="rId15"/>
  </sheets>
  <definedNames/>
  <calcPr/>
  <extLst>
    <ext uri="GoogleSheetsCustomDataVersion1">
      <go:sheetsCustomData xmlns:go="http://customooxmlschemas.google.com/" r:id="rId16" roundtripDataSignature="AMtx7miCEuxHpBhwA0TY8QR+Fcy897thfQ=="/>
    </ext>
  </extLst>
</workbook>
</file>

<file path=xl/sharedStrings.xml><?xml version="1.0" encoding="utf-8"?>
<sst xmlns="http://schemas.openxmlformats.org/spreadsheetml/2006/main" count="1251" uniqueCount="400">
  <si>
    <t>Attainment Levels of COs</t>
  </si>
  <si>
    <t xml:space="preserve">Sapthagiri College of Engineering, Bangalore.      
</t>
  </si>
  <si>
    <t>Course Name: ADVANCED POWER ELECTRONICS   Course Code:15EE652</t>
  </si>
  <si>
    <t xml:space="preserve">Department of Electrical and Electronics Engineering      
</t>
  </si>
  <si>
    <t>ADVANCED POWER ELECTRONICS (15EE652)</t>
  </si>
  <si>
    <t>Assessment Methods</t>
  </si>
  <si>
    <t>Target-Attainment Levels</t>
  </si>
  <si>
    <t xml:space="preserve">VI Semester  Test marks for Even Sem 2017-18      
</t>
  </si>
  <si>
    <t>Attainement</t>
  </si>
  <si>
    <t>Internal Assessment(CIE)</t>
  </si>
  <si>
    <t>Level 1</t>
  </si>
  <si>
    <t>50% of students scoring more than 55% marks in internal assessment tools</t>
  </si>
  <si>
    <t>Level 3</t>
  </si>
  <si>
    <t>Level 2</t>
  </si>
  <si>
    <t>60% of students scoring more than 55% marks in internal assessment tools</t>
  </si>
  <si>
    <t>70% of students scoring more than 55% marks in internal assessment tools</t>
  </si>
  <si>
    <t>University Assessment (SEE)</t>
  </si>
  <si>
    <t>IA - 1</t>
  </si>
  <si>
    <t>Sapthagiri College of Engineering, Bengaluru.</t>
  </si>
  <si>
    <t>50% of students scoring more than 40% marks in SEE assessment tool</t>
  </si>
  <si>
    <t>60% of students scoring more than 40% marks in SEE assessment tools</t>
  </si>
  <si>
    <t>70% of students scoring more than 40% marks in SEE assessment tools</t>
  </si>
  <si>
    <t>Department of Electrical and Electronics Engineering</t>
  </si>
  <si>
    <t>IA-2</t>
  </si>
  <si>
    <t>VI Semester (Even Sem. 2017-18)</t>
  </si>
  <si>
    <t>IA TEST - MARKS (CO ATTAINMENT)</t>
  </si>
  <si>
    <t>IA-3</t>
  </si>
  <si>
    <t>Sl. No.</t>
  </si>
  <si>
    <t>USN</t>
  </si>
  <si>
    <t>NAME OF THE STUDENT</t>
  </si>
  <si>
    <t>Q 1 or 2</t>
  </si>
  <si>
    <t>COURSE OBJECTIVES</t>
  </si>
  <si>
    <t>Q 3 or 4</t>
  </si>
  <si>
    <t>Q 1 or Q 2</t>
  </si>
  <si>
    <t>Q3 or Q4</t>
  </si>
  <si>
    <t>Q1 or Q2</t>
  </si>
  <si>
    <t>CO 1</t>
  </si>
  <si>
    <t>CO2</t>
  </si>
  <si>
    <t>CO3</t>
  </si>
  <si>
    <t>CO4</t>
  </si>
  <si>
    <t>CO5</t>
  </si>
  <si>
    <t>MAX MARKS</t>
  </si>
  <si>
    <t>Max</t>
  </si>
  <si>
    <t>CO1</t>
  </si>
  <si>
    <t>Obt</t>
  </si>
  <si>
    <t xml:space="preserve"> MAX MARKS</t>
  </si>
  <si>
    <t>%</t>
  </si>
  <si>
    <t>LEVEL</t>
  </si>
  <si>
    <t>ASSIGNMENT ATTAINMENT (%)</t>
  </si>
  <si>
    <t>1SG15EE022</t>
  </si>
  <si>
    <t>Y OR N</t>
  </si>
  <si>
    <t>CHANDAN KUMAR</t>
  </si>
  <si>
    <t>I</t>
  </si>
  <si>
    <t>II</t>
  </si>
  <si>
    <t>III</t>
  </si>
  <si>
    <t>A</t>
  </si>
  <si>
    <t xml:space="preserve"> II</t>
  </si>
  <si>
    <t>1SG15EE051</t>
  </si>
  <si>
    <t>MANOJ N</t>
  </si>
  <si>
    <t>1SG16EE404</t>
  </si>
  <si>
    <t>AKHILESH V</t>
  </si>
  <si>
    <t>1SG16EE418</t>
  </si>
  <si>
    <t>KAUSHITH GOWDA M</t>
  </si>
  <si>
    <t>1SG16EE419</t>
  </si>
  <si>
    <t>CO 2</t>
  </si>
  <si>
    <t>KEERTHANKUMAR H N</t>
  </si>
  <si>
    <t>CO 3</t>
  </si>
  <si>
    <t>CO 4</t>
  </si>
  <si>
    <t>CO 5</t>
  </si>
  <si>
    <t>1SG16EE423</t>
  </si>
  <si>
    <t>LAKSHMANA H R</t>
  </si>
  <si>
    <t>1SG15EE057</t>
  </si>
  <si>
    <t>NAGARAJ</t>
  </si>
  <si>
    <t>1SG15EE061</t>
  </si>
  <si>
    <t>PAWAN KUMAR D</t>
  </si>
  <si>
    <t>1SG15EE062</t>
  </si>
  <si>
    <t>PRAJWAL S R</t>
  </si>
  <si>
    <t>1SG15EE071</t>
  </si>
  <si>
    <t>RAGHAVENDRA S</t>
  </si>
  <si>
    <t>1SG15EE075</t>
  </si>
  <si>
    <t>RAVEESH VENKATESH</t>
  </si>
  <si>
    <t>1SG15EE076</t>
  </si>
  <si>
    <t>RAVI PRAKASH H</t>
  </si>
  <si>
    <t>1SG15EE077</t>
  </si>
  <si>
    <t>ROHITH R</t>
  </si>
  <si>
    <t>1SG15EE078</t>
  </si>
  <si>
    <t>S DARSHAN</t>
  </si>
  <si>
    <t>1SG15EE080</t>
  </si>
  <si>
    <t>SANDESH V</t>
  </si>
  <si>
    <t>1SG15EE083</t>
  </si>
  <si>
    <t>SHARATH C</t>
  </si>
  <si>
    <t>1SG15EE086</t>
  </si>
  <si>
    <t>SRIKANT KADGI</t>
  </si>
  <si>
    <t>1SG15EE088</t>
  </si>
  <si>
    <t>SUMANTH S</t>
  </si>
  <si>
    <t>1SG15EE092</t>
  </si>
  <si>
    <t>UMESH KUMAR B R</t>
  </si>
  <si>
    <t>1SG15EE093</t>
  </si>
  <si>
    <t>VARUN K SHETTY</t>
  </si>
  <si>
    <t>1SG15EE094</t>
  </si>
  <si>
    <t>VIKAS KUMAR SINGH</t>
  </si>
  <si>
    <t>1SG15EE095</t>
  </si>
  <si>
    <t>VINITH KUMAR T</t>
  </si>
  <si>
    <t>1SG15EE097</t>
  </si>
  <si>
    <t>VISHAL S PUJARI</t>
  </si>
  <si>
    <t>1SG16EE443</t>
  </si>
  <si>
    <t>SHASHANK K S</t>
  </si>
  <si>
    <t>Sapthagiri College of Engineering</t>
  </si>
  <si>
    <t>Department of Electrical &amp;Electronics Engineering</t>
  </si>
  <si>
    <t>ADVANCED POWER ELECTRONICS</t>
  </si>
  <si>
    <t>VI Semester  Final exam marks for Even Sem 2017-18</t>
  </si>
  <si>
    <t>TARGET: 70% OF STUDENTS TO SCORE 40% and ABOVE</t>
  </si>
  <si>
    <t>Name of the student</t>
  </si>
  <si>
    <t>EXAM MARKS OBTAINED(same for all COs)</t>
  </si>
  <si>
    <t>MAX. MARKS</t>
  </si>
  <si>
    <t>C03</t>
  </si>
  <si>
    <t>NO OF Y</t>
  </si>
  <si>
    <t>ATTAINMENT</t>
  </si>
  <si>
    <t>ASSIGNMEENT  MARKS ATTAINMENT</t>
  </si>
  <si>
    <t>No. of Y</t>
  </si>
  <si>
    <t>% ATTAINMENT</t>
  </si>
  <si>
    <t>LEVEL OF ATTAINMENT:</t>
  </si>
  <si>
    <t>FOR ADVANCED POWER ELECTRONICS (15EE652)</t>
  </si>
  <si>
    <t>TARGET: 60% OF STUDENTS WILL SCORE 60% OF MARKS</t>
  </si>
  <si>
    <t>L1%</t>
  </si>
  <si>
    <t>L2%</t>
  </si>
  <si>
    <t>L3%</t>
  </si>
  <si>
    <t>ZERO</t>
  </si>
  <si>
    <t>EXAM ATTAINMENT</t>
  </si>
  <si>
    <t>FACULTY</t>
  </si>
  <si>
    <t>FOR APE (15EE652)</t>
  </si>
  <si>
    <r>
      <rPr>
        <rFont val="Times New Roman"/>
        <b/>
        <sz val="10.0"/>
      </rPr>
      <t>TARGET:</t>
    </r>
    <r>
      <rPr>
        <rFont val="Times New Roman"/>
        <color rgb="FF000000"/>
        <sz val="10.0"/>
      </rPr>
      <t xml:space="preserve"> 80% OF STUDENTS WILL SCORE 40% OF MARKS</t>
    </r>
  </si>
  <si>
    <t>Asst Prof . Mrs. PREETHA NP</t>
  </si>
  <si>
    <t>LEVEL 1</t>
  </si>
  <si>
    <t>60-74</t>
  </si>
  <si>
    <t>AVERAGE</t>
  </si>
  <si>
    <t>LEVEL 2</t>
  </si>
  <si>
    <t>75-89</t>
  </si>
  <si>
    <t>GOOD</t>
  </si>
  <si>
    <t>LEVEL 3</t>
  </si>
  <si>
    <t>90-100</t>
  </si>
  <si>
    <t>EXCELLENT</t>
  </si>
  <si>
    <t>LEVEL 0</t>
  </si>
  <si>
    <t>&lt; 60</t>
  </si>
  <si>
    <t>POOR</t>
  </si>
  <si>
    <t>ADVANCED POWER ELCTRONICS (15EE652)</t>
  </si>
  <si>
    <t>VI Semester  Test marks for Even Sem 2017-18</t>
  </si>
  <si>
    <t>DIRECT ASSESMENT METHOD</t>
  </si>
  <si>
    <t>Equal weightage to TEST, ASSIGNMENT &amp; EXAM MARKS</t>
  </si>
  <si>
    <t>TARGET: 75% ATTAINMENT</t>
  </si>
  <si>
    <t>IA MARKS ATTAINMENT</t>
  </si>
  <si>
    <t>Assignment ATTAINMENT</t>
  </si>
  <si>
    <t>AVARAGE</t>
  </si>
  <si>
    <t>ATTAINMENT of COs</t>
  </si>
  <si>
    <t>NEXT ACADEMIC YEAR TARGET CAN BE: 90%</t>
  </si>
  <si>
    <t xml:space="preserve">Sapthagiri College of Engineering, Banglore - 57.                             </t>
  </si>
  <si>
    <t xml:space="preserve">Department of Electrical &amp; Electronics Engineering                             </t>
  </si>
  <si>
    <t xml:space="preserve">                                                           COURSE EXIT SURVEY RESPONSES (EVEN SEM. 2017-18)                                                                 </t>
  </si>
  <si>
    <t>VISEM (A &amp;B)</t>
  </si>
  <si>
    <t xml:space="preserve">                                                                 Subject-Advanced power electronics-15EE652</t>
  </si>
  <si>
    <t>Name of the Faculty member: Mrs Preetha NP</t>
  </si>
  <si>
    <t xml:space="preserve">                          NOTE: This survey is obtained through google Forms</t>
  </si>
  <si>
    <t>SL NO</t>
  </si>
  <si>
    <t>Timestamp</t>
  </si>
  <si>
    <t>Username</t>
  </si>
  <si>
    <t>Q1.Are you able to describe techniques for design and analysis of switching mode regulator and boost converters</t>
  </si>
  <si>
    <t>Q2.Are you able to analyse the performance parameter of resonant inverter?</t>
  </si>
  <si>
    <t>Q3. Are you able to describe the operation and frequency characteristics of resonant inverter and techniques for ZVS and ZCS?</t>
  </si>
  <si>
    <t>Q4.Are you able to describe the operation and features of multilevel inverter?</t>
  </si>
  <si>
    <t xml:space="preserve">Q5. Are you able to describe the types and circuit topologies for power supply? </t>
  </si>
  <si>
    <t xml:space="preserve">Q6. Are you able to analyse the operation of different AC and DC power supply? </t>
  </si>
  <si>
    <t xml:space="preserve">Q7. Are you able to describe the Industrial, Residential and Electrical utility applications of power electronics? </t>
  </si>
  <si>
    <t>STUDENT SIGNATURE</t>
  </si>
  <si>
    <t>2018/05/21 1:10:07 PM GMT+5:30</t>
  </si>
  <si>
    <t>chandankumarguptak@gmail.com</t>
  </si>
  <si>
    <t xml:space="preserve">Chandan kumar </t>
  </si>
  <si>
    <t xml:space="preserve">1sg15ee022 </t>
  </si>
  <si>
    <t>4 (VERY GOOD)</t>
  </si>
  <si>
    <t>5 (EXCELLENT)</t>
  </si>
  <si>
    <t>3 (GOOD)</t>
  </si>
  <si>
    <t>2018/05/21 1:44:58 PM GMT+5:30</t>
  </si>
  <si>
    <t>raghavendras1997@gmail.com</t>
  </si>
  <si>
    <t xml:space="preserve">Harshith gowda </t>
  </si>
  <si>
    <t>1sg15ee035</t>
  </si>
  <si>
    <t>2018/05/21 2:25:14 PM GMT+5:30</t>
  </si>
  <si>
    <t>raviprakash.1.rp@gmail.com</t>
  </si>
  <si>
    <t xml:space="preserve">manoj n </t>
  </si>
  <si>
    <t>1sg15ee051</t>
  </si>
  <si>
    <t>2018/05/21 3:00:44 PM GMT+5:30</t>
  </si>
  <si>
    <t>sharathcgowda97@gmail.com</t>
  </si>
  <si>
    <t>2 (VERY FAIR)</t>
  </si>
  <si>
    <t>2018/05/21 3:06:38 PM GMT+5:30</t>
  </si>
  <si>
    <t>sandesh27v@gmail.com</t>
  </si>
  <si>
    <t>Pawan Kumar D</t>
  </si>
  <si>
    <t>2018/05/21 3:41:29 PM GMT+5:30</t>
  </si>
  <si>
    <t>kadgisrikant@gmail.com</t>
  </si>
  <si>
    <t>Prajwal SR</t>
  </si>
  <si>
    <t>2018/05/21 4:38:04 PM GMT+5:30</t>
  </si>
  <si>
    <t>Vikaskumarsingh452@gmail.com</t>
  </si>
  <si>
    <t>Ragavendra s</t>
  </si>
  <si>
    <t xml:space="preserve">1sg15ee071 </t>
  </si>
  <si>
    <t>2018/05/21 4:55:18 PM GMT+5:30</t>
  </si>
  <si>
    <t>varunshetty.k@gmail.com</t>
  </si>
  <si>
    <t>Raveesh venkatesh shet</t>
  </si>
  <si>
    <t>1sg15ee075</t>
  </si>
  <si>
    <t>2018/05/21 5:35:22 PM GMT+5:30</t>
  </si>
  <si>
    <t>vineethkumart08@gmail.com</t>
  </si>
  <si>
    <t>Ravi Prakash</t>
  </si>
  <si>
    <t>2018/05/22 5:42:28 AM GMT+5:30</t>
  </si>
  <si>
    <t>sumanthkundar28@gmail.com</t>
  </si>
  <si>
    <t>1sg15ee077</t>
  </si>
  <si>
    <t>2018/05/22 11:15:54 AM GMT+5:30</t>
  </si>
  <si>
    <t>Keerthangowdahn@gmail.com</t>
  </si>
  <si>
    <t>Sandesh V</t>
  </si>
  <si>
    <t>2018/05/22 1:44:19 PM GMT+5:30</t>
  </si>
  <si>
    <t>pawank24297@gmail.com</t>
  </si>
  <si>
    <t xml:space="preserve">Sharath C </t>
  </si>
  <si>
    <t>2018/05/22 3:54:16 PM GMT+5:30</t>
  </si>
  <si>
    <t>rohitrgowda98@gmail.com</t>
  </si>
  <si>
    <t xml:space="preserve">SRIKANT KADGI </t>
  </si>
  <si>
    <t xml:space="preserve">1SG15EE086 </t>
  </si>
  <si>
    <t>2018/05/22 4:05:46 PM GMT+5:30</t>
  </si>
  <si>
    <t>brumeshk@gmail.com</t>
  </si>
  <si>
    <t>2018/05/22 8:16:06 PM GMT+5:30</t>
  </si>
  <si>
    <t>prajwalsr10@gmail.com</t>
  </si>
  <si>
    <t>Umesh kumar B R</t>
  </si>
  <si>
    <t>2018/05/24 9:42:53 AM GMT+5:30</t>
  </si>
  <si>
    <t>raveeshvshet29@gmail.com</t>
  </si>
  <si>
    <t>Varun K Shetty</t>
  </si>
  <si>
    <t>1sg15ee093</t>
  </si>
  <si>
    <t>2018/05/24 12:28:16 PM GMT+5:30</t>
  </si>
  <si>
    <t>gowdakmv@gmail.com</t>
  </si>
  <si>
    <t>Vikas kumar singh</t>
  </si>
  <si>
    <t>1sg15ee094</t>
  </si>
  <si>
    <t>2018/05/24 9:33:05 PM GMT+5:30</t>
  </si>
  <si>
    <t>shashankgowda343@gmail.com</t>
  </si>
  <si>
    <t>Vinith kumar T</t>
  </si>
  <si>
    <t>1sg15ee095</t>
  </si>
  <si>
    <t>2018/05/25 11:46:42 AM GMT+5:30</t>
  </si>
  <si>
    <t>gharshith54@gmail.com</t>
  </si>
  <si>
    <t>Vishal</t>
  </si>
  <si>
    <t>1sg15ee097</t>
  </si>
  <si>
    <t>2018/05/25 12:31:29 PM GMT+5:30</t>
  </si>
  <si>
    <t>vishalpujari7@gmail.com</t>
  </si>
  <si>
    <t>Kaushith Gowda M</t>
  </si>
  <si>
    <t>1SG16E418</t>
  </si>
  <si>
    <t>2018/05/26 7:05:34 AM GMT+5:30</t>
  </si>
  <si>
    <t>manojgowda724@gmail.com</t>
  </si>
  <si>
    <t xml:space="preserve">Akhilesh V </t>
  </si>
  <si>
    <t>1sg16ee404</t>
  </si>
  <si>
    <t>2018/05/28 2:15:03 PM GMT+5:30</t>
  </si>
  <si>
    <t>akhileshakhil74@gmail.com</t>
  </si>
  <si>
    <t>Keerthan kumar HN</t>
  </si>
  <si>
    <t>1sg16ee419</t>
  </si>
  <si>
    <t>2018/05/28 2:15:13 PM GMT+5:30</t>
  </si>
  <si>
    <t>nagarajmerakora@gmail.com</t>
  </si>
  <si>
    <t xml:space="preserve">SHASHANK K S </t>
  </si>
  <si>
    <t>1sg16ee443</t>
  </si>
  <si>
    <t>2018/05/28 2:16:29 PM GMT+5:30</t>
  </si>
  <si>
    <t>koushith7@gmail.com</t>
  </si>
  <si>
    <t>Varun k m</t>
  </si>
  <si>
    <t>1sg16ee450</t>
  </si>
  <si>
    <t>No. of graded "0"</t>
  </si>
  <si>
    <t>No. of graded "1"</t>
  </si>
  <si>
    <t>No. of graded "2"</t>
  </si>
  <si>
    <t>No. of graded "3"</t>
  </si>
  <si>
    <t>No. of graded "4"</t>
  </si>
  <si>
    <t>No. of graded "5"</t>
  </si>
  <si>
    <t>SAPTHAGIRI COLLEGE OF ENGINEERING, BENGALURU - 57.</t>
  </si>
  <si>
    <t>DEPARTMENT OF ELECTRICAL AND ELECTRONICS ENGINEERING</t>
  </si>
  <si>
    <t>INDIRECT CO ASSESSMENT METHOD AND FINAL CO ATTAINMENT (EVEN SEM. 2017-18)</t>
  </si>
  <si>
    <r>
      <t xml:space="preserve">Se.: </t>
    </r>
    <r>
      <rPr>
        <rFont val="Arial"/>
        <b/>
        <color rgb="FF000000"/>
        <sz val="12.0"/>
      </rPr>
      <t>VI</t>
    </r>
  </si>
  <si>
    <t>Subject: ADVANCED POWER ELECTRONICS</t>
  </si>
  <si>
    <r>
      <t xml:space="preserve">Subject Code: </t>
    </r>
    <r>
      <rPr>
        <rFont val="Arial"/>
        <b/>
        <color rgb="FF000000"/>
        <sz val="12.0"/>
      </rPr>
      <t>15EE652</t>
    </r>
  </si>
  <si>
    <r>
      <t xml:space="preserve">Name of the Faculty member: </t>
    </r>
    <r>
      <rPr>
        <rFont val="Arial"/>
        <b/>
        <color rgb="FF000000"/>
        <sz val="12.0"/>
      </rPr>
      <t>Mrs PREETHA NP</t>
    </r>
  </si>
  <si>
    <r>
      <rPr>
        <rFont val="Arial"/>
        <b/>
        <color rgb="FF000000"/>
        <sz val="12.0"/>
      </rPr>
      <t>NOTE:</t>
    </r>
    <r>
      <rPr>
        <rFont val="Arial"/>
        <color rgb="FF000000"/>
        <sz val="12.0"/>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</si>
  <si>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</si>
  <si>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</si>
  <si>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</si>
  <si>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</si>
  <si>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</si>
  <si>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</si>
  <si>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</si>
  <si>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</si>
  <si>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understand the types of switching mode regulators and also discuss the techniques for design and analysis of DC DC converter</t>
  </si>
  <si>
    <t>.Are you able to describe techniques for design and analysis of switching mode regulator and boost converters</t>
  </si>
  <si>
    <t xml:space="preserve">Able to  evaluate the performance parameters of resonant inverter and also explain the techniques for ZVS and ZCS. </t>
  </si>
  <si>
    <t>Are you able to analyse the performance parameter of resonant inverter and techniques for ZVS and ZCS,</t>
  </si>
  <si>
    <t xml:space="preserve">Able to identify  the types of multi-level inverter and also discuss the techniques for design and analysis of multi-level inverter. </t>
  </si>
  <si>
    <t xml:space="preserve"> CO-PO ATTAINMENT (EVEN SEM. 2017-18)</t>
  </si>
  <si>
    <t>Are you able to describe the operation and features of multilevel inverter</t>
  </si>
  <si>
    <t>SEM &amp; SEC: VI A&amp; B SEC</t>
  </si>
  <si>
    <t>Subject: PREETHA NP</t>
  </si>
  <si>
    <r>
      <t xml:space="preserve">Subject Code: </t>
    </r>
    <r>
      <rPr>
        <rFont val="Arial"/>
        <b/>
        <color rgb="FF000000"/>
        <sz val="12.0"/>
      </rPr>
      <t>15EE652</t>
    </r>
  </si>
  <si>
    <t xml:space="preserve">Able toidentify the types, topologies, operation and analysis of power supplies.  </t>
  </si>
  <si>
    <t xml:space="preserve">Are you able to analyse the types and circuit topologies for power supply? </t>
  </si>
  <si>
    <t xml:space="preserve">NAME OF THE FACULTY :Mrs.PREETHA NP </t>
  </si>
  <si>
    <t>Able to understand residential, Industrial and electrical utility applications of power electronic devices.</t>
  </si>
  <si>
    <t>Are you able to understand  the Industrial, Residential and Electrical utility applications of power electronics</t>
  </si>
  <si>
    <t>I  CO Attainment</t>
  </si>
  <si>
    <t>A: Direct assessment (80%)-Tests, Assignment, Examination</t>
  </si>
  <si>
    <t>B: Indirect assessment (20%)-Course end survey</t>
  </si>
  <si>
    <t>COs</t>
  </si>
  <si>
    <t>Sample</t>
  </si>
  <si>
    <t>Mapping POs</t>
  </si>
  <si>
    <t>Direct</t>
  </si>
  <si>
    <t>Indirect Assessment</t>
  </si>
  <si>
    <t>Overall Attainment</t>
  </si>
  <si>
    <t>Target (%)</t>
  </si>
  <si>
    <t xml:space="preserve">Attainment </t>
  </si>
  <si>
    <t>CO Max. count</t>
  </si>
  <si>
    <t>Assessment</t>
  </si>
  <si>
    <t>(b)</t>
  </si>
  <si>
    <t>0.8 (a) + 0.2(b)</t>
  </si>
  <si>
    <t>(a)</t>
  </si>
  <si>
    <t>CO Assessment method</t>
  </si>
  <si>
    <r>
      <rPr>
        <rFont val="Arial"/>
        <b/>
        <color rgb="FF000000"/>
        <sz val="11.0"/>
      </rPr>
      <t xml:space="preserve">Direct method                                                                           </t>
    </r>
    <r>
      <rPr>
        <rFont val="Arial"/>
        <color rgb="FF000000"/>
        <sz val="11.0"/>
      </rPr>
      <t>(IA Test, Assignment/quiz and exam)</t>
    </r>
  </si>
  <si>
    <t>1,2,3,4,12</t>
  </si>
  <si>
    <t>Weightage (80%)</t>
  </si>
  <si>
    <t>YES</t>
  </si>
  <si>
    <r>
      <rPr>
        <rFont val="Arial"/>
        <b/>
        <color rgb="FF000000"/>
        <sz val="11.0"/>
      </rPr>
      <t>Indirect method</t>
    </r>
    <r>
      <rPr>
        <rFont val="Arial"/>
        <color rgb="FF000000"/>
        <sz val="11.0"/>
      </rPr>
      <t xml:space="preserve"> (Course Exit Survey)</t>
    </r>
  </si>
  <si>
    <t>1,2,3,12</t>
  </si>
  <si>
    <t>Weightage (20%)</t>
  </si>
  <si>
    <t>Final CO Attainment</t>
  </si>
  <si>
    <t>Final CO Attainment in %age</t>
  </si>
  <si>
    <r>
      <t xml:space="preserve">Subject Code: </t>
    </r>
    <r>
      <rPr>
        <rFont val="Arial"/>
        <b/>
        <color rgb="FF000000"/>
        <sz val="12.0"/>
      </rPr>
      <t>15EE652</t>
    </r>
  </si>
  <si>
    <t>NAME OF THE FACULTY :Mrs.PREETHA NP</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</si>
  <si>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</si>
  <si>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</si>
  <si>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</si>
  <si>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</si>
  <si>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</si>
  <si>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rFont val="Times New Roman"/>
        <color rgb="FF000000"/>
        <sz val="11.0"/>
      </rPr>
      <t xml:space="preserve">  1 = Slight   2 = Moderate    3 = Strong </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</si>
  <si>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</si>
  <si>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</si>
  <si>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</si>
  <si>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</si>
  <si>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</si>
  <si>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</si>
  <si>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</si>
  <si>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</si>
  <si>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</si>
  <si>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</si>
  <si>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</si>
  <si>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</si>
  <si>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</si>
  <si>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</si>
  <si>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</si>
  <si>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</si>
  <si>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</si>
  <si>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</si>
  <si>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</si>
  <si>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</si>
  <si>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</si>
  <si>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</si>
  <si>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</si>
  <si>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</si>
  <si>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r>
      <t>Note:</t>
    </r>
    <r>
      <rPr>
        <rFont val="Times New Roman"/>
        <color rgb="FF000000"/>
        <sz val="11.0"/>
      </rPr>
      <t xml:space="preserve">  1 = Slight   2 = Moderate    3 = Strong </t>
    </r>
  </si>
  <si>
    <t>CO-5</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</si>
  <si>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</si>
  <si>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CO1: .Explain the types of switching mode regulators and also discuss the techniques for design and
analysis of DC DC converter.</t>
  </si>
  <si>
    <t>CO2: Evaluate the performance parameters of resonant inverter and also explain the techniques for
ZVS and ZCS.</t>
  </si>
  <si>
    <t>CO3: Explain the types of multi-level inverter and also discuss the techniques for design and analysis of
multi-level inverter.</t>
  </si>
  <si>
    <t xml:space="preserve">CO4: Discuss the types, topologies, operation and analysis of power supplies.
</t>
  </si>
  <si>
    <t xml:space="preserve">CO5: Discuss residential, Industrial and electrical utility applications of power electronic devices.
</t>
  </si>
  <si>
    <t>COURSE EXIT SURVEY (EVEN SEM. 2017-18)</t>
  </si>
  <si>
    <t>SEM &amp; SEC: VI(A &amp; B) SEC</t>
  </si>
  <si>
    <t>SUB: ADVANCED POWER ELECTRONICS</t>
  </si>
  <si>
    <t>SUB CODE: 15EE652</t>
  </si>
  <si>
    <t>NAME OF THE FACULTY : Preetha NP</t>
  </si>
  <si>
    <r>
      <t>Note:</t>
    </r>
    <r>
      <rPr>
        <rFont val="Times New Roman"/>
        <color rgb="FF000000"/>
        <sz val="11.0"/>
      </rPr>
      <t xml:space="preserve">  1 = Slight   2 = Moderate    3 = Strong</t>
    </r>
  </si>
  <si>
    <t xml:space="preserve">Course </t>
  </si>
  <si>
    <t>PSOs</t>
  </si>
  <si>
    <t>Total</t>
  </si>
  <si>
    <t>outcomes</t>
  </si>
  <si>
    <t xml:space="preserve">CO-3 </t>
  </si>
  <si>
    <t xml:space="preserve">Average </t>
  </si>
  <si>
    <t>PSO1</t>
  </si>
  <si>
    <t>PSO2</t>
  </si>
  <si>
    <t>PSO3</t>
  </si>
  <si>
    <t>PO8.</t>
  </si>
  <si>
    <t>Ethics: Apply ethical principles and commit to professional ethics and responsibilities and norms of the engineering practice.</t>
  </si>
  <si>
    <t>PO9.</t>
  </si>
  <si>
    <t>Individual and team work: Function effectively as an individual, and as a member or leader in diverse teams, and in multidisciplinary settings.</t>
  </si>
  <si>
    <t>PO10.</t>
  </si>
  <si>
    <t>Communication: Communicate effectively on complex engineering activities with the engineering community and with society at large, such as, being able to comprehend and write effective reports and design documentation, make effective presentations, and give and receive clear instructions.</t>
  </si>
  <si>
    <t>PO11.</t>
  </si>
  <si>
    <t>Project management and finance: Demonstrate knowledge and understanding of the engineering and management principles and apply these to one’s own work, as a member and leader in a team, to manage projects and in multidisciplinary environments.</t>
  </si>
  <si>
    <t>PO12.</t>
  </si>
  <si>
    <t>Life-long learning: Recognize the need for, and have the preparation and ability to engage in independent and life-long learning in the broadest context of technological change.</t>
  </si>
  <si>
    <t>At the end of this course the students will be able to</t>
  </si>
  <si>
    <t>Analyse D.C and A.C circuits.</t>
  </si>
  <si>
    <t xml:space="preserve">Explain the principle of operation and construction of single phase transformers </t>
  </si>
  <si>
    <t>Explain the principle of operation and construction of DC machine and synchronous machines.</t>
  </si>
  <si>
    <t>Explain the principle of operation and construction of three phase induction motors.</t>
  </si>
  <si>
    <t>Discuss concepts of electrical wiring, circuit protecting devices and earthing</t>
  </si>
  <si>
    <t>PROGRAM SPECIFIC OUTCOMES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</si>
  <si>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</si>
  <si>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 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</si>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</sst>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49">
    <font>
      <sz val="10.0"/>
      <color rgb="FF000000"/>
      <name val="Arial"/>
    </font>
    <font>
      <color theme="1"/>
      <name val="Calibri"/>
    </font>
    <font>
      <sz val="14.0"/>
      <color rgb="FF000000"/>
      <name val="Times New Roman"/>
    </font>
    <font>
      <name val="Calibri"/>
    </font>
    <font>
      <sz val="12.0"/>
      <color rgb="FF000000"/>
      <name val="Times New Roman"/>
    </font>
    <font/>
    <font>
      <b/>
      <sz val="12.0"/>
      <color rgb="FF000000"/>
      <name val="Times New Roman"/>
    </font>
    <font>
      <b/>
      <sz val="18.0"/>
      <color rgb="FF000000"/>
      <name val="Times New Roman"/>
    </font>
    <font>
      <sz val="12.0"/>
      <color theme="1"/>
      <name val="Times New Roman"/>
    </font>
    <font>
      <sz val="10.0"/>
      <color theme="1"/>
      <name val="Arial"/>
    </font>
    <font>
      <sz val="12.0"/>
      <color rgb="FF000000"/>
      <name val="Calibri"/>
    </font>
    <font>
      <b/>
      <sz val="11.0"/>
      <color theme="1"/>
      <name val="Arial"/>
    </font>
    <font>
      <b/>
      <sz val="12.0"/>
      <color rgb="FF000000"/>
      <name val="Cambria"/>
    </font>
    <font>
      <b/>
      <sz val="12.0"/>
      <color rgb="FF000000"/>
      <name val="Calibri"/>
    </font>
    <font>
      <sz val="11.0"/>
      <color rgb="FF000000"/>
      <name val="Times New Roman"/>
    </font>
    <font>
      <b/>
      <sz val="11.0"/>
      <color rgb="FF000000"/>
      <name val="Times New Roman"/>
    </font>
    <font>
      <b/>
      <sz val="24.0"/>
      <color rgb="FF000000"/>
      <name val="Calibri"/>
    </font>
    <font>
      <b/>
      <sz val="16.0"/>
      <color rgb="FF000000"/>
      <name val="Calibri"/>
    </font>
    <font>
      <b/>
      <sz val="22.0"/>
      <color rgb="FF000000"/>
      <name val="Times New Roman"/>
    </font>
    <font>
      <b/>
      <sz val="14.0"/>
      <color rgb="FF000000"/>
      <name val="Calibri"/>
    </font>
    <font>
      <sz val="16.0"/>
      <color rgb="FF000000"/>
      <name val="Calibri"/>
    </font>
    <font>
      <sz val="11.0"/>
      <color theme="1"/>
      <name val="Century Gothic"/>
    </font>
    <font>
      <sz val="12.0"/>
      <color theme="1"/>
      <name val="Cambria"/>
    </font>
    <font>
      <sz val="10.0"/>
      <color rgb="FF000000"/>
      <name val="Times New Roman"/>
    </font>
    <font>
      <b/>
      <sz val="12.0"/>
      <color theme="1"/>
      <name val="Times New Roman"/>
    </font>
    <font>
      <b/>
      <sz val="14.0"/>
      <color rgb="FF000000"/>
      <name val="Times New Roman"/>
    </font>
    <font>
      <sz val="10.0"/>
      <color theme="1"/>
      <name val="Times New Roman"/>
    </font>
    <font>
      <b/>
      <sz val="12.0"/>
      <color theme="0"/>
      <name val="Calibri"/>
    </font>
    <font>
      <b/>
      <sz val="16.0"/>
      <color rgb="FF000000"/>
      <name val="Times New Roman"/>
    </font>
    <font>
      <sz val="12.0"/>
      <color theme="0"/>
      <name val="Arial"/>
    </font>
    <font>
      <b/>
      <sz val="18.0"/>
      <color rgb="FF000000"/>
      <name val="Arial"/>
    </font>
    <font>
      <b/>
      <sz val="12.0"/>
      <color rgb="FF000000"/>
      <name val="Arial"/>
    </font>
    <font>
      <sz val="14.0"/>
      <color theme="1"/>
      <name val="Calibri"/>
    </font>
    <font>
      <sz val="12.0"/>
      <color theme="1"/>
      <name val="Calibri"/>
    </font>
    <font>
      <sz val="12.0"/>
      <color rgb="FF000000"/>
      <name val="Arial"/>
    </font>
    <font>
      <b/>
      <u/>
      <sz val="12.0"/>
      <color rgb="FF000000"/>
      <name val="Arial"/>
    </font>
    <font>
      <b/>
      <sz val="11.0"/>
      <color rgb="FF000000"/>
      <name val="Arial"/>
    </font>
    <font>
      <sz val="11.0"/>
      <color rgb="FF000000"/>
      <name val="Arial"/>
    </font>
    <font>
      <sz val="16.0"/>
      <color rgb="FF000000"/>
      <name val="Arial"/>
    </font>
    <font>
      <sz val="14.0"/>
      <color rgb="FF000000"/>
      <name val="Arial"/>
    </font>
    <font>
      <b/>
      <sz val="11.0"/>
      <color rgb="FF000000"/>
      <name val="Calibri"/>
    </font>
    <font>
      <sz val="11.0"/>
      <color rgb="FF000000"/>
      <name val="Calibri"/>
    </font>
    <font>
      <sz val="9.0"/>
      <color rgb="FF000000"/>
      <name val="Calibri"/>
    </font>
    <font>
      <b/>
      <sz val="10.0"/>
      <color rgb="FF000000"/>
      <name val="Arial"/>
    </font>
    <font>
      <b/>
      <sz val="9.0"/>
      <color rgb="FF000000"/>
      <name val="Calibri"/>
    </font>
    <font>
      <b/>
      <sz val="11.0"/>
      <color theme="1"/>
      <name val="Calibri"/>
    </font>
    <font>
      <b/>
      <sz val="10.0"/>
      <color rgb="FF000000"/>
      <name val="Times New Roman"/>
    </font>
    <font>
      <sz val="8.0"/>
      <color rgb="FF000000"/>
      <name val="Times New Roman"/>
    </font>
    <font>
      <sz val="9.0"/>
      <color rgb="FF000000"/>
      <name val="Times New Roman"/>
    </font>
  </fonts>
  <fills count="14">
    <fill>
      <patternFill patternType="none"/>
    </fill>
    <fill>
      <patternFill patternType="lightGray"/>
    </fill>
    <fill>
      <patternFill patternType="solid">
        <fgColor rgb="FFFFFFFF"/>
        <bgColor rgb="FFFFFFFF"/>
      </patternFill>
    </fill>
    <fill>
      <patternFill patternType="solid">
        <fgColor theme="0"/>
        <bgColor theme="0"/>
      </patternFill>
    </fill>
    <fill>
      <patternFill patternType="solid">
        <fgColor rgb="FF0066CC"/>
        <bgColor rgb="FF0066CC"/>
      </patternFill>
    </fill>
    <fill>
      <patternFill patternType="solid">
        <fgColor theme="6"/>
        <bgColor theme="6"/>
      </patternFill>
    </fill>
    <fill>
      <patternFill patternType="solid">
        <fgColor rgb="FF00CCFF"/>
        <bgColor rgb="FF00CCFF"/>
      </patternFill>
    </fill>
    <fill>
      <patternFill patternType="solid">
        <fgColor rgb="FF008000"/>
        <bgColor rgb="FF008000"/>
      </patternFill>
    </fill>
    <fill>
      <patternFill patternType="solid">
        <fgColor rgb="FFFFCC00"/>
        <bgColor rgb="FFFFCC00"/>
      </patternFill>
    </fill>
    <fill>
      <patternFill patternType="solid">
        <fgColor theme="7"/>
        <bgColor theme="7"/>
      </patternFill>
    </fill>
    <fill>
      <patternFill patternType="solid">
        <fgColor rgb="FF800080"/>
        <bgColor rgb="FF800080"/>
      </patternFill>
    </fill>
    <fill>
      <patternFill patternType="solid">
        <fgColor rgb="FF99CC00"/>
        <bgColor rgb="FF99CC00"/>
      </patternFill>
    </fill>
    <fill>
      <patternFill patternType="solid">
        <fgColor rgb="FFC0C0C0"/>
        <bgColor rgb="FFC0C0C0"/>
      </patternFill>
    </fill>
    <fill>
      <patternFill patternType="solid">
        <fgColor rgb="FFF2F2F2"/>
        <bgColor rgb="FFF2F2F2"/>
      </patternFill>
    </fill>
  </fills>
  <borders count="62">
    <border/>
    <border>
      <left style="thin">
        <color rgb="FF000000"/>
      </left>
      <right/>
      <top style="thin">
        <color rgb="FF000000"/>
      </top>
      <bottom style="thin">
        <color rgb="FF000000"/>
      </bottom>
    </border>
    <border>
      <right style="thin">
        <color rgb="FF000000"/>
      </right>
      <top style="thin">
        <color rgb="FF000000"/>
      </top>
      <bottom style="thin">
        <color rgb="FF000000"/>
      </bottom>
    </border>
    <border>
      <left style="thin">
        <color rgb="FF000000"/>
      </left>
      <right/>
      <bottom style="thin">
        <color rgb="FF000000"/>
      </bottom>
    </border>
    <border>
      <righ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right style="thin">
        <color rgb="FF000000"/>
      </right>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left style="thin">
        <color rgb="FF000000"/>
      </left>
      <right style="thin">
        <color rgb="FF000000"/>
      </right>
    </border>
    <border>
      <left style="thin">
        <color rgb="FF000000"/>
      </left>
      <right style="thin">
        <color rgb="FF000000"/>
      </right>
      <top/>
      <bottom style="thin">
        <color rgb="FF000000"/>
      </bottom>
    </border>
    <border>
      <left style="thin">
        <color rgb="FF000000"/>
      </left>
      <top style="thin">
        <color rgb="FF000000"/>
      </top>
    </border>
    <border>
      <top style="thin">
        <color rgb="FF000000"/>
      </top>
    </border>
    <border>
      <left style="thin">
        <color rgb="FF000000"/>
      </left>
      <top/>
      <bottom/>
    </border>
    <border>
      <right style="thin">
        <color rgb="FF000000"/>
      </right>
      <top style="thin">
        <color rgb="FF000000"/>
      </top>
    </border>
    <border>
      <top/>
      <bottom/>
    </border>
    <border>
      <right style="thin">
        <color rgb="FF000000"/>
      </right>
      <top/>
      <bottom/>
    </border>
    <border>
      <left style="thin">
        <color rgb="FF000000"/>
      </left>
      <right/>
      <top/>
      <bottom style="thin">
        <color rgb="FF000000"/>
      </bottom>
    </border>
    <border>
      <left style="thin">
        <color rgb="FF000000"/>
      </left>
      <bottom style="thin">
        <color rgb="FF000000"/>
      </bottom>
    </border>
    <border>
      <bottom style="thin">
        <color rgb="FF000000"/>
      </bottom>
    </border>
    <border>
      <left style="thin">
        <color rgb="FF000000"/>
      </left>
      <right style="thin">
        <color rgb="FF000000"/>
      </right>
      <top style="thin">
        <color rgb="FF000000"/>
      </top>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C0C0C0"/>
      </top>
      <bottom style="medium">
        <color rgb="FF000000"/>
      </bottom>
    </border>
    <border>
      <left/>
      <top/>
    </border>
    <border>
      <top/>
    </border>
    <border>
      <right/>
      <top/>
    </border>
    <border>
      <left/>
    </border>
    <border>
      <right/>
    </border>
    <border>
      <left/>
      <bottom style="thin">
        <color rgb="FF000000"/>
      </bottom>
    </border>
    <border>
      <left/>
      <right/>
      <top/>
      <bottom/>
    </border>
    <border>
      <left style="thin">
        <color rgb="FF000000"/>
      </left>
    </border>
    <border>
      <left/>
      <top/>
      <bottom/>
    </border>
    <border>
      <right/>
      <top/>
      <bottom/>
    </border>
    <border>
      <left style="medium">
        <color rgb="FF000000"/>
      </left>
      <right style="medium">
        <color rgb="FF000000"/>
      </right>
      <top style="medium">
        <color rgb="FF000000"/>
      </top>
    </border>
    <border>
      <right style="medium">
        <color rgb="FF000000"/>
      </right>
      <top style="medium">
        <color rgb="FF000000"/>
      </top>
    </border>
    <border>
      <left style="medium">
        <color rgb="FF000000"/>
      </left>
      <right style="medium">
        <color rgb="FF000000"/>
      </right>
    </border>
    <border>
      <right style="medium">
        <color rgb="FF000000"/>
      </right>
    </border>
    <border>
      <left style="medium">
        <color rgb="FF000000"/>
      </left>
      <right style="medium">
        <color rgb="FF000000"/>
      </right>
      <bottom style="medium">
        <color rgb="FF000000"/>
      </bottom>
    </border>
    <border>
      <right style="medium">
        <color rgb="FF000000"/>
      </right>
      <bottom style="medium">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right/>
      <top style="thin">
        <color rgb="FF000000"/>
      </top>
      <bottom/>
    </border>
    <border>
      <right/>
      <top/>
      <bottom style="thin">
        <color rgb="FF000000"/>
      </bottom>
    </border>
    <border>
      <left style="medium">
        <color rgb="FF000000"/>
      </left>
      <right style="medium">
        <color rgb="FF000000"/>
      </right>
      <top/>
    </border>
    <border>
      <left style="medium">
        <color rgb="FF000000"/>
      </left>
      <top/>
      <bottom/>
    </border>
    <border>
      <right style="medium">
        <color rgb="FF000000"/>
      </right>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style="medium">
        <color rgb="FF000000"/>
      </left>
      <top style="medium">
        <color rgb="FF000000"/>
      </top>
    </border>
    <border>
      <top style="medium">
        <color rgb="FF000000"/>
      </top>
    </border>
    <border>
      <left style="medium">
        <color rgb="FF000000"/>
      </left>
    </border>
    <border>
      <left style="medium">
        <color rgb="FF000000"/>
      </left>
      <bottom style="medium">
        <color rgb="FF000000"/>
      </bottom>
    </border>
    <border>
      <bottom style="medium">
        <color rgb="FF000000"/>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s>
  <cellStyleXfs count="1">
    <xf borderId="0" fillId="0" fontId="0" numFmtId="0" applyAlignment="1" applyFont="1"/>
  </cellStyleXfs>
  <cellXfs count="294">
    <xf borderId="0" fillId="0" fontId="0" numFmtId="0" xfId="0" applyAlignment="1" applyFont="1">
      <alignment readingOrder="0" shrinkToFit="0" vertical="bottom" wrapText="0"/>
    </xf>
    <xf borderId="1" fillId="0" fontId="1" numFmtId="0" xfId="0" applyAlignment="1" applyBorder="1" applyFont="1">
      <alignment shrinkToFit="0" vertical="bottom" wrapText="0"/>
    </xf>
    <xf borderId="2" fillId="0" fontId="1" numFmtId="0" xfId="0" applyAlignment="1" applyBorder="1" applyFont="1">
      <alignment vertical="bottom"/>
    </xf>
    <xf borderId="0" fillId="0" fontId="2" numFmtId="0" xfId="0" applyAlignment="1" applyFont="1">
      <alignment horizontal="center" shrinkToFit="0" vertical="bottom" wrapText="1"/>
    </xf>
    <xf borderId="3" fillId="0" fontId="3" numFmtId="0" xfId="0" applyAlignment="1" applyBorder="1" applyFont="1">
      <alignment readingOrder="0" shrinkToFit="0" vertical="bottom" wrapText="0"/>
    </xf>
    <xf borderId="0" fillId="0" fontId="0" numFmtId="0" xfId="0" applyAlignment="1" applyFont="1">
      <alignment shrinkToFit="0" vertical="bottom" wrapText="0"/>
    </xf>
    <xf borderId="4" fillId="0" fontId="1" numFmtId="0" xfId="0" applyAlignment="1" applyBorder="1" applyFont="1">
      <alignment vertical="bottom"/>
    </xf>
    <xf borderId="5" fillId="0" fontId="1" numFmtId="0" xfId="0" applyAlignment="1" applyBorder="1" applyFont="1">
      <alignment vertical="bottom"/>
    </xf>
    <xf borderId="0" fillId="0" fontId="4" numFmtId="0" xfId="0" applyAlignment="1" applyFont="1">
      <alignment horizontal="center" shrinkToFit="0" vertical="bottom" wrapText="0"/>
    </xf>
    <xf borderId="6" fillId="0" fontId="1" numFmtId="0" xfId="0" applyAlignment="1" applyBorder="1" applyFont="1">
      <alignment vertical="bottom"/>
    </xf>
    <xf borderId="4" fillId="0" fontId="1" numFmtId="0" xfId="0" applyAlignment="1" applyBorder="1" applyFont="1">
      <alignment shrinkToFit="0" vertical="bottom" wrapText="0"/>
    </xf>
    <xf borderId="0" fillId="0" fontId="4" numFmtId="0" xfId="0" applyAlignment="1" applyFont="1">
      <alignment horizontal="center" shrinkToFit="0" vertical="bottom" wrapText="1"/>
    </xf>
    <xf borderId="5" fillId="0" fontId="3" numFmtId="0" xfId="0" applyAlignment="1" applyBorder="1" applyFont="1">
      <alignment readingOrder="0" vertical="bottom"/>
    </xf>
    <xf borderId="0" fillId="0" fontId="0" numFmtId="0" xfId="0" applyAlignment="1" applyFont="1">
      <alignment horizontal="center" shrinkToFit="0" vertical="bottom" wrapText="0"/>
    </xf>
    <xf borderId="7" fillId="0" fontId="1" numFmtId="0" xfId="0" applyAlignment="1" applyBorder="1" applyFont="1">
      <alignment readingOrder="0" vertical="bottom"/>
    </xf>
    <xf borderId="7" fillId="0" fontId="5" numFmtId="0" xfId="0" applyBorder="1" applyFont="1"/>
    <xf borderId="8" fillId="0" fontId="6" numFmtId="0" xfId="0" applyAlignment="1" applyBorder="1" applyFont="1">
      <alignment horizontal="center" shrinkToFit="0" vertical="center" wrapText="0"/>
    </xf>
    <xf borderId="5" fillId="0" fontId="5" numFmtId="0" xfId="0" applyBorder="1" applyFont="1"/>
    <xf borderId="8" fillId="0" fontId="0" numFmtId="0" xfId="0" applyAlignment="1" applyBorder="1" applyFont="1">
      <alignment shrinkToFit="0" vertical="bottom" wrapText="0"/>
    </xf>
    <xf borderId="0" fillId="0" fontId="7" numFmtId="0" xfId="0" applyAlignment="1" applyFont="1">
      <alignment horizontal="center" shrinkToFit="0" vertical="center" wrapText="0"/>
    </xf>
    <xf borderId="0" fillId="0" fontId="8" numFmtId="0" xfId="0" applyAlignment="1" applyFont="1">
      <alignment shrinkToFit="0" vertical="center" wrapText="0"/>
    </xf>
    <xf borderId="9" fillId="0" fontId="6" numFmtId="0" xfId="0" applyAlignment="1" applyBorder="1" applyFont="1">
      <alignment horizontal="center" shrinkToFit="0" vertical="bottom" wrapText="0"/>
    </xf>
    <xf borderId="0" fillId="0" fontId="2" numFmtId="0" xfId="0" applyAlignment="1" applyFont="1">
      <alignment horizontal="center" shrinkToFit="0" vertical="center" wrapText="0"/>
    </xf>
    <xf borderId="2" fillId="0" fontId="5" numFmtId="0" xfId="0" applyBorder="1" applyFont="1"/>
    <xf borderId="0" fillId="0" fontId="4" numFmtId="0" xfId="0" applyAlignment="1" applyFont="1">
      <alignment horizontal="center" shrinkToFit="0" vertical="center" wrapText="0"/>
    </xf>
    <xf borderId="10" fillId="0" fontId="5" numFmtId="0" xfId="0" applyBorder="1" applyFont="1"/>
    <xf borderId="0" fillId="0" fontId="6" numFmtId="0" xfId="0" applyAlignment="1" applyFont="1">
      <alignment horizontal="center" shrinkToFit="0" vertical="center" wrapText="0"/>
    </xf>
    <xf borderId="11" fillId="0" fontId="6" numFmtId="0" xfId="0" applyAlignment="1" applyBorder="1" applyFont="1">
      <alignment horizontal="center" shrinkToFit="0" vertical="center" wrapText="1"/>
    </xf>
    <xf borderId="11" fillId="0" fontId="6" numFmtId="0" xfId="0" applyAlignment="1" applyBorder="1" applyFont="1">
      <alignment horizontal="center" shrinkToFit="0" vertical="center" wrapText="0"/>
    </xf>
    <xf borderId="12" fillId="2" fontId="6" numFmtId="0" xfId="0" applyAlignment="1" applyBorder="1" applyFill="1" applyFont="1">
      <alignment horizontal="center" shrinkToFit="0" vertical="center" wrapText="0"/>
    </xf>
    <xf borderId="13" fillId="0" fontId="6" numFmtId="0" xfId="0" applyAlignment="1" applyBorder="1" applyFont="1">
      <alignment horizontal="center" shrinkToFit="0" vertical="center" wrapText="0"/>
    </xf>
    <xf borderId="14" fillId="0" fontId="5" numFmtId="0" xfId="0" applyBorder="1" applyFont="1"/>
    <xf borderId="15" fillId="3" fontId="6" numFmtId="0" xfId="0" applyAlignment="1" applyBorder="1" applyFill="1" applyFont="1">
      <alignment horizontal="center" shrinkToFit="0" vertical="center" wrapText="1"/>
    </xf>
    <xf borderId="16" fillId="0" fontId="5" numFmtId="0" xfId="0" applyBorder="1" applyFont="1"/>
    <xf borderId="17" fillId="0" fontId="5" numFmtId="0" xfId="0" applyBorder="1" applyFont="1"/>
    <xf borderId="18" fillId="0" fontId="5" numFmtId="0" xfId="0" applyBorder="1" applyFont="1"/>
    <xf borderId="12" fillId="3" fontId="6" numFmtId="0" xfId="0" applyAlignment="1" applyBorder="1" applyFont="1">
      <alignment horizontal="center" shrinkToFit="0" vertical="center" wrapText="1"/>
    </xf>
    <xf borderId="19" fillId="2" fontId="6" numFmtId="0" xfId="0" applyAlignment="1" applyBorder="1" applyFont="1">
      <alignment horizontal="center" shrinkToFit="0" vertical="center" wrapText="0"/>
    </xf>
    <xf borderId="19" fillId="3" fontId="6" numFmtId="0" xfId="0" applyAlignment="1" applyBorder="1" applyFont="1">
      <alignment horizontal="center" shrinkToFit="0" vertical="center" wrapText="1"/>
    </xf>
    <xf borderId="20" fillId="0" fontId="5" numFmtId="0" xfId="0" applyBorder="1" applyFont="1"/>
    <xf borderId="8" fillId="3" fontId="6" numFmtId="0" xfId="0" applyAlignment="1" applyBorder="1" applyFont="1">
      <alignment horizontal="center" shrinkToFit="0" vertical="center" wrapText="1"/>
    </xf>
    <xf borderId="21" fillId="0" fontId="5" numFmtId="0" xfId="0" applyBorder="1" applyFont="1"/>
    <xf borderId="6" fillId="0" fontId="9" numFmtId="0" xfId="0" applyAlignment="1" applyBorder="1" applyFont="1">
      <alignment shrinkToFit="0" vertical="bottom" wrapText="0"/>
    </xf>
    <xf borderId="0" fillId="0" fontId="10" numFmtId="0" xfId="0" applyAlignment="1" applyFont="1">
      <alignment horizontal="center" shrinkToFit="0" vertical="bottom" wrapText="1"/>
    </xf>
    <xf borderId="6" fillId="0" fontId="9" numFmtId="0" xfId="0" applyAlignment="1" applyBorder="1" applyFont="1">
      <alignment shrinkToFit="0" vertical="bottom" wrapText="1"/>
    </xf>
    <xf borderId="9" fillId="0" fontId="7" numFmtId="0" xfId="0" applyAlignment="1" applyBorder="1" applyFont="1">
      <alignment horizontal="center" shrinkToFit="0" vertical="center" wrapText="0"/>
    </xf>
    <xf borderId="8" fillId="2" fontId="6" numFmtId="0" xfId="0" applyAlignment="1" applyBorder="1" applyFont="1">
      <alignment horizontal="center" shrinkToFit="0" vertical="center" wrapText="0"/>
    </xf>
    <xf borderId="9" fillId="0" fontId="2" numFmtId="0" xfId="0" applyAlignment="1" applyBorder="1" applyFont="1">
      <alignment horizontal="center" shrinkToFit="0" vertical="center" wrapText="0"/>
    </xf>
    <xf borderId="9" fillId="2" fontId="6" numFmtId="0" xfId="0" applyAlignment="1" applyBorder="1" applyFont="1">
      <alignment horizontal="center" shrinkToFit="0" vertical="center" wrapText="0"/>
    </xf>
    <xf borderId="1" fillId="3" fontId="6" numFmtId="0" xfId="0" applyAlignment="1" applyBorder="1" applyFont="1">
      <alignment horizontal="center" shrinkToFit="0" vertical="center" wrapText="1"/>
    </xf>
    <xf borderId="9" fillId="0" fontId="4" numFmtId="0" xfId="0" applyAlignment="1" applyBorder="1" applyFont="1">
      <alignment horizontal="center" shrinkToFit="0" vertical="center" wrapText="0"/>
    </xf>
    <xf borderId="1" fillId="2" fontId="6" numFmtId="0" xfId="0" applyAlignment="1" applyBorder="1" applyFont="1">
      <alignment horizontal="center" shrinkToFit="0" vertical="center" wrapText="0"/>
    </xf>
    <xf borderId="9" fillId="0" fontId="6" numFmtId="0" xfId="0" applyAlignment="1" applyBorder="1" applyFont="1">
      <alignment horizontal="center" shrinkToFit="0" vertical="center" wrapText="0"/>
    </xf>
    <xf borderId="9" fillId="0" fontId="6" numFmtId="0" xfId="0" applyAlignment="1" applyBorder="1" applyFont="1">
      <alignment horizontal="right" shrinkToFit="0" vertical="center" wrapText="0"/>
    </xf>
    <xf borderId="9" fillId="0" fontId="11" numFmtId="0" xfId="0" applyAlignment="1" applyBorder="1" applyFont="1">
      <alignment horizontal="center" shrinkToFit="0" vertical="center" wrapText="0"/>
    </xf>
    <xf borderId="10" fillId="0" fontId="9" numFmtId="0" xfId="0" applyAlignment="1" applyBorder="1" applyFont="1">
      <alignment shrinkToFit="0" vertical="bottom" wrapText="0"/>
    </xf>
    <xf borderId="8" fillId="0" fontId="11" numFmtId="0" xfId="0" applyAlignment="1" applyBorder="1" applyFont="1">
      <alignment horizontal="center" shrinkToFit="0" vertical="center" wrapText="0"/>
    </xf>
    <xf borderId="2" fillId="0" fontId="9" numFmtId="0" xfId="0" applyAlignment="1" applyBorder="1" applyFont="1">
      <alignment shrinkToFit="0" vertical="bottom" wrapText="0"/>
    </xf>
    <xf borderId="6" fillId="0" fontId="6" numFmtId="0" xfId="0" applyAlignment="1" applyBorder="1" applyFont="1">
      <alignment horizontal="center" shrinkToFit="0" vertical="center" wrapText="1"/>
    </xf>
    <xf borderId="6" fillId="0" fontId="6" numFmtId="0" xfId="0" applyAlignment="1" applyBorder="1" applyFont="1">
      <alignment horizontal="center" shrinkToFit="0" vertical="center" wrapText="0"/>
    </xf>
    <xf borderId="20" fillId="0" fontId="6" numFmtId="0" xfId="0" applyAlignment="1" applyBorder="1" applyFont="1">
      <alignment horizontal="center" shrinkToFit="0" vertical="center" wrapText="0"/>
    </xf>
    <xf borderId="8" fillId="0" fontId="6" numFmtId="0" xfId="0" applyAlignment="1" applyBorder="1" applyFont="1">
      <alignment horizontal="center" shrinkToFit="0" vertical="center" wrapText="1"/>
    </xf>
    <xf borderId="13" fillId="0" fontId="12" numFmtId="0" xfId="0" applyAlignment="1" applyBorder="1" applyFont="1">
      <alignment horizontal="center" shrinkToFit="0" vertical="center" wrapText="1"/>
    </xf>
    <xf borderId="22" fillId="0" fontId="6" numFmtId="0" xfId="0" applyAlignment="1" applyBorder="1" applyFont="1">
      <alignment horizontal="center" shrinkToFit="0" vertical="center" wrapText="0"/>
    </xf>
    <xf borderId="22" fillId="0" fontId="12" numFmtId="0" xfId="0" applyAlignment="1" applyBorder="1" applyFont="1">
      <alignment horizontal="center" shrinkToFit="0" vertical="center" wrapText="1"/>
    </xf>
    <xf borderId="23" fillId="0" fontId="4" numFmtId="0" xfId="0" applyAlignment="1" applyBorder="1" applyFont="1">
      <alignment horizontal="center" shrinkToFit="0" vertical="center" wrapText="1"/>
    </xf>
    <xf borderId="13" fillId="0" fontId="13" numFmtId="0" xfId="0" applyAlignment="1" applyBorder="1" applyFont="1">
      <alignment horizontal="center" shrinkToFit="0" vertical="center" wrapText="1"/>
    </xf>
    <xf borderId="8" fillId="2" fontId="14" numFmtId="0" xfId="0" applyAlignment="1" applyBorder="1" applyFont="1">
      <alignment horizontal="center" shrinkToFit="0" vertical="center" wrapText="1"/>
    </xf>
    <xf borderId="13" fillId="0" fontId="10" numFmtId="0" xfId="0" applyAlignment="1" applyBorder="1" applyFont="1">
      <alignment horizontal="center" shrinkToFit="0" vertical="bottom" wrapText="1"/>
    </xf>
    <xf borderId="8" fillId="2" fontId="14" numFmtId="0" xfId="0" applyAlignment="1" applyBorder="1" applyFont="1">
      <alignment horizontal="left" shrinkToFit="0" vertical="center" wrapText="1"/>
    </xf>
    <xf borderId="6" fillId="0" fontId="5" numFmtId="0" xfId="0" applyBorder="1" applyFont="1"/>
    <xf borderId="8" fillId="0" fontId="4" numFmtId="0" xfId="0" applyAlignment="1" applyBorder="1" applyFont="1">
      <alignment horizontal="center" shrinkToFit="0" vertical="center" wrapText="0"/>
    </xf>
    <xf borderId="9" fillId="3" fontId="12" numFmtId="0" xfId="0" applyAlignment="1" applyBorder="1" applyFont="1">
      <alignment horizontal="center" shrinkToFit="0" vertical="bottom" wrapText="1"/>
    </xf>
    <xf borderId="2" fillId="0" fontId="4" numFmtId="0" xfId="0" applyAlignment="1" applyBorder="1" applyFont="1">
      <alignment horizontal="center" shrinkToFit="0" vertical="center" wrapText="1"/>
    </xf>
    <xf borderId="8" fillId="3" fontId="12" numFmtId="0" xfId="0" applyAlignment="1" applyBorder="1" applyFont="1">
      <alignment horizontal="center" shrinkToFit="0" vertical="bottom" wrapText="1"/>
    </xf>
    <xf borderId="2" fillId="0" fontId="4" numFmtId="1" xfId="0" applyAlignment="1" applyBorder="1" applyFont="1" applyNumberFormat="1">
      <alignment horizontal="center" shrinkToFit="0" vertical="center" wrapText="1"/>
    </xf>
    <xf borderId="1" fillId="3" fontId="12" numFmtId="0" xfId="0" applyAlignment="1" applyBorder="1" applyFont="1">
      <alignment horizontal="center" shrinkToFit="0" vertical="bottom" wrapText="1"/>
    </xf>
    <xf borderId="24" fillId="0" fontId="4" numFmtId="0" xfId="0" applyAlignment="1" applyBorder="1" applyFont="1">
      <alignment horizontal="center" shrinkToFit="0" vertical="center" wrapText="1"/>
    </xf>
    <xf borderId="2" fillId="0" fontId="4" numFmtId="1" xfId="0" applyAlignment="1" applyBorder="1" applyFont="1" applyNumberFormat="1">
      <alignment horizontal="center" shrinkToFit="0" vertical="center" wrapText="0"/>
    </xf>
    <xf borderId="8" fillId="3" fontId="12" numFmtId="0" xfId="0" applyAlignment="1" applyBorder="1" applyFont="1">
      <alignment shrinkToFit="0" vertical="bottom" wrapText="1"/>
    </xf>
    <xf borderId="8" fillId="0" fontId="4" numFmtId="164" xfId="0" applyAlignment="1" applyBorder="1" applyFont="1" applyNumberFormat="1">
      <alignment horizontal="center" shrinkToFit="0" vertical="bottom" wrapText="0"/>
    </xf>
    <xf borderId="8" fillId="0" fontId="6" numFmtId="0" xfId="0" applyAlignment="1" applyBorder="1" applyFont="1">
      <alignment horizontal="right" shrinkToFit="0" vertical="center" wrapText="0"/>
    </xf>
    <xf borderId="8" fillId="0" fontId="14" numFmtId="0" xfId="0" applyAlignment="1" applyBorder="1" applyFont="1">
      <alignment horizontal="center" shrinkToFit="0" vertical="center" wrapText="1"/>
    </xf>
    <xf borderId="8" fillId="0" fontId="4" numFmtId="1" xfId="0" applyAlignment="1" applyBorder="1" applyFont="1" applyNumberFormat="1">
      <alignment horizontal="center" shrinkToFit="0" vertical="center" wrapText="0"/>
    </xf>
    <xf borderId="8" fillId="0" fontId="9" numFmtId="0" xfId="0" applyAlignment="1" applyBorder="1" applyFont="1">
      <alignment shrinkToFit="0" vertical="bottom" wrapText="0"/>
    </xf>
    <xf borderId="8" fillId="0" fontId="4" numFmtId="0" xfId="0" applyAlignment="1" applyBorder="1" applyFont="1">
      <alignment horizontal="center" shrinkToFit="0" vertical="bottom" wrapText="0"/>
    </xf>
    <xf borderId="8" fillId="0" fontId="12" numFmtId="0" xfId="0" applyAlignment="1" applyBorder="1" applyFont="1">
      <alignment horizontal="center" shrinkToFit="0" vertical="bottom" wrapText="1"/>
    </xf>
    <xf borderId="8" fillId="0" fontId="10" numFmtId="0" xfId="0" applyAlignment="1" applyBorder="1" applyFont="1">
      <alignment horizontal="center" shrinkToFit="0" vertical="bottom" wrapText="1"/>
    </xf>
    <xf borderId="6" fillId="0" fontId="4" numFmtId="0" xfId="0" applyAlignment="1" applyBorder="1" applyFont="1">
      <alignment horizontal="center" shrinkToFit="0" vertical="bottom" wrapText="0"/>
    </xf>
    <xf borderId="8" fillId="2" fontId="15" numFmtId="0" xfId="0" applyAlignment="1" applyBorder="1" applyFont="1">
      <alignment horizontal="center" shrinkToFit="0" vertical="center" wrapText="1"/>
    </xf>
    <xf borderId="8" fillId="0" fontId="15" numFmtId="0" xfId="0" applyAlignment="1" applyBorder="1" applyFont="1">
      <alignment horizontal="center" shrinkToFit="0" vertical="center" wrapText="1"/>
    </xf>
    <xf borderId="0" fillId="0" fontId="16" numFmtId="0" xfId="0" applyAlignment="1" applyFont="1">
      <alignment horizontal="center" shrinkToFit="0" vertical="bottom" wrapText="1"/>
    </xf>
    <xf borderId="0" fillId="0" fontId="17" numFmtId="0" xfId="0" applyAlignment="1" applyFont="1">
      <alignment horizontal="center" shrinkToFit="0" vertical="bottom" wrapText="1"/>
    </xf>
    <xf borderId="0" fillId="0" fontId="18" numFmtId="0" xfId="0" applyAlignment="1" applyFont="1">
      <alignment horizontal="center" shrinkToFit="0" vertical="center" wrapText="1"/>
    </xf>
    <xf borderId="0" fillId="0" fontId="0" numFmtId="0" xfId="0" applyAlignment="1" applyFont="1">
      <alignment shrinkToFit="0" vertical="bottom" wrapText="1"/>
    </xf>
    <xf borderId="0" fillId="0" fontId="19" numFmtId="0" xfId="0" applyAlignment="1" applyFont="1">
      <alignment horizontal="left" shrinkToFit="0" vertical="bottom" wrapText="1"/>
    </xf>
    <xf borderId="25" fillId="4" fontId="20" numFmtId="0" xfId="0" applyAlignment="1" applyBorder="1" applyFill="1" applyFont="1">
      <alignment horizontal="center" shrinkToFit="0" vertical="bottom" wrapText="1"/>
    </xf>
    <xf borderId="26" fillId="0" fontId="5" numFmtId="0" xfId="0" applyBorder="1" applyFont="1"/>
    <xf borderId="27" fillId="0" fontId="5" numFmtId="0" xfId="0" applyBorder="1" applyFont="1"/>
    <xf borderId="22" fillId="0" fontId="12" numFmtId="0" xfId="0" applyAlignment="1" applyBorder="1" applyFont="1">
      <alignment horizontal="center" shrinkToFit="0" vertical="bottom" wrapText="1"/>
    </xf>
    <xf borderId="0" fillId="0" fontId="12" numFmtId="0" xfId="0" applyAlignment="1" applyFont="1">
      <alignment horizontal="center" shrinkToFit="0" vertical="center" wrapText="1"/>
    </xf>
    <xf borderId="28" fillId="0" fontId="5" numFmtId="0" xfId="0" applyBorder="1" applyFont="1"/>
    <xf borderId="29" fillId="0" fontId="5" numFmtId="0" xfId="0" applyBorder="1" applyFont="1"/>
    <xf borderId="11" fillId="0" fontId="5" numFmtId="0" xfId="0" applyBorder="1" applyFont="1"/>
    <xf borderId="30" fillId="0" fontId="5" numFmtId="0" xfId="0" applyBorder="1" applyFont="1"/>
    <xf borderId="4" fillId="0" fontId="5" numFmtId="0" xfId="0" applyBorder="1" applyFont="1"/>
    <xf borderId="1" fillId="5" fontId="12" numFmtId="0" xfId="0" applyAlignment="1" applyBorder="1" applyFill="1" applyFont="1">
      <alignment horizontal="center" shrinkToFit="0" vertical="bottom" wrapText="1"/>
    </xf>
    <xf borderId="1" fillId="5" fontId="12" numFmtId="0" xfId="0" applyAlignment="1" applyBorder="1" applyFont="1">
      <alignment horizontal="center" shrinkToFit="0" vertical="center" wrapText="1"/>
    </xf>
    <xf borderId="8" fillId="6" fontId="12" numFmtId="0" xfId="0" applyAlignment="1" applyBorder="1" applyFill="1" applyFont="1">
      <alignment horizontal="center" shrinkToFit="0" vertical="bottom" wrapText="1"/>
    </xf>
    <xf borderId="8" fillId="6" fontId="12" numFmtId="0" xfId="0" applyAlignment="1" applyBorder="1" applyFont="1">
      <alignment horizontal="center" shrinkToFit="0" vertical="center" wrapText="1"/>
    </xf>
    <xf borderId="6" fillId="0" fontId="12" numFmtId="0" xfId="0" applyAlignment="1" applyBorder="1" applyFont="1">
      <alignment horizontal="center" shrinkToFit="0" vertical="bottom" wrapText="1"/>
    </xf>
    <xf borderId="8" fillId="0" fontId="4" numFmtId="0" xfId="0" applyAlignment="1" applyBorder="1" applyFont="1">
      <alignment shrinkToFit="0" vertical="bottom" wrapText="1"/>
    </xf>
    <xf borderId="8" fillId="0" fontId="0" numFmtId="0" xfId="0" applyAlignment="1" applyBorder="1" applyFont="1">
      <alignment shrinkToFit="0" vertical="bottom" wrapText="1"/>
    </xf>
    <xf borderId="8" fillId="3" fontId="21" numFmtId="0" xfId="0" applyAlignment="1" applyBorder="1" applyFont="1">
      <alignment horizontal="center" shrinkToFit="0" vertical="center" wrapText="1"/>
    </xf>
    <xf borderId="8" fillId="0" fontId="4" numFmtId="1" xfId="0" applyAlignment="1" applyBorder="1" applyFont="1" applyNumberFormat="1">
      <alignment shrinkToFit="0" vertical="bottom" wrapText="1"/>
    </xf>
    <xf borderId="8" fillId="3" fontId="22" numFmtId="1" xfId="0" applyAlignment="1" applyBorder="1" applyFont="1" applyNumberFormat="1">
      <alignment horizontal="center" shrinkToFit="0" vertical="center" wrapText="1"/>
    </xf>
    <xf borderId="8" fillId="0" fontId="4" numFmtId="0" xfId="0" applyAlignment="1" applyBorder="1" applyFont="1">
      <alignment horizontal="center" shrinkToFit="0" vertical="bottom" wrapText="1"/>
    </xf>
    <xf borderId="0" fillId="0" fontId="10" numFmtId="0" xfId="0" applyAlignment="1" applyFont="1">
      <alignment shrinkToFit="0" vertical="bottom" wrapText="1"/>
    </xf>
    <xf borderId="0" fillId="0" fontId="0" numFmtId="0" xfId="0" applyAlignment="1" applyFont="1">
      <alignment horizontal="center" shrinkToFit="0" vertical="bottom" wrapText="1"/>
    </xf>
    <xf borderId="8" fillId="0" fontId="10" numFmtId="0" xfId="0" applyAlignment="1" applyBorder="1" applyFont="1">
      <alignment horizontal="center" shrinkToFit="0" vertical="center" wrapText="1"/>
    </xf>
    <xf borderId="31" fillId="3" fontId="10" numFmtId="0" xfId="0" applyAlignment="1" applyBorder="1" applyFont="1">
      <alignment horizontal="center" shrinkToFit="0" vertical="bottom" wrapText="1"/>
    </xf>
    <xf borderId="31" fillId="3" fontId="17" numFmtId="1" xfId="0" applyAlignment="1" applyBorder="1" applyFont="1" applyNumberFormat="1">
      <alignment horizontal="center" shrinkToFit="0" vertical="bottom" wrapText="1"/>
    </xf>
    <xf borderId="8" fillId="0" fontId="13" numFmtId="0" xfId="0" applyAlignment="1" applyBorder="1" applyFont="1">
      <alignment horizontal="center" shrinkToFit="0" vertical="bottom" wrapText="1"/>
    </xf>
    <xf borderId="8" fillId="0" fontId="17" numFmtId="1" xfId="0" applyAlignment="1" applyBorder="1" applyFont="1" applyNumberFormat="1">
      <alignment horizontal="center" shrinkToFit="0" vertical="bottom" wrapText="1"/>
    </xf>
    <xf borderId="31" fillId="3" fontId="10" numFmtId="0" xfId="0" applyAlignment="1" applyBorder="1" applyFont="1">
      <alignment shrinkToFit="0" vertical="bottom" wrapText="1"/>
    </xf>
    <xf borderId="8" fillId="3" fontId="10" numFmtId="0" xfId="0" applyAlignment="1" applyBorder="1" applyFont="1">
      <alignment horizontal="center" shrinkToFit="0" vertical="bottom" wrapText="1"/>
    </xf>
    <xf borderId="0" fillId="0" fontId="4" numFmtId="0" xfId="0" applyAlignment="1" applyFont="1">
      <alignment shrinkToFit="0" vertical="center" wrapText="0"/>
    </xf>
    <xf borderId="8" fillId="3" fontId="13" numFmtId="0" xfId="0" applyAlignment="1" applyBorder="1" applyFont="1">
      <alignment horizontal="center" shrinkToFit="0" vertical="bottom" wrapText="1"/>
    </xf>
    <xf borderId="8" fillId="3" fontId="17" numFmtId="1" xfId="0" applyAlignment="1" applyBorder="1" applyFont="1" applyNumberFormat="1">
      <alignment horizontal="center" shrinkToFit="0" vertical="bottom" wrapText="1"/>
    </xf>
    <xf borderId="32" fillId="0" fontId="4" numFmtId="0" xfId="0" applyAlignment="1" applyBorder="1" applyFont="1">
      <alignment horizontal="center" shrinkToFit="0" vertical="center" wrapText="0"/>
    </xf>
    <xf borderId="8" fillId="3" fontId="13" numFmtId="1" xfId="0" applyAlignment="1" applyBorder="1" applyFont="1" applyNumberFormat="1">
      <alignment horizontal="center" shrinkToFit="0" vertical="bottom" wrapText="1"/>
    </xf>
    <xf borderId="0" fillId="0" fontId="4" numFmtId="0" xfId="0" applyAlignment="1" applyFont="1">
      <alignment horizontal="right" shrinkToFit="0" vertical="center" wrapText="0"/>
    </xf>
    <xf borderId="8" fillId="7" fontId="4" numFmtId="1" xfId="0" applyAlignment="1" applyBorder="1" applyFill="1" applyFont="1" applyNumberFormat="1">
      <alignment horizontal="center" shrinkToFit="0" vertical="center" wrapText="0"/>
    </xf>
    <xf borderId="0" fillId="0" fontId="23" numFmtId="0" xfId="0" applyAlignment="1" applyFont="1">
      <alignment shrinkToFit="0" vertical="center" wrapText="0"/>
    </xf>
    <xf borderId="0" fillId="0" fontId="23" numFmtId="0" xfId="0" applyAlignment="1" applyFont="1">
      <alignment horizontal="right" shrinkToFit="0" vertical="center" wrapText="0"/>
    </xf>
    <xf borderId="7" fillId="0" fontId="6" numFmtId="0" xfId="0" applyAlignment="1" applyBorder="1" applyFont="1">
      <alignment shrinkToFit="0" vertical="center" wrapText="0"/>
    </xf>
    <xf borderId="22" fillId="0" fontId="4" numFmtId="0" xfId="0" applyAlignment="1" applyBorder="1" applyFont="1">
      <alignment horizontal="center" shrinkToFit="0" vertical="center" wrapText="1"/>
    </xf>
    <xf borderId="13" fillId="0" fontId="4" numFmtId="0" xfId="0" applyAlignment="1" applyBorder="1" applyFont="1">
      <alignment horizontal="center" shrinkToFit="0" vertical="center" wrapText="1"/>
    </xf>
    <xf borderId="8" fillId="0" fontId="4" numFmtId="0" xfId="0" applyAlignment="1" applyBorder="1" applyFont="1">
      <alignment shrinkToFit="0" vertical="center" wrapText="0"/>
    </xf>
    <xf borderId="8" fillId="8" fontId="4" numFmtId="1" xfId="0" applyAlignment="1" applyBorder="1" applyFill="1" applyFont="1" applyNumberFormat="1">
      <alignment horizontal="center" shrinkToFit="0" vertical="center" wrapText="0"/>
    </xf>
    <xf borderId="8" fillId="8" fontId="4" numFmtId="0" xfId="0" applyAlignment="1" applyBorder="1" applyFont="1">
      <alignment horizontal="center" shrinkToFit="0" vertical="center" wrapText="0"/>
    </xf>
    <xf borderId="8" fillId="9" fontId="4" numFmtId="0" xfId="0" applyAlignment="1" applyBorder="1" applyFill="1" applyFont="1">
      <alignment horizontal="center" shrinkToFit="0" vertical="center" wrapText="0"/>
    </xf>
    <xf borderId="31" fillId="3" fontId="4" numFmtId="0" xfId="0" applyAlignment="1" applyBorder="1" applyFont="1">
      <alignment horizontal="center" shrinkToFit="0" vertical="center" wrapText="0"/>
    </xf>
    <xf borderId="0" fillId="0" fontId="4" numFmtId="0" xfId="0" applyAlignment="1" applyFont="1">
      <alignment horizontal="left" shrinkToFit="0" vertical="center" wrapText="0"/>
    </xf>
    <xf borderId="8" fillId="0" fontId="4" numFmtId="164" xfId="0" applyAlignment="1" applyBorder="1" applyFont="1" applyNumberFormat="1">
      <alignment horizontal="center" shrinkToFit="0" vertical="center" wrapText="0"/>
    </xf>
    <xf borderId="31" fillId="6" fontId="13" numFmtId="0" xfId="0" applyAlignment="1" applyBorder="1" applyFont="1">
      <alignment horizontal="center" shrinkToFit="0" vertical="bottom" wrapText="1"/>
    </xf>
    <xf borderId="31" fillId="6" fontId="13" numFmtId="1" xfId="0" applyAlignment="1" applyBorder="1" applyFont="1" applyNumberFormat="1">
      <alignment horizontal="center" shrinkToFit="0" vertical="bottom" wrapText="1"/>
    </xf>
    <xf borderId="0" fillId="0" fontId="24" numFmtId="0" xfId="0" applyAlignment="1" applyFont="1">
      <alignment shrinkToFit="0" vertical="center" wrapText="0"/>
    </xf>
    <xf borderId="0" fillId="0" fontId="25" numFmtId="0" xfId="0" applyAlignment="1" applyFont="1">
      <alignment shrinkToFit="0" vertical="center" wrapText="0"/>
    </xf>
    <xf borderId="22" fillId="0" fontId="8" numFmtId="0" xfId="0" applyAlignment="1" applyBorder="1" applyFont="1">
      <alignment horizontal="center" shrinkToFit="0" vertical="center" wrapText="1"/>
    </xf>
    <xf borderId="0" fillId="0" fontId="8" numFmtId="1" xfId="0" applyAlignment="1" applyFont="1" applyNumberFormat="1">
      <alignment shrinkToFit="0" vertical="center" wrapText="0"/>
    </xf>
    <xf borderId="22" fillId="0" fontId="26" numFmtId="0" xfId="0" applyAlignment="1" applyBorder="1" applyFont="1">
      <alignment shrinkToFit="0" vertical="center" wrapText="1"/>
    </xf>
    <xf borderId="31" fillId="6" fontId="13" numFmtId="1" xfId="0" applyAlignment="1" applyBorder="1" applyFont="1" applyNumberFormat="1">
      <alignment horizontal="center" readingOrder="0" shrinkToFit="0" vertical="bottom" wrapText="1"/>
    </xf>
    <xf borderId="0" fillId="0" fontId="27" numFmtId="1" xfId="0" applyAlignment="1" applyFont="1" applyNumberFormat="1">
      <alignment horizontal="center" shrinkToFit="0" vertical="bottom" wrapText="1"/>
    </xf>
    <xf borderId="0" fillId="0" fontId="24" numFmtId="0" xfId="0" applyAlignment="1" applyFont="1">
      <alignment horizontal="center" shrinkToFit="0" vertical="center" wrapText="0"/>
    </xf>
    <xf borderId="0" fillId="0" fontId="24" numFmtId="1" xfId="0" applyAlignment="1" applyFont="1" applyNumberFormat="1">
      <alignment horizontal="center" shrinkToFit="0" vertical="center" wrapText="0"/>
    </xf>
    <xf borderId="0" fillId="0" fontId="8" numFmtId="1" xfId="0" applyAlignment="1" applyFont="1" applyNumberFormat="1">
      <alignment horizontal="center" shrinkToFit="0" vertical="center" wrapText="0"/>
    </xf>
    <xf borderId="0" fillId="0" fontId="26" numFmtId="0" xfId="0" applyAlignment="1" applyFont="1">
      <alignment shrinkToFit="0" vertical="bottom" wrapText="0"/>
    </xf>
    <xf borderId="0" fillId="0" fontId="8" numFmtId="0" xfId="0" applyAlignment="1" applyFont="1">
      <alignment horizontal="right" shrinkToFit="0" vertical="center" wrapText="0"/>
    </xf>
    <xf borderId="0" fillId="0" fontId="8" numFmtId="0" xfId="0" applyAlignment="1" applyFont="1">
      <alignment horizontal="center" shrinkToFit="0" vertical="center" wrapText="0"/>
    </xf>
    <xf borderId="0" fillId="0" fontId="7" numFmtId="0" xfId="0" applyAlignment="1" applyFont="1">
      <alignment horizontal="center" shrinkToFit="0" vertical="bottom" wrapText="1"/>
    </xf>
    <xf borderId="0" fillId="0" fontId="28" numFmtId="0" xfId="0" applyAlignment="1" applyFont="1">
      <alignment horizontal="center" shrinkToFit="0" vertical="bottom" wrapText="1"/>
    </xf>
    <xf borderId="0" fillId="0" fontId="25" numFmtId="0" xfId="0" applyAlignment="1" applyFont="1">
      <alignment horizontal="center" shrinkToFit="0" vertical="center" wrapText="1"/>
    </xf>
    <xf borderId="0" fillId="0" fontId="25" numFmtId="0" xfId="0" applyAlignment="1" applyFont="1">
      <alignment horizontal="center" shrinkToFit="0" vertical="bottom" wrapText="1"/>
    </xf>
    <xf borderId="0" fillId="0" fontId="6" numFmtId="0" xfId="0" applyAlignment="1" applyFont="1">
      <alignment horizontal="left" shrinkToFit="0" vertical="bottom" wrapText="1"/>
    </xf>
    <xf borderId="33" fillId="10" fontId="29" numFmtId="0" xfId="0" applyAlignment="1" applyBorder="1" applyFill="1" applyFont="1">
      <alignment horizontal="center" shrinkToFit="0" vertical="bottom" wrapText="0"/>
    </xf>
    <xf borderId="34" fillId="0" fontId="5" numFmtId="0" xfId="0" applyBorder="1" applyFont="1"/>
    <xf borderId="31" fillId="11" fontId="13" numFmtId="0" xfId="0" applyAlignment="1" applyBorder="1" applyFill="1" applyFont="1">
      <alignment horizontal="center" shrinkToFit="0" vertical="bottom" wrapText="1"/>
    </xf>
    <xf borderId="31" fillId="11" fontId="17" numFmtId="1" xfId="0" applyAlignment="1" applyBorder="1" applyFont="1" applyNumberFormat="1">
      <alignment horizontal="center" shrinkToFit="0" vertical="bottom" wrapText="1"/>
    </xf>
    <xf borderId="31" fillId="8" fontId="13" numFmtId="0" xfId="0" applyAlignment="1" applyBorder="1" applyFont="1">
      <alignment horizontal="center" shrinkToFit="0" vertical="bottom" wrapText="1"/>
    </xf>
    <xf borderId="31" fillId="8" fontId="17" numFmtId="1" xfId="0" applyAlignment="1" applyBorder="1" applyFont="1" applyNumberFormat="1">
      <alignment horizontal="center" shrinkToFit="0" vertical="bottom" wrapText="1"/>
    </xf>
    <xf borderId="31" fillId="6" fontId="19" numFmtId="1" xfId="0" applyAlignment="1" applyBorder="1" applyFont="1" applyNumberFormat="1">
      <alignment horizontal="center" readingOrder="0" shrinkToFit="0" vertical="bottom" wrapText="1"/>
    </xf>
    <xf borderId="0" fillId="0" fontId="30" numFmtId="1" xfId="0" applyAlignment="1" applyFont="1" applyNumberFormat="1">
      <alignment horizontal="center" shrinkToFit="0" vertical="bottom" wrapText="1"/>
    </xf>
    <xf borderId="0" fillId="0" fontId="31" numFmtId="0" xfId="0" applyAlignment="1" applyFont="1">
      <alignment horizontal="center" shrinkToFit="0" vertical="bottom" wrapText="1"/>
    </xf>
    <xf borderId="0" fillId="0" fontId="31" numFmtId="1" xfId="0" applyAlignment="1" applyFont="1" applyNumberFormat="1">
      <alignment horizontal="center" shrinkToFit="0" vertical="bottom" wrapText="1"/>
    </xf>
    <xf borderId="31" fillId="4" fontId="0" numFmtId="0" xfId="0" applyAlignment="1" applyBorder="1" applyFont="1">
      <alignment shrinkToFit="0" vertical="bottom" wrapText="0"/>
    </xf>
    <xf borderId="31" fillId="4" fontId="0" numFmtId="0" xfId="0" applyAlignment="1" applyBorder="1" applyFont="1">
      <alignment shrinkToFit="0" vertical="bottom" wrapText="1"/>
    </xf>
    <xf borderId="0" fillId="0" fontId="32" numFmtId="0" xfId="0" applyAlignment="1" applyFont="1">
      <alignment horizontal="center" shrinkToFit="0" vertical="bottom" wrapText="0"/>
    </xf>
    <xf borderId="0" fillId="0" fontId="33" numFmtId="0" xfId="0" applyAlignment="1" applyFont="1">
      <alignment horizontal="center" shrinkToFit="0" vertical="bottom" wrapText="0"/>
    </xf>
    <xf borderId="21" fillId="0" fontId="0" numFmtId="0" xfId="0" applyAlignment="1" applyBorder="1" applyFont="1">
      <alignment horizontal="left" shrinkToFit="0" vertical="bottom" wrapText="0"/>
    </xf>
    <xf borderId="8" fillId="0" fontId="0" numFmtId="0" xfId="0" applyAlignment="1" applyBorder="1" applyFont="1">
      <alignment shrinkToFit="0" vertical="top" wrapText="1"/>
    </xf>
    <xf borderId="0" fillId="0" fontId="0" numFmtId="0" xfId="0" applyAlignment="1" applyFont="1">
      <alignment shrinkToFit="0" vertical="top" wrapText="1"/>
    </xf>
    <xf borderId="8" fillId="0" fontId="0" numFmtId="0" xfId="0" applyAlignment="1" applyBorder="1" applyFont="1">
      <alignment shrinkToFit="0" vertical="top" wrapText="0"/>
    </xf>
    <xf borderId="0" fillId="0" fontId="0" numFmtId="0" xfId="0" applyFont="1"/>
    <xf borderId="0" fillId="0" fontId="34" numFmtId="0" xfId="0" applyAlignment="1" applyFont="1">
      <alignment horizontal="center" shrinkToFit="0" vertical="center" wrapText="0"/>
    </xf>
    <xf borderId="0" fillId="0" fontId="35" numFmtId="0" xfId="0" applyAlignment="1" applyFont="1">
      <alignment horizontal="center" shrinkToFit="0" vertical="center" wrapText="0"/>
    </xf>
    <xf borderId="0" fillId="0" fontId="34" numFmtId="0" xfId="0" applyAlignment="1" applyFont="1">
      <alignment shrinkToFit="0" vertical="center" wrapText="0"/>
    </xf>
    <xf borderId="0" fillId="0" fontId="0" numFmtId="0" xfId="0" applyAlignment="1" applyFont="1">
      <alignment shrinkToFit="0" vertical="center" wrapText="0"/>
    </xf>
    <xf borderId="0" fillId="0" fontId="34" numFmtId="0" xfId="0" applyAlignment="1" applyFont="1">
      <alignment horizontal="right" shrinkToFit="0" vertical="center" wrapText="0"/>
    </xf>
    <xf borderId="22" fillId="0" fontId="36" numFmtId="0" xfId="0" applyAlignment="1" applyBorder="1" applyFont="1">
      <alignment horizontal="center" shrinkToFit="0" vertical="center" wrapText="1"/>
    </xf>
    <xf borderId="22" fillId="0" fontId="36" numFmtId="0" xfId="0" applyAlignment="1" applyBorder="1" applyFont="1">
      <alignment horizontal="center" shrinkToFit="0" vertical="center" wrapText="0"/>
    </xf>
    <xf borderId="9" fillId="0" fontId="36" numFmtId="0" xfId="0" applyAlignment="1" applyBorder="1" applyFont="1">
      <alignment horizontal="center" shrinkToFit="0" vertical="center" wrapText="0"/>
    </xf>
    <xf borderId="8" fillId="0" fontId="36" numFmtId="0" xfId="0" applyAlignment="1" applyBorder="1" applyFont="1">
      <alignment horizontal="center" shrinkToFit="0" vertical="center" wrapText="0"/>
    </xf>
    <xf borderId="8" fillId="0" fontId="37" numFmtId="0" xfId="0" applyAlignment="1" applyBorder="1" applyFont="1">
      <alignment shrinkToFit="0" vertical="center" wrapText="0"/>
    </xf>
    <xf borderId="8" fillId="0" fontId="37" numFmtId="0" xfId="0" applyAlignment="1" applyBorder="1" applyFont="1">
      <alignment shrinkToFit="0" vertical="center" wrapText="1"/>
    </xf>
    <xf borderId="8" fillId="0" fontId="37" numFmtId="0" xfId="0" applyAlignment="1" applyBorder="1" applyFont="1">
      <alignment horizontal="center" shrinkToFit="0" vertical="center" wrapText="0"/>
    </xf>
    <xf borderId="8" fillId="0" fontId="37" numFmtId="2" xfId="0" applyAlignment="1" applyBorder="1" applyFont="1" applyNumberFormat="1">
      <alignment horizontal="center" shrinkToFit="0" vertical="center" wrapText="0"/>
    </xf>
    <xf borderId="8" fillId="0" fontId="36" numFmtId="2" xfId="0" applyAlignment="1" applyBorder="1" applyFont="1" applyNumberFormat="1">
      <alignment horizontal="center" shrinkToFit="0" vertical="center" wrapText="0"/>
    </xf>
    <xf borderId="0" fillId="0" fontId="38" numFmtId="0" xfId="0" applyAlignment="1" applyFont="1">
      <alignment horizontal="center" shrinkToFit="0" vertical="center" wrapText="0"/>
    </xf>
    <xf borderId="0" fillId="0" fontId="34" numFmtId="0" xfId="0" applyAlignment="1" applyFont="1">
      <alignment shrinkToFit="0" vertical="bottom" wrapText="1"/>
    </xf>
    <xf borderId="0" fillId="0" fontId="39" numFmtId="0" xfId="0" applyAlignment="1" applyFont="1">
      <alignment shrinkToFit="0" vertical="bottom" wrapText="1"/>
    </xf>
    <xf borderId="0" fillId="0" fontId="19" numFmtId="0" xfId="0" applyAlignment="1" applyFont="1">
      <alignment horizontal="center" shrinkToFit="0" vertical="center" wrapText="1"/>
    </xf>
    <xf borderId="8" fillId="0" fontId="36" numFmtId="0" xfId="0" applyAlignment="1" applyBorder="1" applyFont="1">
      <alignment shrinkToFit="0" vertical="center" wrapText="0"/>
    </xf>
    <xf borderId="0" fillId="0" fontId="19" numFmtId="0" xfId="0" applyAlignment="1" applyFont="1">
      <alignment horizontal="center" shrinkToFit="0" vertical="center" wrapText="0"/>
    </xf>
    <xf borderId="35" fillId="0" fontId="13" numFmtId="0" xfId="0" applyAlignment="1" applyBorder="1" applyFont="1">
      <alignment horizontal="center" shrinkToFit="0" vertical="center" wrapText="0"/>
    </xf>
    <xf borderId="36" fillId="0" fontId="13" numFmtId="0" xfId="0" applyAlignment="1" applyBorder="1" applyFont="1">
      <alignment horizontal="center" shrinkToFit="0" vertical="center" wrapText="0"/>
    </xf>
    <xf borderId="37" fillId="0" fontId="5" numFmtId="0" xfId="0" applyBorder="1" applyFont="1"/>
    <xf borderId="38" fillId="0" fontId="13" numFmtId="0" xfId="0" applyAlignment="1" applyBorder="1" applyFont="1">
      <alignment horizontal="center" shrinkToFit="0" vertical="center" wrapText="0"/>
    </xf>
    <xf borderId="8" fillId="0" fontId="36" numFmtId="1" xfId="0" applyAlignment="1" applyBorder="1" applyFont="1" applyNumberFormat="1">
      <alignment horizontal="center" shrinkToFit="0" vertical="center" wrapText="0"/>
    </xf>
    <xf borderId="38" fillId="0" fontId="10" numFmtId="0" xfId="0" applyAlignment="1" applyBorder="1" applyFont="1">
      <alignment horizontal="center" shrinkToFit="0" vertical="center" wrapText="0"/>
    </xf>
    <xf borderId="39" fillId="0" fontId="5" numFmtId="0" xfId="0" applyBorder="1" applyFont="1"/>
    <xf borderId="40" fillId="0" fontId="13" numFmtId="0" xfId="0" applyAlignment="1" applyBorder="1" applyFont="1">
      <alignment horizontal="center" shrinkToFit="0" vertical="center" wrapText="0"/>
    </xf>
    <xf borderId="40" fillId="0" fontId="0" numFmtId="0" xfId="0" applyAlignment="1" applyBorder="1" applyFont="1">
      <alignment shrinkToFit="0" vertical="top" wrapText="0"/>
    </xf>
    <xf borderId="39" fillId="0" fontId="19" numFmtId="0" xfId="0" applyAlignment="1" applyBorder="1" applyFont="1">
      <alignment horizontal="center" shrinkToFit="0" vertical="center" wrapText="0"/>
    </xf>
    <xf borderId="40" fillId="0" fontId="40" numFmtId="0" xfId="0" applyAlignment="1" applyBorder="1" applyFont="1">
      <alignment horizontal="center" shrinkToFit="0" vertical="center" wrapText="0"/>
    </xf>
    <xf borderId="8" fillId="0" fontId="34" numFmtId="1" xfId="0" applyAlignment="1" applyBorder="1" applyFont="1" applyNumberFormat="1">
      <alignment horizontal="center" readingOrder="0" shrinkToFit="0" vertical="bottom" wrapText="1"/>
    </xf>
    <xf borderId="40" fillId="0" fontId="19" numFmtId="0" xfId="0" applyAlignment="1" applyBorder="1" applyFont="1">
      <alignment horizontal="center" shrinkToFit="0" vertical="center" wrapText="0"/>
    </xf>
    <xf borderId="8" fillId="0" fontId="37" numFmtId="1" xfId="0" applyAlignment="1" applyBorder="1" applyFont="1" applyNumberFormat="1">
      <alignment horizontal="center" shrinkToFit="0" vertical="center" wrapText="0"/>
    </xf>
    <xf borderId="40" fillId="0" fontId="19" numFmtId="1" xfId="0" applyAlignment="1" applyBorder="1" applyFont="1" applyNumberFormat="1">
      <alignment horizontal="center" shrinkToFit="0" vertical="center" wrapText="0"/>
    </xf>
    <xf borderId="8" fillId="0" fontId="31" numFmtId="1" xfId="0" applyAlignment="1" applyBorder="1" applyFont="1" applyNumberFormat="1">
      <alignment horizontal="center" shrinkToFit="0" vertical="center" wrapText="0"/>
    </xf>
    <xf borderId="0" fillId="0" fontId="37" numFmtId="0" xfId="0" applyAlignment="1" applyFont="1">
      <alignment shrinkToFit="0" vertical="center" wrapText="1"/>
    </xf>
    <xf borderId="8" fillId="0" fontId="37" numFmtId="0" xfId="0" applyAlignment="1" applyBorder="1" applyFont="1">
      <alignment horizontal="center" shrinkToFit="0" vertical="center" wrapText="1"/>
    </xf>
    <xf borderId="8" fillId="0" fontId="31" numFmtId="1" xfId="0" applyAlignment="1" applyBorder="1" applyFont="1" applyNumberFormat="1">
      <alignment horizontal="center" shrinkToFit="0" vertical="center" wrapText="1"/>
    </xf>
    <xf borderId="0" fillId="0" fontId="34" numFmtId="0" xfId="0" applyAlignment="1" applyFont="1">
      <alignment horizontal="left" shrinkToFit="0" vertical="center" wrapText="0"/>
    </xf>
    <xf borderId="0" fillId="0" fontId="39" numFmtId="0" xfId="0" applyAlignment="1" applyFont="1">
      <alignment shrinkToFit="0" vertical="center" wrapText="0"/>
    </xf>
    <xf borderId="0" fillId="0" fontId="19" numFmtId="0" xfId="0" applyAlignment="1" applyFont="1">
      <alignment horizontal="left" shrinkToFit="0" vertical="center" wrapText="0"/>
    </xf>
    <xf borderId="41" fillId="12" fontId="13" numFmtId="0" xfId="0" applyAlignment="1" applyBorder="1" applyFill="1" applyFont="1">
      <alignment horizontal="center" shrinkToFit="0" vertical="center" wrapText="1"/>
    </xf>
    <xf borderId="42" fillId="0" fontId="5" numFmtId="0" xfId="0" applyBorder="1" applyFont="1"/>
    <xf borderId="43" fillId="0" fontId="5" numFmtId="0" xfId="0" applyBorder="1" applyFont="1"/>
    <xf borderId="15" fillId="13" fontId="15" numFmtId="0" xfId="0" applyAlignment="1" applyBorder="1" applyFill="1" applyFont="1">
      <alignment horizontal="center" shrinkToFit="0" vertical="center" wrapText="1"/>
    </xf>
    <xf borderId="44" fillId="12" fontId="41" numFmtId="0" xfId="0" applyAlignment="1" applyBorder="1" applyFont="1">
      <alignment horizontal="center" shrinkToFit="0" vertical="center" wrapText="1"/>
    </xf>
    <xf borderId="45" fillId="0" fontId="5" numFmtId="0" xfId="0" applyBorder="1" applyFont="1"/>
    <xf borderId="46" fillId="0" fontId="5" numFmtId="0" xfId="0" applyBorder="1" applyFont="1"/>
    <xf borderId="11" fillId="0" fontId="40" numFmtId="0" xfId="0" applyAlignment="1" applyBorder="1" applyFont="1">
      <alignment horizontal="center" shrinkToFit="0" vertical="center" wrapText="1"/>
    </xf>
    <xf borderId="6" fillId="0" fontId="40" numFmtId="0" xfId="0" applyAlignment="1" applyBorder="1" applyFont="1">
      <alignment horizontal="center" shrinkToFit="0" vertical="center" wrapText="1"/>
    </xf>
    <xf borderId="20" fillId="0" fontId="40" numFmtId="0" xfId="0" applyAlignment="1" applyBorder="1" applyFont="1">
      <alignment horizontal="center" shrinkToFit="0" vertical="center" wrapText="1"/>
    </xf>
    <xf borderId="8" fillId="0" fontId="40" numFmtId="0" xfId="0" applyAlignment="1" applyBorder="1" applyFont="1">
      <alignment horizontal="center" shrinkToFit="0" vertical="center" wrapText="1"/>
    </xf>
    <xf borderId="8" fillId="0" fontId="42" numFmtId="0" xfId="0" applyAlignment="1" applyBorder="1" applyFont="1">
      <alignment horizontal="center" shrinkToFit="0" vertical="center" wrapText="1"/>
    </xf>
    <xf borderId="8" fillId="0" fontId="41" numFmtId="0" xfId="0" applyAlignment="1" applyBorder="1" applyFont="1">
      <alignment horizontal="center" shrinkToFit="0" vertical="center" wrapText="1"/>
    </xf>
    <xf borderId="8" fillId="0" fontId="41" numFmtId="0" xfId="0" applyAlignment="1" applyBorder="1" applyFont="1">
      <alignment horizontal="center" readingOrder="0" shrinkToFit="0" vertical="center" wrapText="1"/>
    </xf>
    <xf borderId="8" fillId="0" fontId="43" numFmtId="0" xfId="0" applyAlignment="1" applyBorder="1" applyFont="1">
      <alignment horizontal="center" shrinkToFit="0" vertical="bottom" wrapText="1"/>
    </xf>
    <xf borderId="8" fillId="0" fontId="41" numFmtId="0" xfId="0" applyAlignment="1" applyBorder="1" applyFont="1">
      <alignment horizontal="right" shrinkToFit="0" vertical="center" wrapText="1"/>
    </xf>
    <xf borderId="0" fillId="0" fontId="40" numFmtId="0" xfId="0" applyAlignment="1" applyFont="1">
      <alignment horizontal="center" shrinkToFit="0" vertical="center" wrapText="1"/>
    </xf>
    <xf borderId="0" fillId="0" fontId="41" numFmtId="0" xfId="0" applyAlignment="1" applyFont="1">
      <alignment horizontal="center" shrinkToFit="0" vertical="center" wrapText="1"/>
    </xf>
    <xf borderId="47" fillId="0" fontId="5" numFmtId="0" xfId="0" applyBorder="1" applyFont="1"/>
    <xf borderId="48" fillId="0" fontId="5" numFmtId="0" xfId="0" applyBorder="1" applyFont="1"/>
    <xf borderId="22" fillId="0" fontId="40" numFmtId="0" xfId="0" applyAlignment="1" applyBorder="1" applyFont="1">
      <alignment horizontal="center" shrinkToFit="0" vertical="center" wrapText="1"/>
    </xf>
    <xf borderId="9" fillId="0" fontId="40" numFmtId="0" xfId="0" applyAlignment="1" applyBorder="1" applyFont="1">
      <alignment horizontal="center" shrinkToFit="0" vertical="center" wrapText="1"/>
    </xf>
    <xf borderId="8" fillId="0" fontId="42" numFmtId="1" xfId="0" applyAlignment="1" applyBorder="1" applyFont="1" applyNumberFormat="1">
      <alignment horizontal="center" shrinkToFit="0" vertical="center" wrapText="1"/>
    </xf>
    <xf borderId="8" fillId="0" fontId="42" numFmtId="1" xfId="0" applyAlignment="1" applyBorder="1" applyFont="1" applyNumberFormat="1">
      <alignment horizontal="center" readingOrder="0" shrinkToFit="0" vertical="center" wrapText="1"/>
    </xf>
    <xf borderId="8" fillId="0" fontId="44" numFmtId="1" xfId="0" applyAlignment="1" applyBorder="1" applyFont="1" applyNumberFormat="1">
      <alignment horizontal="center" shrinkToFit="0" vertical="center" wrapText="1"/>
    </xf>
    <xf borderId="0" fillId="0" fontId="44" numFmtId="0" xfId="0" applyAlignment="1" applyFont="1">
      <alignment horizontal="center" shrinkToFit="0" vertical="center" wrapText="1"/>
    </xf>
    <xf borderId="0" fillId="0" fontId="42" numFmtId="0" xfId="0" applyAlignment="1" applyFont="1">
      <alignment horizontal="center" shrinkToFit="0" vertical="center" wrapText="1"/>
    </xf>
    <xf borderId="0" fillId="0" fontId="0" numFmtId="0" xfId="0" applyAlignment="1" applyFont="1">
      <alignment horizontal="left" shrinkToFit="0" vertical="top" wrapText="1"/>
    </xf>
    <xf borderId="9" fillId="0" fontId="4" numFmtId="0" xfId="0" applyAlignment="1" applyBorder="1" applyFont="1">
      <alignment horizontal="left" shrinkToFit="0" vertical="center" wrapText="1"/>
    </xf>
    <xf borderId="9" fillId="0" fontId="4" numFmtId="0" xfId="0" applyAlignment="1" applyBorder="1" applyFont="1">
      <alignment horizontal="left" shrinkToFit="0" vertical="top" wrapText="1"/>
    </xf>
    <xf borderId="9" fillId="0" fontId="45" numFmtId="0" xfId="0" applyAlignment="1" applyBorder="1" applyFont="1">
      <alignment horizontal="center" shrinkToFit="0" vertical="bottom" wrapText="0"/>
    </xf>
    <xf borderId="8" fillId="0" fontId="43" numFmtId="0" xfId="0" applyAlignment="1" applyBorder="1" applyFont="1">
      <alignment shrinkToFit="0" vertical="bottom" wrapText="0"/>
    </xf>
    <xf borderId="9" fillId="0" fontId="0" numFmtId="0" xfId="0" applyAlignment="1" applyBorder="1" applyFont="1">
      <alignment horizontal="center" shrinkToFit="0" vertical="bottom" wrapText="0"/>
    </xf>
    <xf borderId="13" fillId="0" fontId="43" numFmtId="0" xfId="0" applyAlignment="1" applyBorder="1" applyFont="1">
      <alignment horizontal="center" shrinkToFit="0" vertical="center" wrapText="0"/>
    </xf>
    <xf borderId="49" fillId="12" fontId="6" numFmtId="0" xfId="0" applyAlignment="1" applyBorder="1" applyFont="1">
      <alignment shrinkToFit="0" vertical="center" wrapText="1"/>
    </xf>
    <xf borderId="50" fillId="12" fontId="6" numFmtId="0" xfId="0" applyAlignment="1" applyBorder="1" applyFont="1">
      <alignment shrinkToFit="0" vertical="center" wrapText="1"/>
    </xf>
    <xf borderId="51" fillId="0" fontId="5" numFmtId="0" xfId="0" applyBorder="1" applyFont="1"/>
    <xf borderId="50" fillId="12" fontId="15" numFmtId="0" xfId="0" applyAlignment="1" applyBorder="1" applyFont="1">
      <alignment horizontal="center" shrinkToFit="0" vertical="center" wrapText="1"/>
    </xf>
    <xf borderId="52" fillId="12" fontId="14" numFmtId="0" xfId="0" applyAlignment="1" applyBorder="1" applyFont="1">
      <alignment shrinkToFit="0" vertical="center" wrapText="1"/>
    </xf>
    <xf borderId="53" fillId="0" fontId="5" numFmtId="0" xfId="0" applyBorder="1" applyFont="1"/>
    <xf borderId="54" fillId="0" fontId="5" numFmtId="0" xfId="0" applyBorder="1" applyFont="1"/>
    <xf borderId="55" fillId="0" fontId="15" numFmtId="0" xfId="0" applyAlignment="1" applyBorder="1" applyFont="1">
      <alignment shrinkToFit="0" vertical="center" wrapText="1"/>
    </xf>
    <xf borderId="36" fillId="0" fontId="5" numFmtId="0" xfId="0" applyBorder="1" applyFont="1"/>
    <xf borderId="55" fillId="0" fontId="15" numFmtId="0" xfId="0" applyAlignment="1" applyBorder="1" applyFont="1">
      <alignment horizontal="center" shrinkToFit="0" vertical="center" wrapText="1"/>
    </xf>
    <xf borderId="56" fillId="0" fontId="5" numFmtId="0" xfId="0" applyBorder="1" applyFont="1"/>
    <xf borderId="35" fillId="0" fontId="46" numFmtId="0" xfId="0" applyAlignment="1" applyBorder="1" applyFont="1">
      <alignment horizontal="center" shrinkToFit="0" vertical="center" wrapText="1"/>
    </xf>
    <xf borderId="57" fillId="0" fontId="15" numFmtId="0" xfId="0" applyAlignment="1" applyBorder="1" applyFont="1">
      <alignment shrinkToFit="0" vertical="center" wrapText="1"/>
    </xf>
    <xf borderId="38" fillId="0" fontId="5" numFmtId="0" xfId="0" applyBorder="1" applyFont="1"/>
    <xf borderId="58" fillId="0" fontId="5" numFmtId="0" xfId="0" applyBorder="1" applyFont="1"/>
    <xf borderId="59" fillId="0" fontId="5" numFmtId="0" xfId="0" applyBorder="1" applyFont="1"/>
    <xf borderId="40" fillId="0" fontId="5" numFmtId="0" xfId="0" applyBorder="1" applyFont="1"/>
    <xf borderId="58" fillId="0" fontId="0" numFmtId="0" xfId="0" applyAlignment="1" applyBorder="1" applyFont="1">
      <alignment shrinkToFit="0" vertical="top" wrapText="1"/>
    </xf>
    <xf borderId="60" fillId="0" fontId="15" numFmtId="0" xfId="0" applyAlignment="1" applyBorder="1" applyFont="1">
      <alignment shrinkToFit="0" vertical="center" wrapText="1"/>
    </xf>
    <xf borderId="61" fillId="0" fontId="5" numFmtId="0" xfId="0" applyBorder="1" applyFont="1"/>
    <xf borderId="8" fillId="0" fontId="0" numFmtId="0" xfId="0" applyAlignment="1" applyBorder="1" applyFont="1">
      <alignment horizontal="center" shrinkToFit="0" vertical="bottom" wrapText="1"/>
    </xf>
    <xf borderId="40" fillId="0" fontId="23" numFmtId="0" xfId="0" applyAlignment="1" applyBorder="1" applyFont="1">
      <alignment horizontal="center" shrinkToFit="0" vertical="center" wrapText="1"/>
    </xf>
    <xf borderId="60" fillId="0" fontId="15" numFmtId="0" xfId="0" applyAlignment="1" applyBorder="1" applyFont="1">
      <alignment horizontal="right" shrinkToFit="0" vertical="center" wrapText="1"/>
    </xf>
    <xf borderId="0" fillId="0" fontId="46" numFmtId="0" xfId="0" applyAlignment="1" applyFont="1">
      <alignment horizontal="center" shrinkToFit="0" vertical="center" wrapText="1"/>
    </xf>
    <xf borderId="40" fillId="0" fontId="47" numFmtId="0" xfId="0" applyAlignment="1" applyBorder="1" applyFont="1">
      <alignment horizontal="center" shrinkToFit="0" vertical="center" wrapText="1"/>
    </xf>
    <xf borderId="39" fillId="0" fontId="48" numFmtId="0" xfId="0" applyAlignment="1" applyBorder="1" applyFont="1">
      <alignment horizontal="center" shrinkToFit="0" vertical="center" wrapText="1"/>
    </xf>
    <xf borderId="40" fillId="0" fontId="48" numFmtId="0" xfId="0" applyAlignment="1" applyBorder="1" applyFont="1">
      <alignment horizontal="center" shrinkToFit="0" vertical="center" wrapText="1"/>
    </xf>
    <xf borderId="60" fillId="0" fontId="15" numFmtId="1" xfId="0" applyAlignment="1" applyBorder="1" applyFont="1" applyNumberFormat="1">
      <alignment shrinkToFit="0" vertical="center" wrapText="1"/>
    </xf>
    <xf borderId="40" fillId="0" fontId="41" numFmtId="0" xfId="0" applyAlignment="1" applyBorder="1" applyFont="1">
      <alignment horizontal="center" shrinkToFit="0" vertical="center" wrapText="0"/>
    </xf>
    <xf borderId="40" fillId="0" fontId="14" numFmtId="1" xfId="0" applyAlignment="1" applyBorder="1" applyFont="1" applyNumberFormat="1">
      <alignment horizontal="center" shrinkToFit="0" vertical="center" wrapText="1"/>
    </xf>
    <xf borderId="39" fillId="0" fontId="14" numFmtId="1" xfId="0" applyAlignment="1" applyBorder="1" applyFont="1" applyNumberFormat="1">
      <alignment horizontal="center" shrinkToFit="0" vertical="center" wrapText="1"/>
    </xf>
    <xf borderId="0" fillId="0" fontId="23" numFmtId="0" xfId="0" applyAlignment="1" applyFont="1">
      <alignment horizontal="center" shrinkToFit="0" vertical="center" wrapText="1"/>
    </xf>
    <xf borderId="60" fillId="0" fontId="15" numFmtId="1" xfId="0" applyAlignment="1" applyBorder="1" applyFont="1" applyNumberFormat="1">
      <alignment horizontal="right" shrinkToFit="0" vertical="center" wrapText="1"/>
    </xf>
    <xf borderId="40" fillId="0" fontId="23" numFmtId="1" xfId="0" applyAlignment="1" applyBorder="1" applyFont="1" applyNumberFormat="1">
      <alignment horizontal="center" shrinkToFit="0" vertical="center" wrapText="1"/>
    </xf>
  </cellXfs>
  <cellStyles count="1">
    <cellStyle xfId="0" name="Normal" builtinId="0"/>
  </cellStyles>
  <dxfs count="3">
    <dxf>
      <font/>
      <fill>
        <patternFill patternType="solid">
          <fgColor rgb="FF0066CC"/>
          <bgColor rgb="FF0066CC"/>
        </patternFill>
      </fill>
      <border/>
    </dxf>
    <dxf>
      <font/>
      <fill>
        <patternFill patternType="none"/>
      </fill>
      <border/>
    </dxf>
    <dxf>
      <font>
        <color rgb="FF800080"/>
      </font>
      <fill>
        <patternFill patternType="solid">
          <fgColor rgb="FFFF99CC"/>
          <bgColor rgb="FFFF99CC"/>
        </patternFill>
      </fill>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6"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400">
                <a:solidFill>
                  <a:srgbClr val="333333"/>
                </a:solidFill>
                <a:latin typeface="+mn-lt"/>
              </a:defRPr>
            </a:pPr>
            <a:r>
              <a:t>CO ATTAINMENT - ADVANCED POWER ELECTRONICS (15EE652)</a:t>
            </a:r>
          </a:p>
        </c:rich>
      </c:tx>
      <c:overlay val="0"/>
    </c:title>
    <c:plotArea>
      <c:layout/>
      <c:barChart>
        <c:barDir val="col"/>
        <c:ser>
          <c:idx val="0"/>
          <c:order val="0"/>
          <c:spPr>
            <a:solidFill>
              <a:srgbClr val="33CCCC"/>
            </a:solidFill>
          </c:spPr>
          <c:cat>
            <c:strRef>
              <c:f>'15EE652 - APE'!$D$38:$J$38</c:f>
            </c:strRef>
          </c:cat>
          <c:val>
            <c:numRef>
              <c:f>'15EE652 - APE'!$D$39:$J$39</c:f>
            </c:numRef>
          </c:val>
        </c:ser>
        <c:axId val="1848527854"/>
        <c:axId val="1765357840"/>
      </c:barChart>
      <c:catAx>
        <c:axId val="1848527854"/>
        <c:scaling>
          <c:orientation val="minMax"/>
        </c:scaling>
        <c:delete val="0"/>
        <c:axPos val="b"/>
        <c:title>
          <c:tx>
            <c:rich>
              <a:bodyPr/>
              <a:lstStyle/>
              <a:p>
                <a:pPr lvl="0">
                  <a:defRPr b="0">
                    <a:solidFill>
                      <a:srgbClr val="000000"/>
                    </a:solidFill>
                    <a:latin typeface="+mn-lt"/>
                  </a:defRPr>
                </a:pPr>
                <a:r>
                  <a:t/>
                </a:r>
              </a:p>
            </c:rich>
          </c:tx>
          <c:overlay val="0"/>
        </c:title>
        <c:txPr>
          <a:bodyPr/>
          <a:lstStyle/>
          <a:p>
            <a:pPr lvl="0">
              <a:defRPr b="0">
                <a:solidFill>
                  <a:srgbClr val="000000"/>
                </a:solidFill>
                <a:latin typeface="+mn-lt"/>
              </a:defRPr>
            </a:pPr>
          </a:p>
        </c:txPr>
        <c:crossAx val="1765357840"/>
      </c:catAx>
      <c:valAx>
        <c:axId val="176535784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t/>
                </a:r>
              </a:p>
            </c:rich>
          </c:tx>
          <c:overlay val="0"/>
        </c:title>
        <c:numFmt formatCode="General" sourceLinked="1"/>
        <c:tickLblPos val="nextTo"/>
        <c:spPr>
          <a:ln w="47625">
            <a:noFill/>
          </a:ln>
        </c:spPr>
        <c:txPr>
          <a:bodyPr/>
          <a:lstStyle/>
          <a:p>
            <a:pPr lvl="0">
              <a:defRPr b="0">
                <a:solidFill>
                  <a:srgbClr val="000000"/>
                </a:solidFill>
                <a:latin typeface="+mn-lt"/>
              </a:defRPr>
            </a:pPr>
          </a:p>
        </c:txPr>
        <c:crossAx val="1848527854"/>
      </c:valAx>
    </c:plotArea>
  </c:chart>
  <c:spPr>
    <a:solidFill>
      <a:srgbClr val="FFFFFF"/>
    </a:solidFill>
  </c:spPr>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000">
                <a:solidFill>
                  <a:srgbClr val="000000"/>
                </a:solidFill>
                <a:latin typeface="+mn-lt"/>
              </a:defRPr>
            </a:pPr>
            <a:r>
              <a:t>CO ATTAINMENT-15EE652-IATEST MARKS
 </a:t>
            </a:r>
          </a:p>
        </c:rich>
      </c:tx>
      <c:overlay val="0"/>
    </c:title>
    <c:plotArea>
      <c:layout/>
      <c:barChart>
        <c:barDir val="col"/>
        <c:ser>
          <c:idx val="0"/>
          <c:order val="0"/>
          <c:spPr>
            <a:solidFill>
              <a:srgbClr val="33CCCC"/>
            </a:solidFill>
          </c:spPr>
          <c:val>
            <c:numRef>
              <c:f>'EXAM CO'!$N$35:$R$35</c:f>
            </c:numRef>
          </c:val>
        </c:ser>
        <c:axId val="1422044726"/>
        <c:axId val="860563072"/>
      </c:barChart>
      <c:catAx>
        <c:axId val="1422044726"/>
        <c:scaling>
          <c:orientation val="minMax"/>
        </c:scaling>
        <c:delete val="0"/>
        <c:axPos val="b"/>
        <c:title>
          <c:tx>
            <c:rich>
              <a:bodyPr/>
              <a:lstStyle/>
              <a:p>
                <a:pPr lvl="0">
                  <a:defRPr b="0" i="0" sz="1000">
                    <a:solidFill>
                      <a:srgbClr val="333333"/>
                    </a:solidFill>
                    <a:latin typeface="+mn-lt"/>
                  </a:defRPr>
                </a:pPr>
                <a:r>
                  <a:t>COS</a:t>
                </a:r>
              </a:p>
            </c:rich>
          </c:tx>
          <c:overlay val="0"/>
        </c:title>
        <c:txPr>
          <a:bodyPr/>
          <a:lstStyle/>
          <a:p>
            <a:pPr lvl="0">
              <a:defRPr b="0">
                <a:solidFill>
                  <a:srgbClr val="000000"/>
                </a:solidFill>
                <a:latin typeface="+mn-lt"/>
              </a:defRPr>
            </a:pPr>
          </a:p>
        </c:txPr>
        <c:crossAx val="860563072"/>
      </c:catAx>
      <c:valAx>
        <c:axId val="86056307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i="0" sz="1000">
                    <a:solidFill>
                      <a:srgbClr val="333333"/>
                    </a:solidFill>
                    <a:latin typeface="+mn-lt"/>
                  </a:defRPr>
                </a:pPr>
                <a:r>
                  <a:t> % ATTAINMENT </a:t>
                </a:r>
              </a:p>
            </c:rich>
          </c:tx>
          <c:overlay val="0"/>
        </c:title>
        <c:numFmt formatCode="General" sourceLinked="1"/>
        <c:tickLblPos val="nextTo"/>
        <c:spPr>
          <a:ln w="47625">
            <a:noFill/>
          </a:ln>
        </c:spPr>
        <c:txPr>
          <a:bodyPr/>
          <a:lstStyle/>
          <a:p>
            <a:pPr lvl="0">
              <a:defRPr b="0">
                <a:solidFill>
                  <a:srgbClr val="000000"/>
                </a:solidFill>
                <a:latin typeface="+mn-lt"/>
              </a:defRPr>
            </a:pPr>
          </a:p>
        </c:txPr>
        <c:crossAx val="1422044726"/>
      </c:valAx>
    </c:plotArea>
    <c:legend>
      <c:legendPos val="r"/>
      <c:overlay val="0"/>
      <c:txPr>
        <a:bodyPr/>
        <a:lstStyle/>
        <a:p>
          <a:pPr lvl="0">
            <a:defRPr b="0">
              <a:solidFill>
                <a:srgbClr val="1A1A1A"/>
              </a:solidFill>
              <a:latin typeface="+mn-lt"/>
            </a:defRPr>
          </a:pPr>
        </a:p>
      </c:txPr>
    </c:legend>
  </c:chart>
  <c:spPr>
    <a:solidFill>
      <a:srgbClr val="FFFFFF"/>
    </a:solidFill>
  </c:spPr>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400">
                <a:solidFill>
                  <a:srgbClr val="333333"/>
                </a:solidFill>
                <a:latin typeface="+mn-lt"/>
              </a:defRPr>
            </a:pPr>
            <a:r>
              <a:t>ATTAINMENT OF  COS</a:t>
            </a:r>
          </a:p>
        </c:rich>
      </c:tx>
      <c:overlay val="0"/>
    </c:title>
    <c:plotArea>
      <c:layout/>
      <c:barChart>
        <c:barDir val="col"/>
        <c:ser>
          <c:idx val="0"/>
          <c:order val="0"/>
          <c:spPr>
            <a:solidFill>
              <a:srgbClr val="33CCCC"/>
            </a:solidFill>
          </c:spPr>
          <c:val>
            <c:numRef>
              <c:f>'TOTAL CO'!$E$22:$I$22</c:f>
            </c:numRef>
          </c:val>
        </c:ser>
        <c:axId val="1835413959"/>
        <c:axId val="104643803"/>
      </c:barChart>
      <c:catAx>
        <c:axId val="1835413959"/>
        <c:scaling>
          <c:orientation val="minMax"/>
        </c:scaling>
        <c:delete val="0"/>
        <c:axPos val="b"/>
        <c:title>
          <c:tx>
            <c:rich>
              <a:bodyPr/>
              <a:lstStyle/>
              <a:p>
                <a:pPr lvl="0">
                  <a:defRPr b="0" i="0" sz="1000">
                    <a:solidFill>
                      <a:srgbClr val="333333"/>
                    </a:solidFill>
                    <a:latin typeface="+mn-lt"/>
                  </a:defRPr>
                </a:pPr>
                <a:r>
                  <a:t>COS</a:t>
                </a:r>
              </a:p>
            </c:rich>
          </c:tx>
          <c:overlay val="0"/>
        </c:title>
        <c:txPr>
          <a:bodyPr/>
          <a:lstStyle/>
          <a:p>
            <a:pPr lvl="0">
              <a:defRPr b="0">
                <a:solidFill>
                  <a:srgbClr val="000000"/>
                </a:solidFill>
                <a:latin typeface="+mn-lt"/>
              </a:defRPr>
            </a:pPr>
          </a:p>
        </c:txPr>
        <c:crossAx val="104643803"/>
      </c:catAx>
      <c:valAx>
        <c:axId val="1046438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i="0" sz="1000">
                    <a:solidFill>
                      <a:srgbClr val="333333"/>
                    </a:solidFill>
                    <a:latin typeface="+mn-lt"/>
                  </a:defRPr>
                </a:pPr>
                <a:r>
                  <a:t>%ATTAINMENT</a:t>
                </a:r>
              </a:p>
            </c:rich>
          </c:tx>
          <c:overlay val="0"/>
        </c:title>
        <c:numFmt formatCode="General" sourceLinked="1"/>
        <c:tickLblPos val="nextTo"/>
        <c:spPr>
          <a:ln w="47625">
            <a:noFill/>
          </a:ln>
        </c:spPr>
        <c:txPr>
          <a:bodyPr/>
          <a:lstStyle/>
          <a:p>
            <a:pPr lvl="0">
              <a:defRPr b="0">
                <a:solidFill>
                  <a:srgbClr val="000000"/>
                </a:solidFill>
                <a:latin typeface="+mn-lt"/>
              </a:defRPr>
            </a:pPr>
          </a:p>
        </c:txPr>
        <c:crossAx val="1835413959"/>
      </c:valAx>
    </c:plotArea>
  </c:chart>
  <c:spPr>
    <a:solidFill>
      <a:srgbClr val="FFFFFF"/>
    </a:solidFill>
  </c:spPr>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800">
                <a:solidFill>
                  <a:srgbClr val="000000"/>
                </a:solidFill>
                <a:latin typeface="+mn-lt"/>
              </a:defRPr>
            </a:pPr>
            <a:r>
              <a:t>CO ATTAINMENT  (Even Sem. 2017-2018) 15EE652</a:t>
            </a:r>
          </a:p>
        </c:rich>
      </c:tx>
      <c:overlay val="0"/>
    </c:title>
    <c:plotArea>
      <c:layout/>
      <c:barChart>
        <c:barDir val="col"/>
        <c:ser>
          <c:idx val="0"/>
          <c:order val="0"/>
          <c:spPr>
            <a:solidFill>
              <a:srgbClr val="33CCCC"/>
            </a:solidFill>
          </c:spPr>
          <c:cat>
            <c:strRef>
              <c:f>'FINAL ASSEMENT'!$D$27:$H$27</c:f>
            </c:strRef>
          </c:cat>
          <c:val>
            <c:numRef>
              <c:f>'FINAL ASSEMENT'!$D$28:$H$28</c:f>
            </c:numRef>
          </c:val>
        </c:ser>
        <c:axId val="97757108"/>
        <c:axId val="1802972832"/>
      </c:barChart>
      <c:catAx>
        <c:axId val="97757108"/>
        <c:scaling>
          <c:orientation val="minMax"/>
        </c:scaling>
        <c:delete val="0"/>
        <c:axPos val="b"/>
        <c:title>
          <c:tx>
            <c:rich>
              <a:bodyPr/>
              <a:lstStyle/>
              <a:p>
                <a:pPr lvl="0">
                  <a:defRPr b="0">
                    <a:solidFill>
                      <a:srgbClr val="000000"/>
                    </a:solidFill>
                    <a:latin typeface="+mn-lt"/>
                  </a:defRPr>
                </a:pPr>
                <a:r>
                  <a:t/>
                </a:r>
              </a:p>
            </c:rich>
          </c:tx>
          <c:overlay val="0"/>
        </c:title>
        <c:txPr>
          <a:bodyPr/>
          <a:lstStyle/>
          <a:p>
            <a:pPr lvl="0">
              <a:defRPr b="0">
                <a:solidFill>
                  <a:srgbClr val="000000"/>
                </a:solidFill>
                <a:latin typeface="+mn-lt"/>
              </a:defRPr>
            </a:pPr>
          </a:p>
        </c:txPr>
        <c:crossAx val="1802972832"/>
      </c:catAx>
      <c:valAx>
        <c:axId val="1802972832"/>
        <c:scaling>
          <c:orientation val="minMax"/>
          <c:max val="10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sz="1000">
                    <a:solidFill>
                      <a:srgbClr val="000000"/>
                    </a:solidFill>
                    <a:latin typeface="+mn-lt"/>
                  </a:defRPr>
                </a:pPr>
                <a:r>
                  <a:t>Percentage of attainment</a:t>
                </a:r>
              </a:p>
            </c:rich>
          </c:tx>
          <c:overlay val="0"/>
        </c:title>
        <c:numFmt formatCode="General" sourceLinked="1"/>
        <c:tickLblPos val="nextTo"/>
        <c:spPr>
          <a:ln w="47625">
            <a:noFill/>
          </a:ln>
        </c:spPr>
        <c:txPr>
          <a:bodyPr/>
          <a:lstStyle/>
          <a:p>
            <a:pPr lvl="0">
              <a:defRPr b="0">
                <a:solidFill>
                  <a:srgbClr val="000000"/>
                </a:solidFill>
                <a:latin typeface="+mn-lt"/>
              </a:defRPr>
            </a:pPr>
          </a:p>
        </c:txPr>
        <c:crossAx val="97757108"/>
      </c:valAx>
    </c:plotArea>
  </c:chart>
  <c:spPr>
    <a:solidFill>
      <a:srgbClr val="FFFFFF"/>
    </a:solidFill>
  </c:spPr>
</c:chartSpac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28575</xdr:colOff>
      <xdr:row>42</xdr:row>
      <xdr:rowOff>171450</xdr:rowOff>
    </xdr:from>
    <xdr:ext cx="3286125" cy="2171700"/>
    <xdr:graphicFrame>
      <xdr:nvGraphicFramePr>
        <xdr:cNvPr descr="Chart 0" id="1967307486" name="Chart 1"/>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628650</xdr:colOff>
      <xdr:row>46</xdr:row>
      <xdr:rowOff>133350</xdr:rowOff>
    </xdr:from>
    <xdr:ext cx="4248150" cy="2752725"/>
    <xdr:graphicFrame>
      <xdr:nvGraphicFramePr>
        <xdr:cNvPr descr="Chart 0" id="1991839655" name="Chart 2"/>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66675</xdr:colOff>
      <xdr:row>23</xdr:row>
      <xdr:rowOff>0</xdr:rowOff>
    </xdr:from>
    <xdr:ext cx="4095750" cy="2743200"/>
    <xdr:graphicFrame>
      <xdr:nvGraphicFramePr>
        <xdr:cNvPr descr="Chart 0" id="1639810507" name="Chart 3"/>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428625</xdr:colOff>
      <xdr:row>13</xdr:row>
      <xdr:rowOff>0</xdr:rowOff>
    </xdr:from>
    <xdr:ext cx="2895600" cy="2676525"/>
    <xdr:graphicFrame>
      <xdr:nvGraphicFramePr>
        <xdr:cNvPr descr="Chart 0" id="725720942" name="Chart 4"/>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8.57"/>
    <col customWidth="1" min="2" max="2" width="19.86"/>
    <col customWidth="1" min="3" max="3" width="57.43"/>
  </cols>
  <sheetData>
    <row r="1">
      <c r="A1" s="1" t="s">
        <v>0</v>
      </c>
      <c r="B1" s="2"/>
      <c r="C1" s="2"/>
      <c r="D1" s="2"/>
    </row>
    <row r="2">
      <c r="A2" s="4" t="s">
        <v>2</v>
      </c>
      <c r="B2" s="6"/>
      <c r="C2" s="7"/>
      <c r="D2" s="7"/>
    </row>
    <row r="3">
      <c r="A3" s="9" t="s">
        <v>5</v>
      </c>
      <c r="B3" s="10" t="s">
        <v>6</v>
      </c>
      <c r="C3" s="7"/>
      <c r="D3" s="7" t="s">
        <v>8</v>
      </c>
    </row>
    <row r="4">
      <c r="A4" s="9" t="s">
        <v>9</v>
      </c>
      <c r="B4" s="7" t="s">
        <v>10</v>
      </c>
      <c r="C4" s="12" t="s">
        <v>11</v>
      </c>
      <c r="D4" s="14" t="s">
        <v>12</v>
      </c>
    </row>
    <row r="5">
      <c r="A5" s="9"/>
      <c r="B5" s="7" t="s">
        <v>13</v>
      </c>
      <c r="C5" s="12" t="s">
        <v>14</v>
      </c>
      <c r="D5" s="15"/>
    </row>
    <row r="6">
      <c r="A6" s="9"/>
      <c r="B6" s="7" t="s">
        <v>12</v>
      </c>
      <c r="C6" s="12" t="s">
        <v>15</v>
      </c>
      <c r="D6" s="17"/>
    </row>
    <row r="7">
      <c r="A7" s="9"/>
      <c r="B7" s="7"/>
      <c r="C7" s="7"/>
      <c r="D7" s="7"/>
    </row>
    <row r="8">
      <c r="A8" s="9"/>
      <c r="B8" s="7"/>
      <c r="C8" s="7"/>
      <c r="D8" s="7"/>
    </row>
    <row r="9">
      <c r="A9" s="9" t="s">
        <v>5</v>
      </c>
      <c r="B9" s="10" t="s">
        <v>6</v>
      </c>
      <c r="C9" s="7"/>
      <c r="D9" s="7" t="s">
        <v>8</v>
      </c>
    </row>
    <row r="10">
      <c r="A10" s="9" t="s">
        <v>16</v>
      </c>
      <c r="B10" s="7" t="s">
        <v>10</v>
      </c>
      <c r="C10" s="12" t="s">
        <v>19</v>
      </c>
      <c r="D10" s="14" t="s">
        <v>12</v>
      </c>
    </row>
    <row r="11">
      <c r="A11" s="9"/>
      <c r="B11" s="7" t="s">
        <v>13</v>
      </c>
      <c r="C11" s="12" t="s">
        <v>20</v>
      </c>
      <c r="D11" s="15"/>
    </row>
    <row r="12">
      <c r="A12" s="9"/>
      <c r="B12" s="7" t="s">
        <v>12</v>
      </c>
      <c r="C12" s="12" t="s">
        <v>21</v>
      </c>
      <c r="D12" s="17"/>
    </row>
  </sheetData>
  <mergeCells count="2">
    <mergeCell ref="D4:D6"/>
    <mergeCell ref="D10:D12"/>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86"/>
    <col customWidth="1" min="2" max="2" width="13.57"/>
    <col customWidth="1" min="3" max="3" width="20.86"/>
    <col customWidth="1" min="4" max="9" width="8.0"/>
    <col customWidth="1" min="10" max="10" width="9.86"/>
    <col customWidth="1" min="11" max="11" width="13.43"/>
    <col customWidth="1" min="12" max="26" width="8.0"/>
  </cols>
  <sheetData>
    <row r="1" ht="18.0" customHeight="1">
      <c r="A1" s="3" t="s">
        <v>1</v>
      </c>
      <c r="L1" s="5"/>
      <c r="M1" s="5"/>
      <c r="N1" s="5"/>
      <c r="O1" s="5"/>
      <c r="P1" s="5"/>
      <c r="Q1" s="5"/>
      <c r="R1" s="5"/>
      <c r="S1" s="5"/>
      <c r="T1" s="5"/>
      <c r="U1" s="5"/>
      <c r="V1" s="5"/>
      <c r="W1" s="5"/>
      <c r="X1" s="5"/>
      <c r="Y1" s="5"/>
      <c r="Z1" s="5"/>
    </row>
    <row r="2" ht="18.0" customHeight="1">
      <c r="A2" s="3" t="s">
        <v>3</v>
      </c>
      <c r="L2" s="5"/>
      <c r="M2" s="5"/>
      <c r="N2" s="5"/>
      <c r="O2" s="5"/>
      <c r="P2" s="5"/>
      <c r="Q2" s="5"/>
      <c r="R2" s="5"/>
      <c r="S2" s="5"/>
      <c r="T2" s="5"/>
      <c r="U2" s="5"/>
      <c r="V2" s="5"/>
      <c r="W2" s="5"/>
      <c r="X2" s="5"/>
      <c r="Y2" s="5"/>
      <c r="Z2" s="5"/>
    </row>
    <row r="3" ht="15.0" customHeight="1">
      <c r="A3" s="8" t="s">
        <v>4</v>
      </c>
      <c r="L3" s="5"/>
      <c r="M3" s="5"/>
      <c r="N3" s="5"/>
      <c r="O3" s="5"/>
      <c r="P3" s="5"/>
      <c r="Q3" s="5"/>
      <c r="R3" s="5"/>
      <c r="S3" s="5"/>
      <c r="T3" s="5"/>
      <c r="U3" s="5"/>
      <c r="V3" s="5"/>
      <c r="W3" s="5"/>
      <c r="X3" s="5"/>
      <c r="Y3" s="5"/>
      <c r="Z3" s="5"/>
    </row>
    <row r="4" ht="15.0" customHeight="1">
      <c r="A4" s="11" t="s">
        <v>7</v>
      </c>
      <c r="L4" s="5"/>
      <c r="M4" s="5"/>
      <c r="N4" s="5"/>
      <c r="O4" s="5"/>
      <c r="P4" s="5"/>
      <c r="Q4" s="5"/>
      <c r="R4" s="5"/>
      <c r="S4" s="5"/>
      <c r="T4" s="5"/>
      <c r="U4" s="5"/>
      <c r="V4" s="5"/>
      <c r="W4" s="5"/>
      <c r="X4" s="5"/>
      <c r="Y4" s="5"/>
      <c r="Z4" s="5"/>
    </row>
    <row r="5" ht="12.75" customHeight="1">
      <c r="A5" s="13"/>
      <c r="L5" s="5"/>
      <c r="M5" s="5"/>
      <c r="N5" s="5"/>
      <c r="O5" s="5"/>
      <c r="P5" s="5"/>
      <c r="Q5" s="5"/>
      <c r="R5" s="5"/>
      <c r="S5" s="5"/>
      <c r="T5" s="5"/>
      <c r="U5" s="5"/>
      <c r="V5" s="5"/>
      <c r="W5" s="5"/>
      <c r="X5" s="5"/>
      <c r="Y5" s="5"/>
      <c r="Z5" s="5"/>
    </row>
    <row r="6" ht="15.0" customHeight="1">
      <c r="A6" s="16"/>
      <c r="B6" s="18"/>
      <c r="C6" s="18"/>
      <c r="D6" s="21" t="s">
        <v>17</v>
      </c>
      <c r="E6" s="23"/>
      <c r="F6" s="21" t="s">
        <v>23</v>
      </c>
      <c r="G6" s="25"/>
      <c r="H6" s="25"/>
      <c r="I6" s="23"/>
      <c r="J6" s="21" t="s">
        <v>26</v>
      </c>
      <c r="K6" s="23"/>
    </row>
    <row r="7" ht="30.75" customHeight="1">
      <c r="A7" s="27" t="s">
        <v>27</v>
      </c>
      <c r="B7" s="28" t="s">
        <v>28</v>
      </c>
      <c r="C7" s="27" t="s">
        <v>29</v>
      </c>
      <c r="D7" s="29" t="s">
        <v>30</v>
      </c>
      <c r="E7" s="29" t="s">
        <v>32</v>
      </c>
      <c r="F7" s="32" t="s">
        <v>33</v>
      </c>
      <c r="G7" s="34"/>
      <c r="H7" s="35"/>
      <c r="I7" s="36" t="s">
        <v>34</v>
      </c>
      <c r="J7" s="37" t="s">
        <v>35</v>
      </c>
      <c r="K7" s="40" t="s">
        <v>34</v>
      </c>
    </row>
    <row r="8" ht="15.0" customHeight="1">
      <c r="A8" s="42"/>
      <c r="B8" s="42"/>
      <c r="C8" s="44"/>
      <c r="D8" s="46" t="s">
        <v>36</v>
      </c>
      <c r="E8" s="46" t="s">
        <v>37</v>
      </c>
      <c r="F8" s="48" t="s">
        <v>37</v>
      </c>
      <c r="G8" s="25"/>
      <c r="H8" s="23"/>
      <c r="I8" s="49" t="s">
        <v>38</v>
      </c>
      <c r="J8" s="51" t="s">
        <v>39</v>
      </c>
      <c r="K8" s="40" t="s">
        <v>40</v>
      </c>
    </row>
    <row r="9" ht="15.75" customHeight="1">
      <c r="A9" s="53" t="s">
        <v>41</v>
      </c>
      <c r="B9" s="55"/>
      <c r="C9" s="57"/>
      <c r="D9" s="16">
        <v>15.0</v>
      </c>
      <c r="E9" s="16">
        <v>15.0</v>
      </c>
      <c r="F9" s="58">
        <v>15.0</v>
      </c>
      <c r="G9" s="59" t="s">
        <v>42</v>
      </c>
      <c r="H9" s="58" t="s">
        <v>44</v>
      </c>
      <c r="I9" s="61">
        <v>15.0</v>
      </c>
      <c r="J9" s="63">
        <v>15.0</v>
      </c>
      <c r="K9" s="28">
        <v>15.0</v>
      </c>
    </row>
    <row r="10" ht="15.75" customHeight="1">
      <c r="A10" s="65">
        <v>1.0</v>
      </c>
      <c r="B10" s="67" t="s">
        <v>49</v>
      </c>
      <c r="C10" s="69" t="s">
        <v>51</v>
      </c>
      <c r="D10" s="71">
        <v>7.0</v>
      </c>
      <c r="E10" s="71">
        <v>8.0</v>
      </c>
      <c r="F10" s="71">
        <v>14.0</v>
      </c>
      <c r="G10" s="73">
        <v>30.0</v>
      </c>
      <c r="H10" s="75">
        <v>22.0</v>
      </c>
      <c r="I10" s="71">
        <v>5.0</v>
      </c>
      <c r="J10" s="71" t="s">
        <v>55</v>
      </c>
      <c r="K10" s="71" t="s">
        <v>55</v>
      </c>
    </row>
    <row r="11" ht="15.75" customHeight="1">
      <c r="A11" s="77">
        <v>2.0</v>
      </c>
      <c r="B11" s="67" t="s">
        <v>57</v>
      </c>
      <c r="C11" s="69" t="s">
        <v>58</v>
      </c>
      <c r="D11" s="71" t="s">
        <v>55</v>
      </c>
      <c r="E11" s="71" t="s">
        <v>55</v>
      </c>
      <c r="F11" s="71">
        <v>11.0</v>
      </c>
      <c r="G11" s="73">
        <v>30.0</v>
      </c>
      <c r="H11" s="75">
        <v>11.0</v>
      </c>
      <c r="I11" s="71">
        <v>11.0</v>
      </c>
      <c r="J11" s="67">
        <v>6.0</v>
      </c>
      <c r="K11" s="67">
        <v>8.0</v>
      </c>
    </row>
    <row r="12" ht="15.75" customHeight="1">
      <c r="A12" s="77">
        <v>3.0</v>
      </c>
      <c r="B12" s="67" t="s">
        <v>59</v>
      </c>
      <c r="C12" s="69" t="s">
        <v>60</v>
      </c>
      <c r="D12" s="71" t="s">
        <v>55</v>
      </c>
      <c r="E12" s="71" t="s">
        <v>55</v>
      </c>
      <c r="F12" s="71">
        <v>4.0</v>
      </c>
      <c r="G12" s="73">
        <v>30.0</v>
      </c>
      <c r="H12" s="75">
        <v>4.0</v>
      </c>
      <c r="I12" s="71">
        <v>6.0</v>
      </c>
      <c r="J12" s="82">
        <v>7.0</v>
      </c>
      <c r="K12" s="82">
        <v>11.0</v>
      </c>
    </row>
    <row r="13" ht="27.75" customHeight="1">
      <c r="A13" s="77">
        <v>4.0</v>
      </c>
      <c r="B13" s="67" t="s">
        <v>61</v>
      </c>
      <c r="C13" s="69" t="s">
        <v>62</v>
      </c>
      <c r="D13" s="71" t="s">
        <v>55</v>
      </c>
      <c r="E13" s="71" t="s">
        <v>55</v>
      </c>
      <c r="F13" s="71">
        <v>2.0</v>
      </c>
      <c r="G13" s="73">
        <v>30.0</v>
      </c>
      <c r="H13" s="75">
        <v>2.0</v>
      </c>
      <c r="I13" s="71">
        <v>8.0</v>
      </c>
      <c r="J13" s="82">
        <v>4.0</v>
      </c>
      <c r="K13" s="82">
        <v>15.0</v>
      </c>
    </row>
    <row r="14" ht="27.75" customHeight="1">
      <c r="A14" s="77">
        <v>5.0</v>
      </c>
      <c r="B14" s="67" t="s">
        <v>63</v>
      </c>
      <c r="C14" s="69" t="s">
        <v>65</v>
      </c>
      <c r="D14" s="71">
        <v>10.0</v>
      </c>
      <c r="E14" s="71">
        <v>7.0</v>
      </c>
      <c r="F14" s="71">
        <v>5.0</v>
      </c>
      <c r="G14" s="73">
        <v>30.0</v>
      </c>
      <c r="H14" s="75">
        <v>12.0</v>
      </c>
      <c r="I14" s="71">
        <v>10.0</v>
      </c>
      <c r="J14" s="82" t="s">
        <v>55</v>
      </c>
      <c r="K14" s="82" t="s">
        <v>55</v>
      </c>
    </row>
    <row r="15" ht="15.75" customHeight="1">
      <c r="A15" s="77">
        <v>6.0</v>
      </c>
      <c r="B15" s="67" t="s">
        <v>69</v>
      </c>
      <c r="C15" s="69" t="s">
        <v>70</v>
      </c>
      <c r="D15" s="71">
        <v>14.0</v>
      </c>
      <c r="E15" s="71">
        <v>15.0</v>
      </c>
      <c r="F15" s="71">
        <v>10.0</v>
      </c>
      <c r="G15" s="73">
        <v>30.0</v>
      </c>
      <c r="H15" s="75">
        <v>25.0</v>
      </c>
      <c r="I15" s="71">
        <v>13.0</v>
      </c>
      <c r="J15" s="82" t="s">
        <v>55</v>
      </c>
      <c r="K15" s="82" t="s">
        <v>55</v>
      </c>
    </row>
    <row r="16" ht="15.75" customHeight="1">
      <c r="A16" s="77">
        <v>7.0</v>
      </c>
      <c r="B16" s="67" t="s">
        <v>71</v>
      </c>
      <c r="C16" s="69" t="s">
        <v>72</v>
      </c>
      <c r="D16" s="71" t="s">
        <v>55</v>
      </c>
      <c r="E16" s="71" t="s">
        <v>55</v>
      </c>
      <c r="F16" s="71">
        <v>6.0</v>
      </c>
      <c r="G16" s="73">
        <v>30.0</v>
      </c>
      <c r="H16" s="75">
        <v>6.0</v>
      </c>
      <c r="I16" s="71">
        <v>8.0</v>
      </c>
      <c r="J16" s="82">
        <v>9.0</v>
      </c>
      <c r="K16" s="82">
        <v>7.0</v>
      </c>
    </row>
    <row r="17" ht="15.75" customHeight="1">
      <c r="A17" s="77">
        <v>8.0</v>
      </c>
      <c r="B17" s="67" t="s">
        <v>73</v>
      </c>
      <c r="C17" s="69" t="s">
        <v>74</v>
      </c>
      <c r="D17" s="71">
        <v>14.0</v>
      </c>
      <c r="E17" s="71">
        <v>8.0</v>
      </c>
      <c r="F17" s="71">
        <v>13.0</v>
      </c>
      <c r="G17" s="73">
        <v>30.0</v>
      </c>
      <c r="H17" s="75">
        <v>21.0</v>
      </c>
      <c r="I17" s="71">
        <v>14.0</v>
      </c>
      <c r="J17" s="82" t="s">
        <v>55</v>
      </c>
      <c r="K17" s="82" t="s">
        <v>55</v>
      </c>
    </row>
    <row r="18" ht="15.75" customHeight="1">
      <c r="A18" s="77">
        <v>9.0</v>
      </c>
      <c r="B18" s="67" t="s">
        <v>75</v>
      </c>
      <c r="C18" s="69" t="s">
        <v>76</v>
      </c>
      <c r="D18" s="71">
        <v>9.0</v>
      </c>
      <c r="E18" s="71">
        <v>3.0</v>
      </c>
      <c r="F18" s="71">
        <v>10.0</v>
      </c>
      <c r="G18" s="73">
        <v>30.0</v>
      </c>
      <c r="H18" s="75">
        <v>13.0</v>
      </c>
      <c r="I18" s="71">
        <v>12.0</v>
      </c>
      <c r="J18" s="82">
        <v>12.0</v>
      </c>
      <c r="K18" s="82">
        <v>11.0</v>
      </c>
    </row>
    <row r="19" ht="15.75" customHeight="1">
      <c r="A19" s="77">
        <v>10.0</v>
      </c>
      <c r="B19" s="67" t="s">
        <v>77</v>
      </c>
      <c r="C19" s="69" t="s">
        <v>78</v>
      </c>
      <c r="D19" s="71">
        <v>11.0</v>
      </c>
      <c r="E19" s="71">
        <v>9.0</v>
      </c>
      <c r="F19" s="71">
        <v>13.0</v>
      </c>
      <c r="G19" s="73">
        <v>30.0</v>
      </c>
      <c r="H19" s="75">
        <v>22.0</v>
      </c>
      <c r="I19" s="71">
        <v>8.0</v>
      </c>
      <c r="J19" s="82" t="s">
        <v>55</v>
      </c>
      <c r="K19" s="82" t="s">
        <v>55</v>
      </c>
    </row>
    <row r="20" ht="27.75" customHeight="1">
      <c r="A20" s="77">
        <v>11.0</v>
      </c>
      <c r="B20" s="67" t="s">
        <v>79</v>
      </c>
      <c r="C20" s="69" t="s">
        <v>80</v>
      </c>
      <c r="D20" s="71">
        <v>15.0</v>
      </c>
      <c r="E20" s="71">
        <v>12.0</v>
      </c>
      <c r="F20" s="71" t="s">
        <v>55</v>
      </c>
      <c r="G20" s="73">
        <v>30.0</v>
      </c>
      <c r="H20" s="75">
        <v>12.0</v>
      </c>
      <c r="I20" s="71" t="s">
        <v>55</v>
      </c>
      <c r="J20" s="82">
        <v>8.0</v>
      </c>
      <c r="K20" s="82">
        <v>13.0</v>
      </c>
    </row>
    <row r="21" ht="15.75" customHeight="1">
      <c r="A21" s="77">
        <v>12.0</v>
      </c>
      <c r="B21" s="67" t="s">
        <v>81</v>
      </c>
      <c r="C21" s="69" t="s">
        <v>82</v>
      </c>
      <c r="D21" s="71">
        <v>11.0</v>
      </c>
      <c r="E21" s="71">
        <v>3.0</v>
      </c>
      <c r="F21" s="71">
        <v>13.0</v>
      </c>
      <c r="G21" s="73">
        <v>30.0</v>
      </c>
      <c r="H21" s="75">
        <v>16.0</v>
      </c>
      <c r="I21" s="71">
        <v>11.0</v>
      </c>
      <c r="J21" s="82" t="s">
        <v>55</v>
      </c>
      <c r="K21" s="82" t="s">
        <v>55</v>
      </c>
    </row>
    <row r="22" ht="15.75" customHeight="1">
      <c r="A22" s="77">
        <v>13.0</v>
      </c>
      <c r="B22" s="67" t="s">
        <v>83</v>
      </c>
      <c r="C22" s="69" t="s">
        <v>84</v>
      </c>
      <c r="D22" s="71">
        <v>13.0</v>
      </c>
      <c r="E22" s="71">
        <v>9.0</v>
      </c>
      <c r="F22" s="71">
        <v>11.0</v>
      </c>
      <c r="G22" s="73">
        <v>30.0</v>
      </c>
      <c r="H22" s="75">
        <v>20.0</v>
      </c>
      <c r="I22" s="71">
        <v>8.0</v>
      </c>
      <c r="J22" s="82" t="s">
        <v>55</v>
      </c>
      <c r="K22" s="82" t="s">
        <v>55</v>
      </c>
    </row>
    <row r="23" ht="15.75" customHeight="1">
      <c r="A23" s="77">
        <v>14.0</v>
      </c>
      <c r="B23" s="67" t="s">
        <v>85</v>
      </c>
      <c r="C23" s="69" t="s">
        <v>86</v>
      </c>
      <c r="D23" s="71">
        <v>12.0</v>
      </c>
      <c r="E23" s="71">
        <v>6.0</v>
      </c>
      <c r="F23" s="71">
        <v>10.0</v>
      </c>
      <c r="G23" s="73">
        <v>30.0</v>
      </c>
      <c r="H23" s="75">
        <v>16.0</v>
      </c>
      <c r="I23" s="71">
        <v>11.0</v>
      </c>
      <c r="J23" s="82" t="s">
        <v>55</v>
      </c>
      <c r="K23" s="82" t="s">
        <v>55</v>
      </c>
    </row>
    <row r="24" ht="15.75" customHeight="1">
      <c r="A24" s="77">
        <v>15.0</v>
      </c>
      <c r="B24" s="67" t="s">
        <v>87</v>
      </c>
      <c r="C24" s="69" t="s">
        <v>88</v>
      </c>
      <c r="D24" s="71">
        <v>12.0</v>
      </c>
      <c r="E24" s="71">
        <v>9.0</v>
      </c>
      <c r="F24" s="71">
        <v>7.0</v>
      </c>
      <c r="G24" s="73">
        <v>30.0</v>
      </c>
      <c r="H24" s="75">
        <v>16.0</v>
      </c>
      <c r="I24" s="71">
        <v>10.0</v>
      </c>
      <c r="J24" s="82" t="s">
        <v>55</v>
      </c>
      <c r="K24" s="82" t="s">
        <v>55</v>
      </c>
    </row>
    <row r="25" ht="15.75" customHeight="1">
      <c r="A25" s="77">
        <v>16.0</v>
      </c>
      <c r="B25" s="67" t="s">
        <v>89</v>
      </c>
      <c r="C25" s="69" t="s">
        <v>90</v>
      </c>
      <c r="D25" s="71">
        <v>9.0</v>
      </c>
      <c r="E25" s="71">
        <v>0.0</v>
      </c>
      <c r="F25" s="71">
        <v>6.0</v>
      </c>
      <c r="G25" s="73">
        <v>30.0</v>
      </c>
      <c r="H25" s="75">
        <v>6.0</v>
      </c>
      <c r="I25" s="71">
        <v>10.0</v>
      </c>
      <c r="J25" s="82">
        <v>7.0</v>
      </c>
      <c r="K25" s="82">
        <v>11.0</v>
      </c>
    </row>
    <row r="26" ht="15.75" customHeight="1">
      <c r="A26" s="77">
        <v>17.0</v>
      </c>
      <c r="B26" s="67" t="s">
        <v>91</v>
      </c>
      <c r="C26" s="69" t="s">
        <v>92</v>
      </c>
      <c r="D26" s="71">
        <v>7.0</v>
      </c>
      <c r="E26" s="71">
        <v>11.0</v>
      </c>
      <c r="F26" s="71">
        <v>8.0</v>
      </c>
      <c r="G26" s="73">
        <v>30.0</v>
      </c>
      <c r="H26" s="75">
        <v>19.0</v>
      </c>
      <c r="I26" s="71">
        <v>7.0</v>
      </c>
      <c r="J26" s="82" t="s">
        <v>55</v>
      </c>
      <c r="K26" s="82" t="s">
        <v>55</v>
      </c>
    </row>
    <row r="27" ht="15.75" customHeight="1">
      <c r="A27" s="77">
        <v>18.0</v>
      </c>
      <c r="B27" s="67" t="s">
        <v>93</v>
      </c>
      <c r="C27" s="69" t="s">
        <v>94</v>
      </c>
      <c r="D27" s="71">
        <v>8.0</v>
      </c>
      <c r="E27" s="71">
        <v>13.0</v>
      </c>
      <c r="F27" s="71">
        <v>10.0</v>
      </c>
      <c r="G27" s="73">
        <v>30.0</v>
      </c>
      <c r="H27" s="75">
        <v>23.0</v>
      </c>
      <c r="I27" s="71">
        <v>12.0</v>
      </c>
      <c r="J27" s="82" t="s">
        <v>55</v>
      </c>
      <c r="K27" s="82" t="s">
        <v>55</v>
      </c>
    </row>
    <row r="28" ht="15.75" customHeight="1">
      <c r="A28" s="77">
        <v>19.0</v>
      </c>
      <c r="B28" s="67" t="s">
        <v>95</v>
      </c>
      <c r="C28" s="69" t="s">
        <v>96</v>
      </c>
      <c r="D28" s="71">
        <v>15.0</v>
      </c>
      <c r="E28" s="71">
        <v>12.0</v>
      </c>
      <c r="F28" s="71">
        <v>14.0</v>
      </c>
      <c r="G28" s="73">
        <v>30.0</v>
      </c>
      <c r="H28" s="75">
        <v>26.0</v>
      </c>
      <c r="I28" s="71">
        <v>8.0</v>
      </c>
      <c r="J28" s="82" t="s">
        <v>55</v>
      </c>
      <c r="K28" s="82" t="s">
        <v>55</v>
      </c>
    </row>
    <row r="29" ht="15.75" customHeight="1">
      <c r="A29" s="77">
        <v>20.0</v>
      </c>
      <c r="B29" s="67" t="s">
        <v>97</v>
      </c>
      <c r="C29" s="69" t="s">
        <v>98</v>
      </c>
      <c r="D29" s="71">
        <v>15.0</v>
      </c>
      <c r="E29" s="71">
        <v>12.0</v>
      </c>
      <c r="F29" s="71">
        <v>9.0</v>
      </c>
      <c r="G29" s="73">
        <v>30.0</v>
      </c>
      <c r="H29" s="75">
        <v>21.0</v>
      </c>
      <c r="I29" s="71">
        <v>6.0</v>
      </c>
      <c r="J29" s="82">
        <v>14.0</v>
      </c>
      <c r="K29" s="82">
        <v>14.0</v>
      </c>
    </row>
    <row r="30" ht="27.75" customHeight="1">
      <c r="A30" s="77">
        <v>21.0</v>
      </c>
      <c r="B30" s="67" t="s">
        <v>99</v>
      </c>
      <c r="C30" s="69" t="s">
        <v>100</v>
      </c>
      <c r="D30" s="71">
        <v>14.0</v>
      </c>
      <c r="E30" s="71">
        <v>9.0</v>
      </c>
      <c r="F30" s="71">
        <v>7.0</v>
      </c>
      <c r="G30" s="73">
        <v>30.0</v>
      </c>
      <c r="H30" s="75">
        <v>16.0</v>
      </c>
      <c r="I30" s="71">
        <v>7.0</v>
      </c>
      <c r="J30" s="82">
        <v>13.0</v>
      </c>
      <c r="K30" s="82">
        <v>9.0</v>
      </c>
    </row>
    <row r="31" ht="15.75" customHeight="1">
      <c r="A31" s="77">
        <v>22.0</v>
      </c>
      <c r="B31" s="67" t="s">
        <v>101</v>
      </c>
      <c r="C31" s="69" t="s">
        <v>102</v>
      </c>
      <c r="D31" s="71">
        <v>7.0</v>
      </c>
      <c r="E31" s="71">
        <v>12.0</v>
      </c>
      <c r="F31" s="71">
        <v>8.0</v>
      </c>
      <c r="G31" s="73">
        <v>30.0</v>
      </c>
      <c r="H31" s="75">
        <v>20.0</v>
      </c>
      <c r="I31" s="71">
        <v>7.0</v>
      </c>
      <c r="J31" s="82" t="s">
        <v>55</v>
      </c>
      <c r="K31" s="82" t="s">
        <v>55</v>
      </c>
    </row>
    <row r="32" ht="15.75" customHeight="1">
      <c r="A32" s="77">
        <v>23.0</v>
      </c>
      <c r="B32" s="67" t="s">
        <v>103</v>
      </c>
      <c r="C32" s="69" t="s">
        <v>104</v>
      </c>
      <c r="D32" s="71">
        <v>14.0</v>
      </c>
      <c r="E32" s="71">
        <v>14.0</v>
      </c>
      <c r="F32" s="71">
        <v>8.0</v>
      </c>
      <c r="G32" s="73">
        <v>30.0</v>
      </c>
      <c r="H32" s="75">
        <v>22.0</v>
      </c>
      <c r="I32" s="71">
        <v>6.0</v>
      </c>
      <c r="J32" s="82" t="s">
        <v>55</v>
      </c>
      <c r="K32" s="82" t="s">
        <v>55</v>
      </c>
    </row>
    <row r="33" ht="15.75" customHeight="1">
      <c r="A33" s="77">
        <v>24.0</v>
      </c>
      <c r="B33" s="67" t="s">
        <v>105</v>
      </c>
      <c r="C33" s="69" t="s">
        <v>106</v>
      </c>
      <c r="D33" s="71">
        <v>14.0</v>
      </c>
      <c r="E33" s="71">
        <v>5.0</v>
      </c>
      <c r="F33" s="71">
        <v>13.0</v>
      </c>
      <c r="G33" s="73">
        <v>30.0</v>
      </c>
      <c r="H33" s="75">
        <v>18.0</v>
      </c>
      <c r="I33" s="71">
        <v>9.0</v>
      </c>
      <c r="J33" s="67" t="s">
        <v>55</v>
      </c>
      <c r="K33" s="67" t="s">
        <v>55</v>
      </c>
    </row>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0">
    <mergeCell ref="F6:I6"/>
    <mergeCell ref="F7:H7"/>
    <mergeCell ref="F8:H8"/>
    <mergeCell ref="A1:K1"/>
    <mergeCell ref="A2:K2"/>
    <mergeCell ref="A3:K3"/>
    <mergeCell ref="A4:K4"/>
    <mergeCell ref="A5:K5"/>
    <mergeCell ref="D6:E6"/>
    <mergeCell ref="J6:K6"/>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0"/>
    <col customWidth="1" min="2" max="2" width="14.43"/>
    <col customWidth="1" min="3" max="3" width="28.86"/>
    <col customWidth="1" min="4" max="4" width="9.71"/>
    <col customWidth="1" min="5" max="5" width="10.57"/>
    <col customWidth="1" min="6" max="6" width="8.43"/>
    <col customWidth="1" min="7" max="7" width="7.86"/>
    <col customWidth="1" min="8" max="8" width="9.0"/>
    <col customWidth="1" min="9" max="9" width="11.0"/>
    <col customWidth="1" min="10" max="10" width="11.71"/>
    <col customWidth="1" min="11" max="11" width="10.14"/>
    <col customWidth="1" min="12" max="12" width="7.57"/>
    <col customWidth="1" min="13" max="13" width="5.71"/>
    <col customWidth="1" min="14" max="14" width="7.86"/>
    <col customWidth="1" min="15" max="15" width="7.57"/>
    <col customWidth="1" min="16" max="16" width="6.57"/>
    <col customWidth="1" min="17" max="17" width="8.86"/>
    <col customWidth="1" min="18" max="18" width="6.71"/>
    <col customWidth="1" min="19" max="19" width="6.14"/>
    <col customWidth="1" min="20" max="20" width="8.43"/>
    <col customWidth="1" min="21" max="21" width="7.71"/>
    <col customWidth="1" min="22" max="22" width="6.29"/>
    <col customWidth="1" min="23" max="23" width="8.14"/>
    <col customWidth="1" min="24" max="24" width="6.14"/>
    <col customWidth="1" min="25" max="25" width="6.57"/>
    <col customWidth="1" min="26" max="26" width="7.86"/>
    <col customWidth="1" min="27" max="29" width="14.43"/>
  </cols>
  <sheetData>
    <row r="1" ht="15.75" customHeight="1">
      <c r="A1" s="19"/>
      <c r="B1" s="5"/>
      <c r="C1" s="19" t="s">
        <v>18</v>
      </c>
      <c r="X1" s="20"/>
      <c r="Y1" s="20"/>
      <c r="Z1" s="20"/>
      <c r="AA1" s="20"/>
      <c r="AB1" s="20"/>
      <c r="AC1" s="20"/>
    </row>
    <row r="2" ht="15.75" customHeight="1">
      <c r="A2" s="22"/>
      <c r="B2" s="5"/>
      <c r="C2" s="22" t="s">
        <v>22</v>
      </c>
      <c r="X2" s="20"/>
      <c r="Y2" s="20"/>
      <c r="Z2" s="20"/>
      <c r="AA2" s="20"/>
      <c r="AB2" s="20"/>
      <c r="AC2" s="20"/>
    </row>
    <row r="3" ht="15.75" customHeight="1">
      <c r="A3" s="24"/>
      <c r="B3" s="5"/>
      <c r="C3" s="24" t="s">
        <v>24</v>
      </c>
      <c r="X3" s="20"/>
      <c r="Y3" s="20"/>
      <c r="Z3" s="20"/>
      <c r="AA3" s="20"/>
      <c r="AB3" s="20"/>
      <c r="AC3" s="20"/>
    </row>
    <row r="4" ht="15.75" customHeight="1">
      <c r="A4" s="24"/>
      <c r="B4" s="5"/>
      <c r="C4" s="24" t="s">
        <v>25</v>
      </c>
      <c r="X4" s="20"/>
      <c r="Y4" s="20"/>
      <c r="Z4" s="20"/>
      <c r="AA4" s="20"/>
      <c r="AB4" s="20"/>
      <c r="AC4" s="20"/>
    </row>
    <row r="5" ht="15.75" customHeight="1">
      <c r="A5" s="26"/>
      <c r="B5" s="5"/>
      <c r="C5" s="26" t="s">
        <v>4</v>
      </c>
      <c r="X5" s="20"/>
      <c r="Y5" s="20"/>
      <c r="Z5" s="20"/>
      <c r="AA5" s="20"/>
      <c r="AB5" s="20"/>
      <c r="AC5" s="20"/>
    </row>
    <row r="6" ht="15.75" customHeight="1">
      <c r="A6" s="16"/>
      <c r="B6" s="18"/>
      <c r="C6" s="18"/>
      <c r="D6" s="21" t="s">
        <v>17</v>
      </c>
      <c r="E6" s="23"/>
      <c r="F6" s="21" t="s">
        <v>23</v>
      </c>
      <c r="G6" s="25"/>
      <c r="H6" s="25"/>
      <c r="I6" s="23"/>
      <c r="J6" s="21" t="s">
        <v>26</v>
      </c>
      <c r="K6" s="23"/>
      <c r="L6" s="30" t="s">
        <v>31</v>
      </c>
      <c r="M6" s="31"/>
      <c r="N6" s="31"/>
      <c r="O6" s="31"/>
      <c r="P6" s="31"/>
      <c r="Q6" s="31"/>
      <c r="R6" s="31"/>
      <c r="S6" s="31"/>
      <c r="T6" s="31"/>
      <c r="U6" s="31"/>
      <c r="V6" s="31"/>
      <c r="W6" s="31"/>
      <c r="X6" s="31"/>
      <c r="Y6" s="31"/>
      <c r="Z6" s="33"/>
      <c r="AA6" s="20"/>
      <c r="AB6" s="20"/>
      <c r="AC6" s="20"/>
    </row>
    <row r="7" ht="15.75" customHeight="1">
      <c r="A7" s="27" t="s">
        <v>27</v>
      </c>
      <c r="B7" s="28" t="s">
        <v>28</v>
      </c>
      <c r="C7" s="27" t="s">
        <v>29</v>
      </c>
      <c r="D7" s="29" t="s">
        <v>30</v>
      </c>
      <c r="E7" s="29" t="s">
        <v>32</v>
      </c>
      <c r="F7" s="32" t="s">
        <v>33</v>
      </c>
      <c r="G7" s="34"/>
      <c r="H7" s="35"/>
      <c r="I7" s="36" t="s">
        <v>34</v>
      </c>
      <c r="J7" s="37" t="s">
        <v>35</v>
      </c>
      <c r="K7" s="38" t="s">
        <v>34</v>
      </c>
      <c r="L7" s="39"/>
      <c r="M7" s="41"/>
      <c r="N7" s="41"/>
      <c r="O7" s="41"/>
      <c r="P7" s="41"/>
      <c r="Q7" s="41"/>
      <c r="R7" s="41"/>
      <c r="S7" s="41"/>
      <c r="T7" s="41"/>
      <c r="U7" s="41"/>
      <c r="V7" s="41"/>
      <c r="W7" s="41"/>
      <c r="X7" s="41"/>
      <c r="Y7" s="41"/>
      <c r="Z7" s="17"/>
      <c r="AA7" s="20"/>
      <c r="AB7" s="20"/>
      <c r="AC7" s="20"/>
    </row>
    <row r="8" ht="15.75" customHeight="1">
      <c r="A8" s="42"/>
      <c r="B8" s="42"/>
      <c r="C8" s="44"/>
      <c r="D8" s="46" t="s">
        <v>36</v>
      </c>
      <c r="E8" s="46" t="s">
        <v>37</v>
      </c>
      <c r="F8" s="48" t="s">
        <v>37</v>
      </c>
      <c r="G8" s="25"/>
      <c r="H8" s="23"/>
      <c r="I8" s="49" t="s">
        <v>38</v>
      </c>
      <c r="J8" s="51" t="s">
        <v>39</v>
      </c>
      <c r="K8" s="49" t="s">
        <v>40</v>
      </c>
      <c r="L8" s="60" t="s">
        <v>43</v>
      </c>
      <c r="M8" s="41"/>
      <c r="N8" s="17"/>
      <c r="O8" s="60" t="s">
        <v>37</v>
      </c>
      <c r="P8" s="41"/>
      <c r="Q8" s="17"/>
      <c r="R8" s="60" t="s">
        <v>38</v>
      </c>
      <c r="S8" s="41"/>
      <c r="T8" s="17"/>
      <c r="U8" s="60" t="s">
        <v>39</v>
      </c>
      <c r="V8" s="41"/>
      <c r="W8" s="17"/>
      <c r="X8" s="60" t="s">
        <v>40</v>
      </c>
      <c r="Y8" s="41"/>
      <c r="Z8" s="17"/>
      <c r="AA8" s="20"/>
      <c r="AB8" s="20"/>
      <c r="AC8" s="20"/>
    </row>
    <row r="9" ht="15.75" customHeight="1">
      <c r="A9" s="53"/>
      <c r="B9" s="55"/>
      <c r="C9" s="57" t="s">
        <v>45</v>
      </c>
      <c r="D9" s="16">
        <v>15.0</v>
      </c>
      <c r="E9" s="16">
        <v>15.0</v>
      </c>
      <c r="F9" s="58">
        <v>15.0</v>
      </c>
      <c r="G9" s="59" t="s">
        <v>42</v>
      </c>
      <c r="H9" s="58" t="s">
        <v>44</v>
      </c>
      <c r="I9" s="61">
        <v>15.0</v>
      </c>
      <c r="J9" s="63">
        <v>15.0</v>
      </c>
      <c r="K9" s="63">
        <v>15.0</v>
      </c>
      <c r="L9" s="16" t="s">
        <v>46</v>
      </c>
      <c r="M9" s="16"/>
      <c r="N9" s="16" t="s">
        <v>47</v>
      </c>
      <c r="O9" s="16" t="s">
        <v>46</v>
      </c>
      <c r="P9" s="16"/>
      <c r="Q9" s="16" t="s">
        <v>47</v>
      </c>
      <c r="R9" s="16" t="s">
        <v>46</v>
      </c>
      <c r="S9" s="16"/>
      <c r="T9" s="16" t="s">
        <v>47</v>
      </c>
      <c r="U9" s="16" t="s">
        <v>46</v>
      </c>
      <c r="V9" s="5"/>
      <c r="W9" s="16" t="s">
        <v>47</v>
      </c>
      <c r="X9" s="16" t="s">
        <v>46</v>
      </c>
      <c r="Y9" s="5"/>
      <c r="Z9" s="16" t="s">
        <v>47</v>
      </c>
      <c r="AA9" s="20"/>
      <c r="AB9" s="20"/>
      <c r="AC9" s="20"/>
    </row>
    <row r="10" ht="15.75" customHeight="1">
      <c r="A10" s="65">
        <v>1.0</v>
      </c>
      <c r="B10" s="67" t="s">
        <v>49</v>
      </c>
      <c r="C10" s="69" t="s">
        <v>51</v>
      </c>
      <c r="D10" s="71">
        <v>7.0</v>
      </c>
      <c r="E10" s="71">
        <v>8.0</v>
      </c>
      <c r="F10" s="71">
        <v>14.0</v>
      </c>
      <c r="G10" s="73">
        <v>30.0</v>
      </c>
      <c r="H10" s="75">
        <v>22.0</v>
      </c>
      <c r="I10" s="71">
        <v>5.0</v>
      </c>
      <c r="J10" s="71" t="s">
        <v>55</v>
      </c>
      <c r="K10" s="71" t="s">
        <v>55</v>
      </c>
      <c r="L10" s="78">
        <f t="shared" ref="L10:L33" si="1">IF(D10="A",0,D10/15*100)</f>
        <v>46.66666667</v>
      </c>
      <c r="M10" s="80" t="str">
        <f t="shared" ref="M10:M33" si="2">IF(L10&lt;55,"N","Y")</f>
        <v>N</v>
      </c>
      <c r="N10" s="80" t="str">
        <f t="shared" ref="N10:N33" si="3">IF(L10&gt;=90,"3",IF(L10&gt;=75,"2",IF(L10&gt;=60,"1",IF(L10&lt;60,"0"))))</f>
        <v>0</v>
      </c>
      <c r="O10" s="83">
        <f t="shared" ref="O10:O33" si="4">IF(H10="A",0,H10/30*100)</f>
        <v>73.33333333</v>
      </c>
      <c r="P10" s="85" t="str">
        <f t="shared" ref="P10:P33" si="5">IF(O10&lt;50,"N","Y")</f>
        <v>Y</v>
      </c>
      <c r="Q10" s="85" t="str">
        <f t="shared" ref="Q10:Q33" si="6">IF(O10&gt;=90,"3",IF(O10&gt;=75,"2",IF(O10&gt;=55,"1",IF(O10&lt;55,"0"))))</f>
        <v>1</v>
      </c>
      <c r="R10" s="83">
        <f t="shared" ref="R10:R33" si="7">IF(I10="A",0,I10/15*100)</f>
        <v>33.33333333</v>
      </c>
      <c r="S10" s="85" t="str">
        <f t="shared" ref="S10:S33" si="8">IF(R10&lt;50,"N","Y")</f>
        <v>N</v>
      </c>
      <c r="T10" s="85" t="str">
        <f t="shared" ref="T10:T33" si="9">IF(R10&gt;=90,"3",IF(R10&gt;=75,"2",IF(R10&gt;=60,"1",IF(R10&lt;60,"0"))))</f>
        <v>0</v>
      </c>
      <c r="U10" s="83">
        <f t="shared" ref="U10:U33" si="10">IF(J10="A",0,J10/15*100)</f>
        <v>0</v>
      </c>
      <c r="V10" s="85" t="str">
        <f t="shared" ref="V10:V33" si="11">IF(U10&lt;50,"N","Y")</f>
        <v>N</v>
      </c>
      <c r="W10" s="88" t="str">
        <f t="shared" ref="W10:W33" si="12">IF(U10&gt;=90,"3",IF(U10&gt;=75,"2",IF(U10&gt;=60,"1",IF(U10&lt;60,"0"))))</f>
        <v>0</v>
      </c>
      <c r="X10" s="83">
        <f t="shared" ref="X10:X33" si="13">IF(K10="A",0,K10/15*100)</f>
        <v>0</v>
      </c>
      <c r="Y10" s="85" t="str">
        <f t="shared" ref="Y10:Y33" si="14">IF(X10&lt;55,"N","Y")</f>
        <v>N</v>
      </c>
      <c r="Z10" s="88" t="str">
        <f t="shared" ref="Z10:Z33" si="15">IF(X10&gt;=90,"3",IF(X10&gt;=75,"2",IF(X10&gt;=65,"1",IF(X10&lt;65,"0"))))</f>
        <v>0</v>
      </c>
      <c r="AA10" s="20"/>
      <c r="AB10" s="20"/>
      <c r="AC10" s="20"/>
    </row>
    <row r="11" ht="15.75" customHeight="1">
      <c r="A11" s="77">
        <v>2.0</v>
      </c>
      <c r="B11" s="67" t="s">
        <v>57</v>
      </c>
      <c r="C11" s="69" t="s">
        <v>58</v>
      </c>
      <c r="D11" s="71" t="s">
        <v>55</v>
      </c>
      <c r="E11" s="71" t="s">
        <v>55</v>
      </c>
      <c r="F11" s="71">
        <v>11.0</v>
      </c>
      <c r="G11" s="73">
        <v>30.0</v>
      </c>
      <c r="H11" s="75">
        <v>11.0</v>
      </c>
      <c r="I11" s="71">
        <v>11.0</v>
      </c>
      <c r="J11" s="89">
        <v>6.0</v>
      </c>
      <c r="K11" s="89">
        <v>8.0</v>
      </c>
      <c r="L11" s="78">
        <f t="shared" si="1"/>
        <v>0</v>
      </c>
      <c r="M11" s="80" t="str">
        <f t="shared" si="2"/>
        <v>N</v>
      </c>
      <c r="N11" s="80" t="str">
        <f t="shared" si="3"/>
        <v>0</v>
      </c>
      <c r="O11" s="83">
        <f t="shared" si="4"/>
        <v>36.66666667</v>
      </c>
      <c r="P11" s="85" t="str">
        <f t="shared" si="5"/>
        <v>N</v>
      </c>
      <c r="Q11" s="85" t="str">
        <f t="shared" si="6"/>
        <v>0</v>
      </c>
      <c r="R11" s="83">
        <f t="shared" si="7"/>
        <v>73.33333333</v>
      </c>
      <c r="S11" s="85" t="str">
        <f t="shared" si="8"/>
        <v>Y</v>
      </c>
      <c r="T11" s="85" t="str">
        <f t="shared" si="9"/>
        <v>1</v>
      </c>
      <c r="U11" s="83">
        <f t="shared" si="10"/>
        <v>40</v>
      </c>
      <c r="V11" s="85" t="str">
        <f t="shared" si="11"/>
        <v>N</v>
      </c>
      <c r="W11" s="85" t="str">
        <f t="shared" si="12"/>
        <v>0</v>
      </c>
      <c r="X11" s="83">
        <f t="shared" si="13"/>
        <v>53.33333333</v>
      </c>
      <c r="Y11" s="85" t="str">
        <f t="shared" si="14"/>
        <v>N</v>
      </c>
      <c r="Z11" s="88" t="str">
        <f t="shared" si="15"/>
        <v>0</v>
      </c>
      <c r="AA11" s="20"/>
      <c r="AB11" s="20"/>
      <c r="AC11" s="20"/>
    </row>
    <row r="12" ht="15.75" customHeight="1">
      <c r="A12" s="77">
        <v>3.0</v>
      </c>
      <c r="B12" s="67" t="s">
        <v>59</v>
      </c>
      <c r="C12" s="69" t="s">
        <v>60</v>
      </c>
      <c r="D12" s="71" t="s">
        <v>55</v>
      </c>
      <c r="E12" s="71" t="s">
        <v>55</v>
      </c>
      <c r="F12" s="71">
        <v>4.0</v>
      </c>
      <c r="G12" s="73">
        <v>30.0</v>
      </c>
      <c r="H12" s="75">
        <v>4.0</v>
      </c>
      <c r="I12" s="71">
        <v>6.0</v>
      </c>
      <c r="J12" s="82">
        <v>7.0</v>
      </c>
      <c r="K12" s="82">
        <v>11.0</v>
      </c>
      <c r="L12" s="78">
        <f t="shared" si="1"/>
        <v>0</v>
      </c>
      <c r="M12" s="80" t="str">
        <f t="shared" si="2"/>
        <v>N</v>
      </c>
      <c r="N12" s="80" t="str">
        <f t="shared" si="3"/>
        <v>0</v>
      </c>
      <c r="O12" s="83">
        <f t="shared" si="4"/>
        <v>13.33333333</v>
      </c>
      <c r="P12" s="85" t="str">
        <f t="shared" si="5"/>
        <v>N</v>
      </c>
      <c r="Q12" s="85" t="str">
        <f t="shared" si="6"/>
        <v>0</v>
      </c>
      <c r="R12" s="83">
        <f t="shared" si="7"/>
        <v>40</v>
      </c>
      <c r="S12" s="85" t="str">
        <f t="shared" si="8"/>
        <v>N</v>
      </c>
      <c r="T12" s="85" t="str">
        <f t="shared" si="9"/>
        <v>0</v>
      </c>
      <c r="U12" s="83">
        <f t="shared" si="10"/>
        <v>46.66666667</v>
      </c>
      <c r="V12" s="85" t="str">
        <f t="shared" si="11"/>
        <v>N</v>
      </c>
      <c r="W12" s="85" t="str">
        <f t="shared" si="12"/>
        <v>0</v>
      </c>
      <c r="X12" s="83">
        <f t="shared" si="13"/>
        <v>73.33333333</v>
      </c>
      <c r="Y12" s="85" t="str">
        <f t="shared" si="14"/>
        <v>Y</v>
      </c>
      <c r="Z12" s="88" t="str">
        <f t="shared" si="15"/>
        <v>1</v>
      </c>
      <c r="AA12" s="20"/>
      <c r="AB12" s="20"/>
      <c r="AC12" s="20"/>
    </row>
    <row r="13" ht="15.75" customHeight="1">
      <c r="A13" s="77">
        <v>4.0</v>
      </c>
      <c r="B13" s="67" t="s">
        <v>61</v>
      </c>
      <c r="C13" s="69" t="s">
        <v>62</v>
      </c>
      <c r="D13" s="71" t="s">
        <v>55</v>
      </c>
      <c r="E13" s="71" t="s">
        <v>55</v>
      </c>
      <c r="F13" s="71">
        <v>2.0</v>
      </c>
      <c r="G13" s="73">
        <v>30.0</v>
      </c>
      <c r="H13" s="75">
        <v>2.0</v>
      </c>
      <c r="I13" s="71">
        <v>8.0</v>
      </c>
      <c r="J13" s="90">
        <v>4.0</v>
      </c>
      <c r="K13" s="90">
        <v>15.0</v>
      </c>
      <c r="L13" s="78">
        <f t="shared" si="1"/>
        <v>0</v>
      </c>
      <c r="M13" s="80" t="str">
        <f t="shared" si="2"/>
        <v>N</v>
      </c>
      <c r="N13" s="80" t="str">
        <f t="shared" si="3"/>
        <v>0</v>
      </c>
      <c r="O13" s="83">
        <f t="shared" si="4"/>
        <v>6.666666667</v>
      </c>
      <c r="P13" s="85" t="str">
        <f t="shared" si="5"/>
        <v>N</v>
      </c>
      <c r="Q13" s="85" t="str">
        <f t="shared" si="6"/>
        <v>0</v>
      </c>
      <c r="R13" s="83">
        <f t="shared" si="7"/>
        <v>53.33333333</v>
      </c>
      <c r="S13" s="85" t="str">
        <f t="shared" si="8"/>
        <v>Y</v>
      </c>
      <c r="T13" s="85" t="str">
        <f t="shared" si="9"/>
        <v>0</v>
      </c>
      <c r="U13" s="83">
        <f t="shared" si="10"/>
        <v>26.66666667</v>
      </c>
      <c r="V13" s="85" t="str">
        <f t="shared" si="11"/>
        <v>N</v>
      </c>
      <c r="W13" s="85" t="str">
        <f t="shared" si="12"/>
        <v>0</v>
      </c>
      <c r="X13" s="83">
        <f t="shared" si="13"/>
        <v>100</v>
      </c>
      <c r="Y13" s="85" t="str">
        <f t="shared" si="14"/>
        <v>Y</v>
      </c>
      <c r="Z13" s="88" t="str">
        <f t="shared" si="15"/>
        <v>3</v>
      </c>
      <c r="AA13" s="20"/>
      <c r="AB13" s="20"/>
      <c r="AC13" s="20"/>
    </row>
    <row r="14" ht="15.75" customHeight="1">
      <c r="A14" s="77">
        <v>5.0</v>
      </c>
      <c r="B14" s="67" t="s">
        <v>63</v>
      </c>
      <c r="C14" s="69" t="s">
        <v>65</v>
      </c>
      <c r="D14" s="71">
        <v>10.0</v>
      </c>
      <c r="E14" s="71">
        <v>7.0</v>
      </c>
      <c r="F14" s="71">
        <v>5.0</v>
      </c>
      <c r="G14" s="73">
        <v>30.0</v>
      </c>
      <c r="H14" s="75">
        <v>12.0</v>
      </c>
      <c r="I14" s="71">
        <v>10.0</v>
      </c>
      <c r="J14" s="82" t="s">
        <v>55</v>
      </c>
      <c r="K14" s="82" t="s">
        <v>55</v>
      </c>
      <c r="L14" s="78">
        <f t="shared" si="1"/>
        <v>66.66666667</v>
      </c>
      <c r="M14" s="80" t="str">
        <f t="shared" si="2"/>
        <v>Y</v>
      </c>
      <c r="N14" s="80" t="str">
        <f t="shared" si="3"/>
        <v>1</v>
      </c>
      <c r="O14" s="83">
        <f t="shared" si="4"/>
        <v>40</v>
      </c>
      <c r="P14" s="85" t="str">
        <f t="shared" si="5"/>
        <v>N</v>
      </c>
      <c r="Q14" s="85" t="str">
        <f t="shared" si="6"/>
        <v>0</v>
      </c>
      <c r="R14" s="83">
        <f t="shared" si="7"/>
        <v>66.66666667</v>
      </c>
      <c r="S14" s="85" t="str">
        <f t="shared" si="8"/>
        <v>Y</v>
      </c>
      <c r="T14" s="85" t="str">
        <f t="shared" si="9"/>
        <v>1</v>
      </c>
      <c r="U14" s="83">
        <f t="shared" si="10"/>
        <v>0</v>
      </c>
      <c r="V14" s="85" t="str">
        <f t="shared" si="11"/>
        <v>N</v>
      </c>
      <c r="W14" s="85" t="str">
        <f t="shared" si="12"/>
        <v>0</v>
      </c>
      <c r="X14" s="83">
        <f t="shared" si="13"/>
        <v>0</v>
      </c>
      <c r="Y14" s="85" t="str">
        <f t="shared" si="14"/>
        <v>N</v>
      </c>
      <c r="Z14" s="88" t="str">
        <f t="shared" si="15"/>
        <v>0</v>
      </c>
      <c r="AA14" s="20"/>
      <c r="AB14" s="20"/>
      <c r="AC14" s="20"/>
    </row>
    <row r="15" ht="15.75" customHeight="1">
      <c r="A15" s="77">
        <v>6.0</v>
      </c>
      <c r="B15" s="67" t="s">
        <v>69</v>
      </c>
      <c r="C15" s="69" t="s">
        <v>70</v>
      </c>
      <c r="D15" s="71">
        <v>14.0</v>
      </c>
      <c r="E15" s="71">
        <v>15.0</v>
      </c>
      <c r="F15" s="71">
        <v>10.0</v>
      </c>
      <c r="G15" s="73">
        <v>30.0</v>
      </c>
      <c r="H15" s="75">
        <v>25.0</v>
      </c>
      <c r="I15" s="71">
        <v>13.0</v>
      </c>
      <c r="J15" s="90" t="s">
        <v>55</v>
      </c>
      <c r="K15" s="90" t="s">
        <v>55</v>
      </c>
      <c r="L15" s="78">
        <f t="shared" si="1"/>
        <v>93.33333333</v>
      </c>
      <c r="M15" s="80" t="str">
        <f t="shared" si="2"/>
        <v>Y</v>
      </c>
      <c r="N15" s="80" t="str">
        <f t="shared" si="3"/>
        <v>3</v>
      </c>
      <c r="O15" s="83">
        <f t="shared" si="4"/>
        <v>83.33333333</v>
      </c>
      <c r="P15" s="85" t="str">
        <f t="shared" si="5"/>
        <v>Y</v>
      </c>
      <c r="Q15" s="85" t="str">
        <f t="shared" si="6"/>
        <v>2</v>
      </c>
      <c r="R15" s="83">
        <f t="shared" si="7"/>
        <v>86.66666667</v>
      </c>
      <c r="S15" s="85" t="str">
        <f t="shared" si="8"/>
        <v>Y</v>
      </c>
      <c r="T15" s="85" t="str">
        <f t="shared" si="9"/>
        <v>2</v>
      </c>
      <c r="U15" s="83">
        <f t="shared" si="10"/>
        <v>0</v>
      </c>
      <c r="V15" s="85" t="str">
        <f t="shared" si="11"/>
        <v>N</v>
      </c>
      <c r="W15" s="85" t="str">
        <f t="shared" si="12"/>
        <v>0</v>
      </c>
      <c r="X15" s="83">
        <f t="shared" si="13"/>
        <v>0</v>
      </c>
      <c r="Y15" s="85" t="str">
        <f t="shared" si="14"/>
        <v>N</v>
      </c>
      <c r="Z15" s="88" t="str">
        <f t="shared" si="15"/>
        <v>0</v>
      </c>
      <c r="AA15" s="20"/>
      <c r="AB15" s="20"/>
      <c r="AC15" s="20"/>
    </row>
    <row r="16" ht="15.75" customHeight="1">
      <c r="A16" s="77">
        <v>7.0</v>
      </c>
      <c r="B16" s="67" t="s">
        <v>71</v>
      </c>
      <c r="C16" s="69" t="s">
        <v>72</v>
      </c>
      <c r="D16" s="71" t="s">
        <v>55</v>
      </c>
      <c r="E16" s="71" t="s">
        <v>55</v>
      </c>
      <c r="F16" s="71">
        <v>6.0</v>
      </c>
      <c r="G16" s="73">
        <v>30.0</v>
      </c>
      <c r="H16" s="75">
        <v>6.0</v>
      </c>
      <c r="I16" s="71">
        <v>8.0</v>
      </c>
      <c r="J16" s="90">
        <v>9.0</v>
      </c>
      <c r="K16" s="90">
        <v>7.0</v>
      </c>
      <c r="L16" s="78">
        <f t="shared" si="1"/>
        <v>0</v>
      </c>
      <c r="M16" s="80" t="str">
        <f t="shared" si="2"/>
        <v>N</v>
      </c>
      <c r="N16" s="80" t="str">
        <f t="shared" si="3"/>
        <v>0</v>
      </c>
      <c r="O16" s="83">
        <f t="shared" si="4"/>
        <v>20</v>
      </c>
      <c r="P16" s="85" t="str">
        <f t="shared" si="5"/>
        <v>N</v>
      </c>
      <c r="Q16" s="85" t="str">
        <f t="shared" si="6"/>
        <v>0</v>
      </c>
      <c r="R16" s="83">
        <f t="shared" si="7"/>
        <v>53.33333333</v>
      </c>
      <c r="S16" s="85" t="str">
        <f t="shared" si="8"/>
        <v>Y</v>
      </c>
      <c r="T16" s="85" t="str">
        <f t="shared" si="9"/>
        <v>0</v>
      </c>
      <c r="U16" s="83">
        <f t="shared" si="10"/>
        <v>60</v>
      </c>
      <c r="V16" s="85" t="str">
        <f t="shared" si="11"/>
        <v>Y</v>
      </c>
      <c r="W16" s="85" t="str">
        <f t="shared" si="12"/>
        <v>1</v>
      </c>
      <c r="X16" s="83">
        <f t="shared" si="13"/>
        <v>46.66666667</v>
      </c>
      <c r="Y16" s="85" t="str">
        <f t="shared" si="14"/>
        <v>N</v>
      </c>
      <c r="Z16" s="88" t="str">
        <f t="shared" si="15"/>
        <v>0</v>
      </c>
      <c r="AA16" s="20"/>
      <c r="AB16" s="20"/>
      <c r="AC16" s="20"/>
    </row>
    <row r="17" ht="15.75" customHeight="1">
      <c r="A17" s="77">
        <v>8.0</v>
      </c>
      <c r="B17" s="67" t="s">
        <v>73</v>
      </c>
      <c r="C17" s="69" t="s">
        <v>74</v>
      </c>
      <c r="D17" s="71">
        <v>14.0</v>
      </c>
      <c r="E17" s="71">
        <v>8.0</v>
      </c>
      <c r="F17" s="71">
        <v>13.0</v>
      </c>
      <c r="G17" s="73">
        <v>30.0</v>
      </c>
      <c r="H17" s="75">
        <v>21.0</v>
      </c>
      <c r="I17" s="71">
        <v>14.0</v>
      </c>
      <c r="J17" s="82" t="s">
        <v>55</v>
      </c>
      <c r="K17" s="82" t="s">
        <v>55</v>
      </c>
      <c r="L17" s="78">
        <f t="shared" si="1"/>
        <v>93.33333333</v>
      </c>
      <c r="M17" s="80" t="str">
        <f t="shared" si="2"/>
        <v>Y</v>
      </c>
      <c r="N17" s="80" t="str">
        <f t="shared" si="3"/>
        <v>3</v>
      </c>
      <c r="O17" s="83">
        <f t="shared" si="4"/>
        <v>70</v>
      </c>
      <c r="P17" s="85" t="str">
        <f t="shared" si="5"/>
        <v>Y</v>
      </c>
      <c r="Q17" s="85" t="str">
        <f t="shared" si="6"/>
        <v>1</v>
      </c>
      <c r="R17" s="83">
        <f t="shared" si="7"/>
        <v>93.33333333</v>
      </c>
      <c r="S17" s="85" t="str">
        <f t="shared" si="8"/>
        <v>Y</v>
      </c>
      <c r="T17" s="85" t="str">
        <f t="shared" si="9"/>
        <v>3</v>
      </c>
      <c r="U17" s="83">
        <f t="shared" si="10"/>
        <v>0</v>
      </c>
      <c r="V17" s="85" t="str">
        <f t="shared" si="11"/>
        <v>N</v>
      </c>
      <c r="W17" s="85" t="str">
        <f t="shared" si="12"/>
        <v>0</v>
      </c>
      <c r="X17" s="83">
        <f t="shared" si="13"/>
        <v>0</v>
      </c>
      <c r="Y17" s="85" t="str">
        <f t="shared" si="14"/>
        <v>N</v>
      </c>
      <c r="Z17" s="88" t="str">
        <f t="shared" si="15"/>
        <v>0</v>
      </c>
      <c r="AA17" s="20"/>
      <c r="AB17" s="20"/>
      <c r="AC17" s="20"/>
    </row>
    <row r="18" ht="15.75" customHeight="1">
      <c r="A18" s="77">
        <v>9.0</v>
      </c>
      <c r="B18" s="67" t="s">
        <v>75</v>
      </c>
      <c r="C18" s="69" t="s">
        <v>76</v>
      </c>
      <c r="D18" s="71">
        <v>9.0</v>
      </c>
      <c r="E18" s="71">
        <v>3.0</v>
      </c>
      <c r="F18" s="71">
        <v>10.0</v>
      </c>
      <c r="G18" s="73">
        <v>30.0</v>
      </c>
      <c r="H18" s="75">
        <v>13.0</v>
      </c>
      <c r="I18" s="71">
        <v>12.0</v>
      </c>
      <c r="J18" s="90">
        <v>12.0</v>
      </c>
      <c r="K18" s="90">
        <v>11.0</v>
      </c>
      <c r="L18" s="78">
        <f t="shared" si="1"/>
        <v>60</v>
      </c>
      <c r="M18" s="80" t="str">
        <f t="shared" si="2"/>
        <v>Y</v>
      </c>
      <c r="N18" s="80" t="str">
        <f t="shared" si="3"/>
        <v>1</v>
      </c>
      <c r="O18" s="83">
        <f t="shared" si="4"/>
        <v>43.33333333</v>
      </c>
      <c r="P18" s="85" t="str">
        <f t="shared" si="5"/>
        <v>N</v>
      </c>
      <c r="Q18" s="85" t="str">
        <f t="shared" si="6"/>
        <v>0</v>
      </c>
      <c r="R18" s="83">
        <f t="shared" si="7"/>
        <v>80</v>
      </c>
      <c r="S18" s="85" t="str">
        <f t="shared" si="8"/>
        <v>Y</v>
      </c>
      <c r="T18" s="85" t="str">
        <f t="shared" si="9"/>
        <v>2</v>
      </c>
      <c r="U18" s="83">
        <f t="shared" si="10"/>
        <v>80</v>
      </c>
      <c r="V18" s="85" t="str">
        <f t="shared" si="11"/>
        <v>Y</v>
      </c>
      <c r="W18" s="85" t="str">
        <f t="shared" si="12"/>
        <v>2</v>
      </c>
      <c r="X18" s="83">
        <f t="shared" si="13"/>
        <v>73.33333333</v>
      </c>
      <c r="Y18" s="85" t="str">
        <f t="shared" si="14"/>
        <v>Y</v>
      </c>
      <c r="Z18" s="88" t="str">
        <f t="shared" si="15"/>
        <v>1</v>
      </c>
      <c r="AA18" s="20"/>
      <c r="AB18" s="20"/>
      <c r="AC18" s="20"/>
    </row>
    <row r="19" ht="15.75" customHeight="1">
      <c r="A19" s="77">
        <v>10.0</v>
      </c>
      <c r="B19" s="67" t="s">
        <v>77</v>
      </c>
      <c r="C19" s="69" t="s">
        <v>78</v>
      </c>
      <c r="D19" s="71">
        <v>11.0</v>
      </c>
      <c r="E19" s="71">
        <v>9.0</v>
      </c>
      <c r="F19" s="71">
        <v>13.0</v>
      </c>
      <c r="G19" s="73">
        <v>30.0</v>
      </c>
      <c r="H19" s="75">
        <v>22.0</v>
      </c>
      <c r="I19" s="71">
        <v>8.0</v>
      </c>
      <c r="J19" s="90" t="s">
        <v>55</v>
      </c>
      <c r="K19" s="90" t="s">
        <v>55</v>
      </c>
      <c r="L19" s="78">
        <f t="shared" si="1"/>
        <v>73.33333333</v>
      </c>
      <c r="M19" s="80" t="str">
        <f t="shared" si="2"/>
        <v>Y</v>
      </c>
      <c r="N19" s="80" t="str">
        <f t="shared" si="3"/>
        <v>1</v>
      </c>
      <c r="O19" s="83">
        <f t="shared" si="4"/>
        <v>73.33333333</v>
      </c>
      <c r="P19" s="85" t="str">
        <f t="shared" si="5"/>
        <v>Y</v>
      </c>
      <c r="Q19" s="85" t="str">
        <f t="shared" si="6"/>
        <v>1</v>
      </c>
      <c r="R19" s="83">
        <f t="shared" si="7"/>
        <v>53.33333333</v>
      </c>
      <c r="S19" s="85" t="str">
        <f t="shared" si="8"/>
        <v>Y</v>
      </c>
      <c r="T19" s="85" t="str">
        <f t="shared" si="9"/>
        <v>0</v>
      </c>
      <c r="U19" s="83">
        <f t="shared" si="10"/>
        <v>0</v>
      </c>
      <c r="V19" s="85" t="str">
        <f t="shared" si="11"/>
        <v>N</v>
      </c>
      <c r="W19" s="85" t="str">
        <f t="shared" si="12"/>
        <v>0</v>
      </c>
      <c r="X19" s="83">
        <f t="shared" si="13"/>
        <v>0</v>
      </c>
      <c r="Y19" s="85" t="str">
        <f t="shared" si="14"/>
        <v>N</v>
      </c>
      <c r="Z19" s="88" t="str">
        <f t="shared" si="15"/>
        <v>0</v>
      </c>
      <c r="AA19" s="20"/>
      <c r="AB19" s="20"/>
      <c r="AC19" s="20"/>
    </row>
    <row r="20" ht="15.75" customHeight="1">
      <c r="A20" s="77">
        <v>11.0</v>
      </c>
      <c r="B20" s="67" t="s">
        <v>79</v>
      </c>
      <c r="C20" s="69" t="s">
        <v>80</v>
      </c>
      <c r="D20" s="71">
        <v>15.0</v>
      </c>
      <c r="E20" s="71">
        <v>12.0</v>
      </c>
      <c r="F20" s="71" t="s">
        <v>55</v>
      </c>
      <c r="G20" s="73">
        <v>30.0</v>
      </c>
      <c r="H20" s="75">
        <v>12.0</v>
      </c>
      <c r="I20" s="71" t="s">
        <v>55</v>
      </c>
      <c r="J20" s="90">
        <v>8.0</v>
      </c>
      <c r="K20" s="90">
        <v>13.0</v>
      </c>
      <c r="L20" s="78">
        <f t="shared" si="1"/>
        <v>100</v>
      </c>
      <c r="M20" s="80" t="str">
        <f t="shared" si="2"/>
        <v>Y</v>
      </c>
      <c r="N20" s="80" t="str">
        <f t="shared" si="3"/>
        <v>3</v>
      </c>
      <c r="O20" s="83">
        <f t="shared" si="4"/>
        <v>40</v>
      </c>
      <c r="P20" s="85" t="str">
        <f t="shared" si="5"/>
        <v>N</v>
      </c>
      <c r="Q20" s="85" t="str">
        <f t="shared" si="6"/>
        <v>0</v>
      </c>
      <c r="R20" s="83">
        <f t="shared" si="7"/>
        <v>0</v>
      </c>
      <c r="S20" s="85" t="str">
        <f t="shared" si="8"/>
        <v>N</v>
      </c>
      <c r="T20" s="85" t="str">
        <f t="shared" si="9"/>
        <v>0</v>
      </c>
      <c r="U20" s="83">
        <f t="shared" si="10"/>
        <v>53.33333333</v>
      </c>
      <c r="V20" s="85" t="str">
        <f t="shared" si="11"/>
        <v>Y</v>
      </c>
      <c r="W20" s="85" t="str">
        <f t="shared" si="12"/>
        <v>0</v>
      </c>
      <c r="X20" s="83">
        <f t="shared" si="13"/>
        <v>86.66666667</v>
      </c>
      <c r="Y20" s="85" t="str">
        <f t="shared" si="14"/>
        <v>Y</v>
      </c>
      <c r="Z20" s="88" t="str">
        <f t="shared" si="15"/>
        <v>2</v>
      </c>
      <c r="AA20" s="20"/>
      <c r="AB20" s="20"/>
      <c r="AC20" s="20"/>
    </row>
    <row r="21" ht="15.75" customHeight="1">
      <c r="A21" s="77">
        <v>12.0</v>
      </c>
      <c r="B21" s="67" t="s">
        <v>81</v>
      </c>
      <c r="C21" s="69" t="s">
        <v>82</v>
      </c>
      <c r="D21" s="71">
        <v>11.0</v>
      </c>
      <c r="E21" s="71">
        <v>3.0</v>
      </c>
      <c r="F21" s="71">
        <v>13.0</v>
      </c>
      <c r="G21" s="73">
        <v>30.0</v>
      </c>
      <c r="H21" s="75">
        <v>16.0</v>
      </c>
      <c r="I21" s="71">
        <v>11.0</v>
      </c>
      <c r="J21" s="90" t="s">
        <v>55</v>
      </c>
      <c r="K21" s="90" t="s">
        <v>55</v>
      </c>
      <c r="L21" s="78">
        <f t="shared" si="1"/>
        <v>73.33333333</v>
      </c>
      <c r="M21" s="80" t="str">
        <f t="shared" si="2"/>
        <v>Y</v>
      </c>
      <c r="N21" s="80" t="str">
        <f t="shared" si="3"/>
        <v>1</v>
      </c>
      <c r="O21" s="83">
        <f t="shared" si="4"/>
        <v>53.33333333</v>
      </c>
      <c r="P21" s="85" t="str">
        <f t="shared" si="5"/>
        <v>Y</v>
      </c>
      <c r="Q21" s="85" t="str">
        <f t="shared" si="6"/>
        <v>0</v>
      </c>
      <c r="R21" s="83">
        <f t="shared" si="7"/>
        <v>73.33333333</v>
      </c>
      <c r="S21" s="85" t="str">
        <f t="shared" si="8"/>
        <v>Y</v>
      </c>
      <c r="T21" s="85" t="str">
        <f t="shared" si="9"/>
        <v>1</v>
      </c>
      <c r="U21" s="83">
        <f t="shared" si="10"/>
        <v>0</v>
      </c>
      <c r="V21" s="85" t="str">
        <f t="shared" si="11"/>
        <v>N</v>
      </c>
      <c r="W21" s="85" t="str">
        <f t="shared" si="12"/>
        <v>0</v>
      </c>
      <c r="X21" s="83">
        <f t="shared" si="13"/>
        <v>0</v>
      </c>
      <c r="Y21" s="85" t="str">
        <f t="shared" si="14"/>
        <v>N</v>
      </c>
      <c r="Z21" s="88" t="str">
        <f t="shared" si="15"/>
        <v>0</v>
      </c>
      <c r="AA21" s="20"/>
      <c r="AB21" s="20"/>
      <c r="AC21" s="20"/>
    </row>
    <row r="22" ht="15.75" customHeight="1">
      <c r="A22" s="77">
        <v>13.0</v>
      </c>
      <c r="B22" s="67" t="s">
        <v>83</v>
      </c>
      <c r="C22" s="69" t="s">
        <v>84</v>
      </c>
      <c r="D22" s="71">
        <v>13.0</v>
      </c>
      <c r="E22" s="71">
        <v>9.0</v>
      </c>
      <c r="F22" s="71">
        <v>11.0</v>
      </c>
      <c r="G22" s="73">
        <v>30.0</v>
      </c>
      <c r="H22" s="75">
        <v>20.0</v>
      </c>
      <c r="I22" s="71">
        <v>8.0</v>
      </c>
      <c r="J22" s="82" t="s">
        <v>55</v>
      </c>
      <c r="K22" s="82" t="s">
        <v>55</v>
      </c>
      <c r="L22" s="78">
        <f t="shared" si="1"/>
        <v>86.66666667</v>
      </c>
      <c r="M22" s="80" t="str">
        <f t="shared" si="2"/>
        <v>Y</v>
      </c>
      <c r="N22" s="80" t="str">
        <f t="shared" si="3"/>
        <v>2</v>
      </c>
      <c r="O22" s="83">
        <f t="shared" si="4"/>
        <v>66.66666667</v>
      </c>
      <c r="P22" s="85" t="str">
        <f t="shared" si="5"/>
        <v>Y</v>
      </c>
      <c r="Q22" s="85" t="str">
        <f t="shared" si="6"/>
        <v>1</v>
      </c>
      <c r="R22" s="83">
        <f t="shared" si="7"/>
        <v>53.33333333</v>
      </c>
      <c r="S22" s="85" t="str">
        <f t="shared" si="8"/>
        <v>Y</v>
      </c>
      <c r="T22" s="85" t="str">
        <f t="shared" si="9"/>
        <v>0</v>
      </c>
      <c r="U22" s="83">
        <f t="shared" si="10"/>
        <v>0</v>
      </c>
      <c r="V22" s="85" t="str">
        <f t="shared" si="11"/>
        <v>N</v>
      </c>
      <c r="W22" s="85" t="str">
        <f t="shared" si="12"/>
        <v>0</v>
      </c>
      <c r="X22" s="83">
        <f t="shared" si="13"/>
        <v>0</v>
      </c>
      <c r="Y22" s="85" t="str">
        <f t="shared" si="14"/>
        <v>N</v>
      </c>
      <c r="Z22" s="88" t="str">
        <f t="shared" si="15"/>
        <v>0</v>
      </c>
      <c r="AA22" s="20"/>
      <c r="AB22" s="20"/>
      <c r="AC22" s="20"/>
    </row>
    <row r="23" ht="15.75" customHeight="1">
      <c r="A23" s="77">
        <v>14.0</v>
      </c>
      <c r="B23" s="67" t="s">
        <v>85</v>
      </c>
      <c r="C23" s="69" t="s">
        <v>86</v>
      </c>
      <c r="D23" s="71">
        <v>12.0</v>
      </c>
      <c r="E23" s="71">
        <v>6.0</v>
      </c>
      <c r="F23" s="71">
        <v>10.0</v>
      </c>
      <c r="G23" s="73">
        <v>30.0</v>
      </c>
      <c r="H23" s="75">
        <v>16.0</v>
      </c>
      <c r="I23" s="71">
        <v>11.0</v>
      </c>
      <c r="J23" s="82" t="s">
        <v>55</v>
      </c>
      <c r="K23" s="82" t="s">
        <v>55</v>
      </c>
      <c r="L23" s="78">
        <f t="shared" si="1"/>
        <v>80</v>
      </c>
      <c r="M23" s="80" t="str">
        <f t="shared" si="2"/>
        <v>Y</v>
      </c>
      <c r="N23" s="80" t="str">
        <f t="shared" si="3"/>
        <v>2</v>
      </c>
      <c r="O23" s="83">
        <f t="shared" si="4"/>
        <v>53.33333333</v>
      </c>
      <c r="P23" s="85" t="str">
        <f t="shared" si="5"/>
        <v>Y</v>
      </c>
      <c r="Q23" s="85" t="str">
        <f t="shared" si="6"/>
        <v>0</v>
      </c>
      <c r="R23" s="83">
        <f t="shared" si="7"/>
        <v>73.33333333</v>
      </c>
      <c r="S23" s="85" t="str">
        <f t="shared" si="8"/>
        <v>Y</v>
      </c>
      <c r="T23" s="85" t="str">
        <f t="shared" si="9"/>
        <v>1</v>
      </c>
      <c r="U23" s="83">
        <f t="shared" si="10"/>
        <v>0</v>
      </c>
      <c r="V23" s="85" t="str">
        <f t="shared" si="11"/>
        <v>N</v>
      </c>
      <c r="W23" s="85" t="str">
        <f t="shared" si="12"/>
        <v>0</v>
      </c>
      <c r="X23" s="83">
        <f t="shared" si="13"/>
        <v>0</v>
      </c>
      <c r="Y23" s="85" t="str">
        <f t="shared" si="14"/>
        <v>N</v>
      </c>
      <c r="Z23" s="88" t="str">
        <f t="shared" si="15"/>
        <v>0</v>
      </c>
      <c r="AA23" s="20"/>
      <c r="AB23" s="20"/>
      <c r="AC23" s="20"/>
    </row>
    <row r="24" ht="15.75" customHeight="1">
      <c r="A24" s="77">
        <v>15.0</v>
      </c>
      <c r="B24" s="67" t="s">
        <v>87</v>
      </c>
      <c r="C24" s="69" t="s">
        <v>88</v>
      </c>
      <c r="D24" s="71">
        <v>12.0</v>
      </c>
      <c r="E24" s="71">
        <v>9.0</v>
      </c>
      <c r="F24" s="71">
        <v>7.0</v>
      </c>
      <c r="G24" s="73">
        <v>30.0</v>
      </c>
      <c r="H24" s="75">
        <v>16.0</v>
      </c>
      <c r="I24" s="71">
        <v>10.0</v>
      </c>
      <c r="J24" s="90" t="s">
        <v>55</v>
      </c>
      <c r="K24" s="90" t="s">
        <v>55</v>
      </c>
      <c r="L24" s="78">
        <f t="shared" si="1"/>
        <v>80</v>
      </c>
      <c r="M24" s="80" t="str">
        <f t="shared" si="2"/>
        <v>Y</v>
      </c>
      <c r="N24" s="80" t="str">
        <f t="shared" si="3"/>
        <v>2</v>
      </c>
      <c r="O24" s="83">
        <f t="shared" si="4"/>
        <v>53.33333333</v>
      </c>
      <c r="P24" s="85" t="str">
        <f t="shared" si="5"/>
        <v>Y</v>
      </c>
      <c r="Q24" s="85" t="str">
        <f t="shared" si="6"/>
        <v>0</v>
      </c>
      <c r="R24" s="83">
        <f t="shared" si="7"/>
        <v>66.66666667</v>
      </c>
      <c r="S24" s="85" t="str">
        <f t="shared" si="8"/>
        <v>Y</v>
      </c>
      <c r="T24" s="85" t="str">
        <f t="shared" si="9"/>
        <v>1</v>
      </c>
      <c r="U24" s="83">
        <f t="shared" si="10"/>
        <v>0</v>
      </c>
      <c r="V24" s="85" t="str">
        <f t="shared" si="11"/>
        <v>N</v>
      </c>
      <c r="W24" s="85" t="str">
        <f t="shared" si="12"/>
        <v>0</v>
      </c>
      <c r="X24" s="83">
        <f t="shared" si="13"/>
        <v>0</v>
      </c>
      <c r="Y24" s="85" t="str">
        <f t="shared" si="14"/>
        <v>N</v>
      </c>
      <c r="Z24" s="88" t="str">
        <f t="shared" si="15"/>
        <v>0</v>
      </c>
      <c r="AA24" s="20"/>
      <c r="AB24" s="20"/>
      <c r="AC24" s="20"/>
    </row>
    <row r="25" ht="15.75" customHeight="1">
      <c r="A25" s="77">
        <v>16.0</v>
      </c>
      <c r="B25" s="67" t="s">
        <v>89</v>
      </c>
      <c r="C25" s="69" t="s">
        <v>90</v>
      </c>
      <c r="D25" s="71">
        <v>9.0</v>
      </c>
      <c r="E25" s="71">
        <v>0.0</v>
      </c>
      <c r="F25" s="71">
        <v>6.0</v>
      </c>
      <c r="G25" s="73">
        <v>30.0</v>
      </c>
      <c r="H25" s="75">
        <v>6.0</v>
      </c>
      <c r="I25" s="71">
        <v>10.0</v>
      </c>
      <c r="J25" s="82">
        <v>7.0</v>
      </c>
      <c r="K25" s="82">
        <v>11.0</v>
      </c>
      <c r="L25" s="78">
        <f t="shared" si="1"/>
        <v>60</v>
      </c>
      <c r="M25" s="80" t="str">
        <f t="shared" si="2"/>
        <v>Y</v>
      </c>
      <c r="N25" s="80" t="str">
        <f t="shared" si="3"/>
        <v>1</v>
      </c>
      <c r="O25" s="83">
        <f t="shared" si="4"/>
        <v>20</v>
      </c>
      <c r="P25" s="85" t="str">
        <f t="shared" si="5"/>
        <v>N</v>
      </c>
      <c r="Q25" s="85" t="str">
        <f t="shared" si="6"/>
        <v>0</v>
      </c>
      <c r="R25" s="83">
        <f t="shared" si="7"/>
        <v>66.66666667</v>
      </c>
      <c r="S25" s="85" t="str">
        <f t="shared" si="8"/>
        <v>Y</v>
      </c>
      <c r="T25" s="85" t="str">
        <f t="shared" si="9"/>
        <v>1</v>
      </c>
      <c r="U25" s="83">
        <f t="shared" si="10"/>
        <v>46.66666667</v>
      </c>
      <c r="V25" s="85" t="str">
        <f t="shared" si="11"/>
        <v>N</v>
      </c>
      <c r="W25" s="85" t="str">
        <f t="shared" si="12"/>
        <v>0</v>
      </c>
      <c r="X25" s="83">
        <f t="shared" si="13"/>
        <v>73.33333333</v>
      </c>
      <c r="Y25" s="85" t="str">
        <f t="shared" si="14"/>
        <v>Y</v>
      </c>
      <c r="Z25" s="88" t="str">
        <f t="shared" si="15"/>
        <v>1</v>
      </c>
      <c r="AA25" s="20"/>
      <c r="AB25" s="20"/>
      <c r="AC25" s="20"/>
    </row>
    <row r="26" ht="15.75" customHeight="1">
      <c r="A26" s="77">
        <v>17.0</v>
      </c>
      <c r="B26" s="67" t="s">
        <v>91</v>
      </c>
      <c r="C26" s="69" t="s">
        <v>92</v>
      </c>
      <c r="D26" s="71">
        <v>7.0</v>
      </c>
      <c r="E26" s="71">
        <v>11.0</v>
      </c>
      <c r="F26" s="71">
        <v>8.0</v>
      </c>
      <c r="G26" s="73">
        <v>30.0</v>
      </c>
      <c r="H26" s="75">
        <v>19.0</v>
      </c>
      <c r="I26" s="71">
        <v>7.0</v>
      </c>
      <c r="J26" s="90" t="s">
        <v>55</v>
      </c>
      <c r="K26" s="90" t="s">
        <v>55</v>
      </c>
      <c r="L26" s="78">
        <f t="shared" si="1"/>
        <v>46.66666667</v>
      </c>
      <c r="M26" s="80" t="str">
        <f t="shared" si="2"/>
        <v>N</v>
      </c>
      <c r="N26" s="80" t="str">
        <f t="shared" si="3"/>
        <v>0</v>
      </c>
      <c r="O26" s="83">
        <f t="shared" si="4"/>
        <v>63.33333333</v>
      </c>
      <c r="P26" s="85" t="str">
        <f t="shared" si="5"/>
        <v>Y</v>
      </c>
      <c r="Q26" s="85" t="str">
        <f t="shared" si="6"/>
        <v>1</v>
      </c>
      <c r="R26" s="83">
        <f t="shared" si="7"/>
        <v>46.66666667</v>
      </c>
      <c r="S26" s="85" t="str">
        <f t="shared" si="8"/>
        <v>N</v>
      </c>
      <c r="T26" s="85" t="str">
        <f t="shared" si="9"/>
        <v>0</v>
      </c>
      <c r="U26" s="83">
        <f t="shared" si="10"/>
        <v>0</v>
      </c>
      <c r="V26" s="85" t="str">
        <f t="shared" si="11"/>
        <v>N</v>
      </c>
      <c r="W26" s="85" t="str">
        <f t="shared" si="12"/>
        <v>0</v>
      </c>
      <c r="X26" s="83">
        <f t="shared" si="13"/>
        <v>0</v>
      </c>
      <c r="Y26" s="85" t="str">
        <f t="shared" si="14"/>
        <v>N</v>
      </c>
      <c r="Z26" s="88" t="str">
        <f t="shared" si="15"/>
        <v>0</v>
      </c>
      <c r="AA26" s="20"/>
      <c r="AB26" s="20"/>
      <c r="AC26" s="20"/>
    </row>
    <row r="27" ht="15.75" customHeight="1">
      <c r="A27" s="77">
        <v>18.0</v>
      </c>
      <c r="B27" s="67" t="s">
        <v>93</v>
      </c>
      <c r="C27" s="69" t="s">
        <v>94</v>
      </c>
      <c r="D27" s="71">
        <v>8.0</v>
      </c>
      <c r="E27" s="71">
        <v>13.0</v>
      </c>
      <c r="F27" s="71">
        <v>10.0</v>
      </c>
      <c r="G27" s="73">
        <v>30.0</v>
      </c>
      <c r="H27" s="75">
        <v>23.0</v>
      </c>
      <c r="I27" s="71">
        <v>12.0</v>
      </c>
      <c r="J27" s="90" t="s">
        <v>55</v>
      </c>
      <c r="K27" s="90" t="s">
        <v>55</v>
      </c>
      <c r="L27" s="78">
        <f t="shared" si="1"/>
        <v>53.33333333</v>
      </c>
      <c r="M27" s="80" t="str">
        <f t="shared" si="2"/>
        <v>N</v>
      </c>
      <c r="N27" s="80" t="str">
        <f t="shared" si="3"/>
        <v>0</v>
      </c>
      <c r="O27" s="83">
        <f t="shared" si="4"/>
        <v>76.66666667</v>
      </c>
      <c r="P27" s="85" t="str">
        <f t="shared" si="5"/>
        <v>Y</v>
      </c>
      <c r="Q27" s="85" t="str">
        <f t="shared" si="6"/>
        <v>2</v>
      </c>
      <c r="R27" s="83">
        <f t="shared" si="7"/>
        <v>80</v>
      </c>
      <c r="S27" s="85" t="str">
        <f t="shared" si="8"/>
        <v>Y</v>
      </c>
      <c r="T27" s="85" t="str">
        <f t="shared" si="9"/>
        <v>2</v>
      </c>
      <c r="U27" s="83">
        <f t="shared" si="10"/>
        <v>0</v>
      </c>
      <c r="V27" s="85" t="str">
        <f t="shared" si="11"/>
        <v>N</v>
      </c>
      <c r="W27" s="85" t="str">
        <f t="shared" si="12"/>
        <v>0</v>
      </c>
      <c r="X27" s="83">
        <f t="shared" si="13"/>
        <v>0</v>
      </c>
      <c r="Y27" s="85" t="str">
        <f t="shared" si="14"/>
        <v>N</v>
      </c>
      <c r="Z27" s="88" t="str">
        <f t="shared" si="15"/>
        <v>0</v>
      </c>
      <c r="AA27" s="20"/>
      <c r="AB27" s="20"/>
      <c r="AC27" s="20"/>
    </row>
    <row r="28" ht="15.75" customHeight="1">
      <c r="A28" s="77">
        <v>19.0</v>
      </c>
      <c r="B28" s="67" t="s">
        <v>95</v>
      </c>
      <c r="C28" s="69" t="s">
        <v>96</v>
      </c>
      <c r="D28" s="71">
        <v>15.0</v>
      </c>
      <c r="E28" s="71">
        <v>12.0</v>
      </c>
      <c r="F28" s="71">
        <v>14.0</v>
      </c>
      <c r="G28" s="73">
        <v>30.0</v>
      </c>
      <c r="H28" s="75">
        <v>26.0</v>
      </c>
      <c r="I28" s="71">
        <v>8.0</v>
      </c>
      <c r="J28" s="90" t="s">
        <v>55</v>
      </c>
      <c r="K28" s="90" t="s">
        <v>55</v>
      </c>
      <c r="L28" s="78">
        <f t="shared" si="1"/>
        <v>100</v>
      </c>
      <c r="M28" s="80" t="str">
        <f t="shared" si="2"/>
        <v>Y</v>
      </c>
      <c r="N28" s="80" t="str">
        <f t="shared" si="3"/>
        <v>3</v>
      </c>
      <c r="O28" s="83">
        <f t="shared" si="4"/>
        <v>86.66666667</v>
      </c>
      <c r="P28" s="85" t="str">
        <f t="shared" si="5"/>
        <v>Y</v>
      </c>
      <c r="Q28" s="85" t="str">
        <f t="shared" si="6"/>
        <v>2</v>
      </c>
      <c r="R28" s="83">
        <f t="shared" si="7"/>
        <v>53.33333333</v>
      </c>
      <c r="S28" s="85" t="str">
        <f t="shared" si="8"/>
        <v>Y</v>
      </c>
      <c r="T28" s="85" t="str">
        <f t="shared" si="9"/>
        <v>0</v>
      </c>
      <c r="U28" s="83">
        <f t="shared" si="10"/>
        <v>0</v>
      </c>
      <c r="V28" s="85" t="str">
        <f t="shared" si="11"/>
        <v>N</v>
      </c>
      <c r="W28" s="85" t="str">
        <f t="shared" si="12"/>
        <v>0</v>
      </c>
      <c r="X28" s="83">
        <f t="shared" si="13"/>
        <v>0</v>
      </c>
      <c r="Y28" s="85" t="str">
        <f t="shared" si="14"/>
        <v>N</v>
      </c>
      <c r="Z28" s="88" t="str">
        <f t="shared" si="15"/>
        <v>0</v>
      </c>
      <c r="AA28" s="20"/>
      <c r="AB28" s="20"/>
      <c r="AC28" s="20"/>
    </row>
    <row r="29" ht="15.75" customHeight="1">
      <c r="A29" s="77">
        <v>20.0</v>
      </c>
      <c r="B29" s="67" t="s">
        <v>97</v>
      </c>
      <c r="C29" s="69" t="s">
        <v>98</v>
      </c>
      <c r="D29" s="71">
        <v>15.0</v>
      </c>
      <c r="E29" s="71">
        <v>12.0</v>
      </c>
      <c r="F29" s="71">
        <v>9.0</v>
      </c>
      <c r="G29" s="73">
        <v>30.0</v>
      </c>
      <c r="H29" s="75">
        <v>21.0</v>
      </c>
      <c r="I29" s="71">
        <v>6.0</v>
      </c>
      <c r="J29" s="82">
        <v>14.0</v>
      </c>
      <c r="K29" s="82">
        <v>14.0</v>
      </c>
      <c r="L29" s="78">
        <f t="shared" si="1"/>
        <v>100</v>
      </c>
      <c r="M29" s="80" t="str">
        <f t="shared" si="2"/>
        <v>Y</v>
      </c>
      <c r="N29" s="80" t="str">
        <f t="shared" si="3"/>
        <v>3</v>
      </c>
      <c r="O29" s="83">
        <f t="shared" si="4"/>
        <v>70</v>
      </c>
      <c r="P29" s="85" t="str">
        <f t="shared" si="5"/>
        <v>Y</v>
      </c>
      <c r="Q29" s="85" t="str">
        <f t="shared" si="6"/>
        <v>1</v>
      </c>
      <c r="R29" s="83">
        <f t="shared" si="7"/>
        <v>40</v>
      </c>
      <c r="S29" s="85" t="str">
        <f t="shared" si="8"/>
        <v>N</v>
      </c>
      <c r="T29" s="85" t="str">
        <f t="shared" si="9"/>
        <v>0</v>
      </c>
      <c r="U29" s="83">
        <f t="shared" si="10"/>
        <v>93.33333333</v>
      </c>
      <c r="V29" s="85" t="str">
        <f t="shared" si="11"/>
        <v>Y</v>
      </c>
      <c r="W29" s="85" t="str">
        <f t="shared" si="12"/>
        <v>3</v>
      </c>
      <c r="X29" s="83">
        <f t="shared" si="13"/>
        <v>93.33333333</v>
      </c>
      <c r="Y29" s="85" t="str">
        <f t="shared" si="14"/>
        <v>Y</v>
      </c>
      <c r="Z29" s="88" t="str">
        <f t="shared" si="15"/>
        <v>3</v>
      </c>
      <c r="AA29" s="20"/>
      <c r="AB29" s="20"/>
      <c r="AC29" s="20"/>
    </row>
    <row r="30" ht="15.75" customHeight="1">
      <c r="A30" s="77">
        <v>21.0</v>
      </c>
      <c r="B30" s="67" t="s">
        <v>99</v>
      </c>
      <c r="C30" s="69" t="s">
        <v>100</v>
      </c>
      <c r="D30" s="71">
        <v>14.0</v>
      </c>
      <c r="E30" s="71">
        <v>9.0</v>
      </c>
      <c r="F30" s="71">
        <v>7.0</v>
      </c>
      <c r="G30" s="73">
        <v>30.0</v>
      </c>
      <c r="H30" s="75">
        <v>16.0</v>
      </c>
      <c r="I30" s="71">
        <v>7.0</v>
      </c>
      <c r="J30" s="82">
        <v>13.0</v>
      </c>
      <c r="K30" s="82">
        <v>9.0</v>
      </c>
      <c r="L30" s="78">
        <f t="shared" si="1"/>
        <v>93.33333333</v>
      </c>
      <c r="M30" s="80" t="str">
        <f t="shared" si="2"/>
        <v>Y</v>
      </c>
      <c r="N30" s="80" t="str">
        <f t="shared" si="3"/>
        <v>3</v>
      </c>
      <c r="O30" s="83">
        <f t="shared" si="4"/>
        <v>53.33333333</v>
      </c>
      <c r="P30" s="85" t="str">
        <f t="shared" si="5"/>
        <v>Y</v>
      </c>
      <c r="Q30" s="85" t="str">
        <f t="shared" si="6"/>
        <v>0</v>
      </c>
      <c r="R30" s="83">
        <f t="shared" si="7"/>
        <v>46.66666667</v>
      </c>
      <c r="S30" s="85" t="str">
        <f t="shared" si="8"/>
        <v>N</v>
      </c>
      <c r="T30" s="85" t="str">
        <f t="shared" si="9"/>
        <v>0</v>
      </c>
      <c r="U30" s="83">
        <f t="shared" si="10"/>
        <v>86.66666667</v>
      </c>
      <c r="V30" s="85" t="str">
        <f t="shared" si="11"/>
        <v>Y</v>
      </c>
      <c r="W30" s="85" t="str">
        <f t="shared" si="12"/>
        <v>2</v>
      </c>
      <c r="X30" s="83">
        <f t="shared" si="13"/>
        <v>60</v>
      </c>
      <c r="Y30" s="85" t="str">
        <f t="shared" si="14"/>
        <v>Y</v>
      </c>
      <c r="Z30" s="88" t="str">
        <f t="shared" si="15"/>
        <v>0</v>
      </c>
      <c r="AA30" s="20"/>
      <c r="AB30" s="20"/>
      <c r="AC30" s="20"/>
    </row>
    <row r="31" ht="15.75" customHeight="1">
      <c r="A31" s="77">
        <v>22.0</v>
      </c>
      <c r="B31" s="67" t="s">
        <v>101</v>
      </c>
      <c r="C31" s="69" t="s">
        <v>102</v>
      </c>
      <c r="D31" s="71">
        <v>7.0</v>
      </c>
      <c r="E31" s="71">
        <v>12.0</v>
      </c>
      <c r="F31" s="71">
        <v>8.0</v>
      </c>
      <c r="G31" s="73">
        <v>30.0</v>
      </c>
      <c r="H31" s="75">
        <v>20.0</v>
      </c>
      <c r="I31" s="71">
        <v>7.0</v>
      </c>
      <c r="J31" s="90" t="s">
        <v>55</v>
      </c>
      <c r="K31" s="90" t="s">
        <v>55</v>
      </c>
      <c r="L31" s="78">
        <f t="shared" si="1"/>
        <v>46.66666667</v>
      </c>
      <c r="M31" s="80" t="str">
        <f t="shared" si="2"/>
        <v>N</v>
      </c>
      <c r="N31" s="80" t="str">
        <f t="shared" si="3"/>
        <v>0</v>
      </c>
      <c r="O31" s="83">
        <f t="shared" si="4"/>
        <v>66.66666667</v>
      </c>
      <c r="P31" s="85" t="str">
        <f t="shared" si="5"/>
        <v>Y</v>
      </c>
      <c r="Q31" s="85" t="str">
        <f t="shared" si="6"/>
        <v>1</v>
      </c>
      <c r="R31" s="83">
        <f t="shared" si="7"/>
        <v>46.66666667</v>
      </c>
      <c r="S31" s="85" t="str">
        <f t="shared" si="8"/>
        <v>N</v>
      </c>
      <c r="T31" s="85" t="str">
        <f t="shared" si="9"/>
        <v>0</v>
      </c>
      <c r="U31" s="83">
        <f t="shared" si="10"/>
        <v>0</v>
      </c>
      <c r="V31" s="85" t="str">
        <f t="shared" si="11"/>
        <v>N</v>
      </c>
      <c r="W31" s="85" t="str">
        <f t="shared" si="12"/>
        <v>0</v>
      </c>
      <c r="X31" s="83">
        <f t="shared" si="13"/>
        <v>0</v>
      </c>
      <c r="Y31" s="85" t="str">
        <f t="shared" si="14"/>
        <v>N</v>
      </c>
      <c r="Z31" s="88" t="str">
        <f t="shared" si="15"/>
        <v>0</v>
      </c>
      <c r="AA31" s="20"/>
      <c r="AB31" s="20"/>
      <c r="AC31" s="20"/>
    </row>
    <row r="32" ht="15.75" customHeight="1">
      <c r="A32" s="77">
        <v>23.0</v>
      </c>
      <c r="B32" s="67" t="s">
        <v>103</v>
      </c>
      <c r="C32" s="69" t="s">
        <v>104</v>
      </c>
      <c r="D32" s="71">
        <v>14.0</v>
      </c>
      <c r="E32" s="71">
        <v>14.0</v>
      </c>
      <c r="F32" s="71">
        <v>8.0</v>
      </c>
      <c r="G32" s="73">
        <v>30.0</v>
      </c>
      <c r="H32" s="75">
        <v>22.0</v>
      </c>
      <c r="I32" s="71">
        <v>6.0</v>
      </c>
      <c r="J32" s="82" t="s">
        <v>55</v>
      </c>
      <c r="K32" s="82" t="s">
        <v>55</v>
      </c>
      <c r="L32" s="78">
        <f t="shared" si="1"/>
        <v>93.33333333</v>
      </c>
      <c r="M32" s="80" t="str">
        <f t="shared" si="2"/>
        <v>Y</v>
      </c>
      <c r="N32" s="80" t="str">
        <f t="shared" si="3"/>
        <v>3</v>
      </c>
      <c r="O32" s="83">
        <f t="shared" si="4"/>
        <v>73.33333333</v>
      </c>
      <c r="P32" s="85" t="str">
        <f t="shared" si="5"/>
        <v>Y</v>
      </c>
      <c r="Q32" s="85" t="str">
        <f t="shared" si="6"/>
        <v>1</v>
      </c>
      <c r="R32" s="83">
        <f t="shared" si="7"/>
        <v>40</v>
      </c>
      <c r="S32" s="85" t="str">
        <f t="shared" si="8"/>
        <v>N</v>
      </c>
      <c r="T32" s="85" t="str">
        <f t="shared" si="9"/>
        <v>0</v>
      </c>
      <c r="U32" s="83">
        <f t="shared" si="10"/>
        <v>0</v>
      </c>
      <c r="V32" s="85" t="str">
        <f t="shared" si="11"/>
        <v>N</v>
      </c>
      <c r="W32" s="85" t="str">
        <f t="shared" si="12"/>
        <v>0</v>
      </c>
      <c r="X32" s="83">
        <f t="shared" si="13"/>
        <v>0</v>
      </c>
      <c r="Y32" s="85" t="str">
        <f t="shared" si="14"/>
        <v>N</v>
      </c>
      <c r="Z32" s="88" t="str">
        <f t="shared" si="15"/>
        <v>0</v>
      </c>
      <c r="AA32" s="20"/>
      <c r="AB32" s="20"/>
      <c r="AC32" s="20"/>
    </row>
    <row r="33" ht="15.75" customHeight="1">
      <c r="A33" s="77">
        <v>24.0</v>
      </c>
      <c r="B33" s="67" t="s">
        <v>105</v>
      </c>
      <c r="C33" s="69" t="s">
        <v>106</v>
      </c>
      <c r="D33" s="71">
        <v>14.0</v>
      </c>
      <c r="E33" s="71">
        <v>5.0</v>
      </c>
      <c r="F33" s="71">
        <v>13.0</v>
      </c>
      <c r="G33" s="73">
        <v>30.0</v>
      </c>
      <c r="H33" s="75">
        <v>18.0</v>
      </c>
      <c r="I33" s="71">
        <v>9.0</v>
      </c>
      <c r="J33" s="67" t="s">
        <v>55</v>
      </c>
      <c r="K33" s="67" t="s">
        <v>55</v>
      </c>
      <c r="L33" s="78">
        <f t="shared" si="1"/>
        <v>93.33333333</v>
      </c>
      <c r="M33" s="80" t="str">
        <f t="shared" si="2"/>
        <v>Y</v>
      </c>
      <c r="N33" s="80" t="str">
        <f t="shared" si="3"/>
        <v>3</v>
      </c>
      <c r="O33" s="83">
        <f t="shared" si="4"/>
        <v>60</v>
      </c>
      <c r="P33" s="85" t="str">
        <f t="shared" si="5"/>
        <v>Y</v>
      </c>
      <c r="Q33" s="85" t="str">
        <f t="shared" si="6"/>
        <v>1</v>
      </c>
      <c r="R33" s="83">
        <f t="shared" si="7"/>
        <v>60</v>
      </c>
      <c r="S33" s="85" t="str">
        <f t="shared" si="8"/>
        <v>Y</v>
      </c>
      <c r="T33" s="85" t="str">
        <f t="shared" si="9"/>
        <v>1</v>
      </c>
      <c r="U33" s="83">
        <f t="shared" si="10"/>
        <v>0</v>
      </c>
      <c r="V33" s="85" t="str">
        <f t="shared" si="11"/>
        <v>N</v>
      </c>
      <c r="W33" s="85" t="str">
        <f t="shared" si="12"/>
        <v>0</v>
      </c>
      <c r="X33" s="83">
        <f t="shared" si="13"/>
        <v>0</v>
      </c>
      <c r="Y33" s="85" t="str">
        <f t="shared" si="14"/>
        <v>N</v>
      </c>
      <c r="Z33" s="88" t="str">
        <f t="shared" si="15"/>
        <v>0</v>
      </c>
      <c r="AA33" s="20"/>
      <c r="AB33" s="20"/>
      <c r="AC33" s="20"/>
    </row>
    <row r="34" ht="15.0" customHeight="1">
      <c r="A34" s="126"/>
      <c r="B34" s="126"/>
      <c r="C34" s="126"/>
      <c r="D34" s="126"/>
      <c r="E34" s="126"/>
      <c r="F34" s="126"/>
      <c r="G34" s="126"/>
      <c r="H34" s="126"/>
      <c r="I34" s="126"/>
      <c r="J34" s="126"/>
      <c r="K34" s="126"/>
      <c r="L34" s="126"/>
      <c r="M34" s="126"/>
      <c r="N34" s="126"/>
      <c r="O34" s="126"/>
      <c r="P34" s="126"/>
      <c r="Q34" s="126"/>
      <c r="R34" s="126"/>
      <c r="S34" s="20"/>
      <c r="T34" s="20"/>
      <c r="U34" s="20"/>
      <c r="V34" s="20"/>
      <c r="W34" s="20"/>
      <c r="X34" s="20"/>
      <c r="Y34" s="20"/>
      <c r="Z34" s="20"/>
      <c r="AA34" s="20"/>
      <c r="AB34" s="20"/>
      <c r="AC34" s="20"/>
    </row>
    <row r="35" ht="15.0" customHeight="1">
      <c r="A35" s="126"/>
      <c r="B35" s="126"/>
      <c r="C35" s="126"/>
      <c r="D35" s="126"/>
      <c r="E35" s="126"/>
      <c r="F35" s="126"/>
      <c r="G35" s="126"/>
      <c r="H35" s="126"/>
      <c r="I35" s="126"/>
      <c r="J35" s="126"/>
      <c r="K35" s="129" t="s">
        <v>119</v>
      </c>
      <c r="L35" s="15"/>
      <c r="M35" s="71">
        <f>COUNTIF(M10:M33,"Y")</f>
        <v>16</v>
      </c>
      <c r="N35" s="5"/>
      <c r="O35" s="5"/>
      <c r="P35" s="71">
        <f>COUNTIF(P10:P33,"Y")</f>
        <v>16</v>
      </c>
      <c r="Q35" s="129"/>
      <c r="R35" s="15"/>
      <c r="S35" s="71">
        <f>COUNTIF(S10:S33,"Y")</f>
        <v>16</v>
      </c>
      <c r="T35" s="129"/>
      <c r="U35" s="15"/>
      <c r="V35" s="71">
        <f>COUNTIF(V10:V33,"Y")</f>
        <v>5</v>
      </c>
      <c r="W35" s="129"/>
      <c r="X35" s="20"/>
      <c r="Y35" s="71">
        <f>COUNTIF(Y10:Y33,"Y")</f>
        <v>7</v>
      </c>
      <c r="Z35" s="129"/>
      <c r="AA35" s="20"/>
      <c r="AB35" s="20"/>
      <c r="AC35" s="20"/>
    </row>
    <row r="36" ht="15.0" customHeight="1">
      <c r="A36" s="126"/>
      <c r="B36" s="126"/>
      <c r="C36" s="126"/>
      <c r="D36" s="126"/>
      <c r="E36" s="126"/>
      <c r="F36" s="126"/>
      <c r="G36" s="126"/>
      <c r="H36" s="126"/>
      <c r="I36" s="126"/>
      <c r="J36" s="126"/>
      <c r="K36" s="131"/>
      <c r="L36" s="131" t="s">
        <v>120</v>
      </c>
      <c r="M36" s="132">
        <f>(M35/(24-COUNTIF(D10:D33,"A"))*100)</f>
        <v>80</v>
      </c>
      <c r="N36" s="5"/>
      <c r="O36" s="5"/>
      <c r="P36" s="132">
        <f>P35/(24-COUNTIF(H10:H33,"A"))*100</f>
        <v>66.66666667</v>
      </c>
      <c r="Q36" s="133"/>
      <c r="R36" s="134"/>
      <c r="S36" s="132">
        <f>S35/(24-COUNTIF(I10:I33,"A"))*100</f>
        <v>69.56521739</v>
      </c>
      <c r="T36" s="133"/>
      <c r="U36" s="134"/>
      <c r="V36" s="132">
        <f>V35/(24-COUNTIF(J10:J33,"A"))*100</f>
        <v>55.55555556</v>
      </c>
      <c r="W36" s="134"/>
      <c r="X36" s="134"/>
      <c r="Y36" s="132">
        <f>Y35/(24-COUNTIF(K10:K33,"A"))*100</f>
        <v>77.77777778</v>
      </c>
      <c r="Z36" s="134"/>
      <c r="AA36" s="20"/>
      <c r="AB36" s="20"/>
      <c r="AC36" s="20"/>
    </row>
    <row r="37" ht="15.0" customHeight="1">
      <c r="A37" s="126"/>
      <c r="B37" s="126"/>
      <c r="C37" s="126"/>
      <c r="D37" s="126"/>
      <c r="E37" s="126"/>
      <c r="F37" s="126"/>
      <c r="G37" s="126"/>
      <c r="H37" s="126"/>
      <c r="I37" s="126"/>
      <c r="J37" s="126"/>
      <c r="K37" s="126"/>
      <c r="L37" s="135" t="s">
        <v>121</v>
      </c>
      <c r="M37" s="126"/>
      <c r="N37" s="126"/>
      <c r="O37" s="126"/>
      <c r="P37" s="126"/>
      <c r="Q37" s="126"/>
      <c r="R37" s="126"/>
      <c r="S37" s="20"/>
      <c r="T37" s="20"/>
      <c r="U37" s="20"/>
      <c r="V37" s="20"/>
      <c r="W37" s="20"/>
      <c r="X37" s="20"/>
      <c r="Y37" s="20"/>
      <c r="Z37" s="20"/>
      <c r="AA37" s="20"/>
      <c r="AB37" s="20"/>
      <c r="AC37" s="20"/>
    </row>
    <row r="38" ht="21.75" customHeight="1">
      <c r="A38" s="126"/>
      <c r="B38" s="136" t="s">
        <v>122</v>
      </c>
      <c r="C38" s="137" t="s">
        <v>123</v>
      </c>
      <c r="D38" s="71" t="s">
        <v>43</v>
      </c>
      <c r="E38" s="71" t="s">
        <v>37</v>
      </c>
      <c r="F38" s="71" t="s">
        <v>38</v>
      </c>
      <c r="G38" s="71" t="s">
        <v>39</v>
      </c>
      <c r="H38" s="71" t="s">
        <v>40</v>
      </c>
      <c r="I38" s="24"/>
      <c r="J38" s="24"/>
      <c r="K38" s="24"/>
      <c r="L38" s="138" t="s">
        <v>124</v>
      </c>
      <c r="M38" s="71">
        <f>COUNTIF(N10:N33,"=1")</f>
        <v>5</v>
      </c>
      <c r="N38" s="83">
        <f>(M38/(24-COUNTIF(D10:D33,"A"))*100)</f>
        <v>25</v>
      </c>
      <c r="O38" s="138" t="s">
        <v>124</v>
      </c>
      <c r="P38" s="71">
        <f>COUNTIF(Q10:Q33,"=1")</f>
        <v>9</v>
      </c>
      <c r="Q38" s="83">
        <f>(P38/(24-COUNTIF(H10:H33,"A"))*100)</f>
        <v>37.5</v>
      </c>
      <c r="R38" s="138" t="s">
        <v>124</v>
      </c>
      <c r="S38" s="71">
        <f>COUNTIF(T10:T33,"=1")</f>
        <v>7</v>
      </c>
      <c r="T38" s="83">
        <f>(S38/(24-COUNTIF(I10:I33,"A"))*100)</f>
        <v>30.43478261</v>
      </c>
      <c r="U38" s="138" t="s">
        <v>124</v>
      </c>
      <c r="V38" s="71">
        <f>COUNTIF(W10:W33,"=1")</f>
        <v>1</v>
      </c>
      <c r="W38" s="83">
        <f>(V38/(24-COUNTIF(J10:J33,"A"))*100)</f>
        <v>11.11111111</v>
      </c>
      <c r="X38" s="138" t="s">
        <v>124</v>
      </c>
      <c r="Y38" s="71">
        <f>COUNTIF(Z10:Z33,"=1")</f>
        <v>3</v>
      </c>
      <c r="Z38" s="83">
        <f>(Y38/(24-COUNTIF(K10:K33,"A"))*100)</f>
        <v>33.33333333</v>
      </c>
      <c r="AA38" s="20"/>
      <c r="AB38" s="20"/>
      <c r="AC38" s="20"/>
    </row>
    <row r="39" ht="24.75" customHeight="1">
      <c r="A39" s="126"/>
      <c r="B39" s="70"/>
      <c r="C39" s="39"/>
      <c r="D39" s="139">
        <v>80.0</v>
      </c>
      <c r="E39" s="140">
        <v>67.0</v>
      </c>
      <c r="F39" s="140">
        <v>70.0</v>
      </c>
      <c r="G39" s="140">
        <v>56.0</v>
      </c>
      <c r="H39" s="141">
        <v>78.0</v>
      </c>
      <c r="I39" s="142"/>
      <c r="J39" s="142"/>
      <c r="K39" s="142"/>
      <c r="L39" s="138" t="s">
        <v>125</v>
      </c>
      <c r="M39" s="71">
        <f>COUNTIF(N10:N33,"=2")</f>
        <v>3</v>
      </c>
      <c r="N39" s="83">
        <f>(M39/(24-COUNTIF(D10:D33,"A"))*100)</f>
        <v>15</v>
      </c>
      <c r="O39" s="138" t="s">
        <v>125</v>
      </c>
      <c r="P39" s="71">
        <f>COUNTIF(Q10:Q33,"=2")</f>
        <v>3</v>
      </c>
      <c r="Q39" s="83">
        <f>(P39/(24-COUNTIF(H10:H33,"A"))*100)</f>
        <v>12.5</v>
      </c>
      <c r="R39" s="138" t="s">
        <v>125</v>
      </c>
      <c r="S39" s="71">
        <f>COUNTIF(T10:T33,"=2")</f>
        <v>3</v>
      </c>
      <c r="T39" s="83">
        <f>(S39/(24-COUNTIF(I10:I33,"A"))*100)</f>
        <v>13.04347826</v>
      </c>
      <c r="U39" s="138" t="s">
        <v>125</v>
      </c>
      <c r="V39" s="71">
        <f>COUNTIF(W10:W33,"=2")</f>
        <v>2</v>
      </c>
      <c r="W39" s="83">
        <f>(V39/(24-COUNTIF(J10:J33,"A"))*100)</f>
        <v>22.22222222</v>
      </c>
      <c r="X39" s="138" t="s">
        <v>125</v>
      </c>
      <c r="Y39" s="71">
        <f>COUNTIF(Z10:Z33,"=2")</f>
        <v>1</v>
      </c>
      <c r="Z39" s="83">
        <f>(Y39/(24-COUNTIF(K10:K33,"A"))*100)</f>
        <v>11.11111111</v>
      </c>
      <c r="AA39" s="20"/>
      <c r="AB39" s="20"/>
      <c r="AC39" s="20"/>
    </row>
    <row r="40" ht="16.5" customHeight="1">
      <c r="A40" s="126"/>
      <c r="B40" s="126"/>
      <c r="C40" s="126"/>
      <c r="D40" s="126"/>
      <c r="E40" s="126"/>
      <c r="F40" s="126"/>
      <c r="G40" s="126"/>
      <c r="H40" s="126"/>
      <c r="I40" s="126"/>
      <c r="J40" s="126"/>
      <c r="K40" s="126"/>
      <c r="L40" s="138" t="s">
        <v>126</v>
      </c>
      <c r="M40" s="71">
        <f>COUNTIF(N10:N33,"=3")</f>
        <v>8</v>
      </c>
      <c r="N40" s="83">
        <f>(M40/(24-COUNTIF(D10:D33,"A"))*100)</f>
        <v>40</v>
      </c>
      <c r="O40" s="138" t="s">
        <v>126</v>
      </c>
      <c r="P40" s="71">
        <f>COUNTIF(Q10:Q33,"=3")</f>
        <v>0</v>
      </c>
      <c r="Q40" s="83">
        <f>(P40/(24-COUNTIF(H10:H33,"A"))*100)</f>
        <v>0</v>
      </c>
      <c r="R40" s="138" t="s">
        <v>126</v>
      </c>
      <c r="S40" s="71">
        <f>COUNTIF(T10:T33,"=3")</f>
        <v>1</v>
      </c>
      <c r="T40" s="83">
        <f>(S40/(24-COUNTIF(I10:I33,"A"))*100)</f>
        <v>4.347826087</v>
      </c>
      <c r="U40" s="138" t="s">
        <v>126</v>
      </c>
      <c r="V40" s="71">
        <f>COUNTIF(W10:W33,"=3")</f>
        <v>1</v>
      </c>
      <c r="W40" s="83">
        <f>(V40/(24-COUNTIF(J10:J33,"A"))*100)</f>
        <v>11.11111111</v>
      </c>
      <c r="X40" s="138" t="s">
        <v>126</v>
      </c>
      <c r="Y40" s="71">
        <f>COUNTIF(Z10:Z33,"=3")</f>
        <v>2</v>
      </c>
      <c r="Z40" s="83">
        <f>(Y40/(24-COUNTIF(K10:K33,"A"))*100)</f>
        <v>22.22222222</v>
      </c>
      <c r="AA40" s="20"/>
      <c r="AB40" s="20"/>
      <c r="AC40" s="20"/>
    </row>
    <row r="41" ht="15.0" customHeight="1">
      <c r="A41" s="126"/>
      <c r="B41" s="143"/>
      <c r="C41" s="126"/>
      <c r="D41" s="126"/>
      <c r="E41" s="126"/>
      <c r="F41" s="126"/>
      <c r="G41" s="126"/>
      <c r="H41" s="126"/>
      <c r="I41" s="126"/>
      <c r="J41" s="126"/>
      <c r="K41" s="126"/>
      <c r="L41" s="138" t="s">
        <v>127</v>
      </c>
      <c r="M41" s="144">
        <f>COUNTIF(N10:N33,"=0")-COUNTIF(D10:D33,"A")</f>
        <v>4</v>
      </c>
      <c r="N41" s="83">
        <f>(M41/(24-COUNTIF(D10:D33,"A"))*100)</f>
        <v>20</v>
      </c>
      <c r="O41" s="138" t="s">
        <v>127</v>
      </c>
      <c r="P41" s="71">
        <f>COUNTIF(Q10:Q33,"=0")-COUNTIF(H10:H33,"A")</f>
        <v>12</v>
      </c>
      <c r="Q41" s="83">
        <f>(P41/(24-COUNTIF(H10:H33,"A"))*100)</f>
        <v>50</v>
      </c>
      <c r="R41" s="138" t="s">
        <v>127</v>
      </c>
      <c r="S41" s="71">
        <f>COUNTIF(T10:T33,"=0")-(COUNTIF(I10:I33,"A"))</f>
        <v>12</v>
      </c>
      <c r="T41" s="83">
        <f>(S41/(24-COUNTIF(I10:I33,"A"))*100)</f>
        <v>52.17391304</v>
      </c>
      <c r="U41" s="138" t="s">
        <v>127</v>
      </c>
      <c r="V41" s="71">
        <f>COUNTIF(W10:W33,"=0")-(COUNTIF(J10:J33,"A"))</f>
        <v>5</v>
      </c>
      <c r="W41" s="83">
        <f>(V41/(24-COUNTIF(J10:J33,"A"))*100)</f>
        <v>55.55555556</v>
      </c>
      <c r="X41" s="138" t="s">
        <v>127</v>
      </c>
      <c r="Y41" s="71">
        <f>COUNTIF(Z10:Z33,"=0")-(COUNTIF(K10:K33,"A"))</f>
        <v>3</v>
      </c>
      <c r="Z41" s="83">
        <f>(Y41/(24-COUNTIF(K10:K33,"A"))*100)</f>
        <v>33.33333333</v>
      </c>
      <c r="AA41" s="20"/>
      <c r="AB41" s="20"/>
      <c r="AC41" s="20"/>
    </row>
    <row r="42" ht="17.25" customHeight="1">
      <c r="A42" s="126"/>
      <c r="B42" s="148" t="s">
        <v>129</v>
      </c>
      <c r="C42" s="126"/>
      <c r="D42" s="126"/>
      <c r="E42" s="126"/>
      <c r="F42" s="126"/>
      <c r="G42" s="126"/>
      <c r="H42" s="126"/>
      <c r="I42" s="126"/>
      <c r="J42" s="126"/>
      <c r="K42" s="126"/>
      <c r="L42" s="126"/>
      <c r="M42" s="126"/>
      <c r="N42" s="126"/>
      <c r="O42" s="126"/>
      <c r="P42" s="126"/>
      <c r="Q42" s="126"/>
      <c r="R42" s="126"/>
      <c r="S42" s="20"/>
      <c r="T42" s="150"/>
      <c r="U42" s="20"/>
      <c r="V42" s="20"/>
      <c r="W42" s="20"/>
      <c r="X42" s="20"/>
      <c r="Y42" s="20"/>
      <c r="Z42" s="150"/>
      <c r="AA42" s="20"/>
      <c r="AB42" s="20"/>
      <c r="AC42" s="20"/>
    </row>
    <row r="43" ht="18.0" customHeight="1">
      <c r="A43" s="126"/>
      <c r="B43" s="22" t="s">
        <v>132</v>
      </c>
      <c r="D43" s="126"/>
      <c r="E43" s="126"/>
      <c r="F43" s="126"/>
      <c r="G43" s="126"/>
      <c r="H43" s="126"/>
      <c r="I43" s="126"/>
      <c r="J43" s="126"/>
      <c r="K43" s="126"/>
      <c r="L43" s="126"/>
      <c r="M43" s="126"/>
      <c r="N43" s="126"/>
      <c r="O43" s="131" t="s">
        <v>133</v>
      </c>
      <c r="P43" s="71" t="s">
        <v>134</v>
      </c>
      <c r="Q43" s="126" t="s">
        <v>135</v>
      </c>
      <c r="R43" s="126"/>
      <c r="S43" s="20"/>
      <c r="T43" s="20"/>
      <c r="U43" s="20"/>
      <c r="V43" s="20"/>
      <c r="W43" s="20"/>
      <c r="X43" s="20"/>
      <c r="Y43" s="20"/>
      <c r="Z43" s="20"/>
      <c r="AA43" s="20"/>
      <c r="AB43" s="20"/>
      <c r="AC43" s="20"/>
    </row>
    <row r="44" ht="18.0" customHeight="1">
      <c r="A44" s="126"/>
      <c r="B44" s="22"/>
      <c r="D44" s="126"/>
      <c r="E44" s="126"/>
      <c r="F44" s="126"/>
      <c r="G44" s="126"/>
      <c r="H44" s="126"/>
      <c r="I44" s="126"/>
      <c r="J44" s="126"/>
      <c r="K44" s="126"/>
      <c r="L44" s="126"/>
      <c r="M44" s="126"/>
      <c r="N44" s="126"/>
      <c r="O44" s="131" t="s">
        <v>136</v>
      </c>
      <c r="P44" s="71" t="s">
        <v>137</v>
      </c>
      <c r="Q44" s="126" t="s">
        <v>138</v>
      </c>
      <c r="R44" s="126"/>
      <c r="S44" s="20"/>
      <c r="T44" s="20"/>
      <c r="U44" s="20"/>
      <c r="V44" s="20"/>
      <c r="W44" s="20"/>
      <c r="X44" s="20"/>
      <c r="Y44" s="20"/>
      <c r="Z44" s="20"/>
      <c r="AA44" s="20"/>
      <c r="AB44" s="20"/>
      <c r="AC44" s="20"/>
    </row>
    <row r="45" ht="15.0" customHeight="1">
      <c r="A45" s="126"/>
      <c r="B45" s="126"/>
      <c r="C45" s="126"/>
      <c r="D45" s="126"/>
      <c r="E45" s="126"/>
      <c r="F45" s="126"/>
      <c r="G45" s="126"/>
      <c r="H45" s="126"/>
      <c r="I45" s="126"/>
      <c r="J45" s="126"/>
      <c r="K45" s="126"/>
      <c r="L45" s="126"/>
      <c r="M45" s="126"/>
      <c r="N45" s="126"/>
      <c r="O45" s="131" t="s">
        <v>139</v>
      </c>
      <c r="P45" s="71" t="s">
        <v>140</v>
      </c>
      <c r="Q45" s="126" t="s">
        <v>141</v>
      </c>
      <c r="R45" s="126"/>
      <c r="S45" s="20"/>
      <c r="T45" s="20"/>
      <c r="U45" s="20"/>
      <c r="V45" s="20"/>
      <c r="W45" s="20"/>
      <c r="X45" s="20"/>
      <c r="Y45" s="20"/>
      <c r="Z45" s="20"/>
      <c r="AA45" s="20"/>
      <c r="AB45" s="20"/>
      <c r="AC45" s="20"/>
    </row>
    <row r="46" ht="15.0" customHeight="1">
      <c r="A46" s="126"/>
      <c r="B46" s="126"/>
      <c r="C46" s="126"/>
      <c r="D46" s="126"/>
      <c r="E46" s="126"/>
      <c r="F46" s="126"/>
      <c r="G46" s="126"/>
      <c r="H46" s="126"/>
      <c r="I46" s="126"/>
      <c r="J46" s="126"/>
      <c r="K46" s="126"/>
      <c r="L46" s="126"/>
      <c r="M46" s="126"/>
      <c r="N46" s="126"/>
      <c r="O46" s="131" t="s">
        <v>142</v>
      </c>
      <c r="P46" s="71" t="s">
        <v>143</v>
      </c>
      <c r="Q46" s="126" t="s">
        <v>144</v>
      </c>
      <c r="R46" s="126"/>
      <c r="S46" s="20"/>
      <c r="T46" s="20"/>
      <c r="U46" s="20"/>
      <c r="V46" s="20"/>
      <c r="W46" s="20"/>
      <c r="X46" s="20"/>
      <c r="Y46" s="20"/>
      <c r="Z46" s="20"/>
      <c r="AA46" s="20"/>
      <c r="AB46" s="20"/>
      <c r="AC46" s="20"/>
    </row>
    <row r="47" ht="15.0" customHeight="1">
      <c r="A47" s="126"/>
      <c r="B47" s="126"/>
      <c r="C47" s="126"/>
      <c r="D47" s="126"/>
      <c r="E47" s="126"/>
      <c r="F47" s="126"/>
      <c r="G47" s="126"/>
      <c r="H47" s="126"/>
      <c r="I47" s="126"/>
      <c r="J47" s="126"/>
      <c r="K47" s="126"/>
      <c r="L47" s="126"/>
      <c r="M47" s="126"/>
      <c r="N47" s="126"/>
      <c r="O47" s="126"/>
      <c r="P47" s="126"/>
      <c r="Q47" s="126"/>
      <c r="R47" s="126"/>
      <c r="S47" s="20"/>
      <c r="T47" s="20"/>
      <c r="U47" s="20"/>
      <c r="V47" s="20"/>
      <c r="W47" s="20"/>
      <c r="X47" s="20"/>
      <c r="Y47" s="20"/>
      <c r="Z47" s="20"/>
      <c r="AA47" s="20"/>
      <c r="AB47" s="20"/>
      <c r="AC47" s="20"/>
    </row>
    <row r="48" ht="15.0" customHeight="1">
      <c r="A48" s="126"/>
      <c r="B48" s="126"/>
      <c r="C48" s="126"/>
      <c r="D48" s="126"/>
      <c r="E48" s="126"/>
      <c r="F48" s="126"/>
      <c r="G48" s="126"/>
      <c r="H48" s="126"/>
      <c r="I48" s="126"/>
      <c r="J48" s="126"/>
      <c r="K48" s="126"/>
      <c r="L48" s="126"/>
      <c r="M48" s="126"/>
      <c r="N48" s="126"/>
      <c r="O48" s="126"/>
      <c r="P48" s="126"/>
      <c r="Q48" s="126"/>
      <c r="R48" s="126"/>
      <c r="S48" s="20"/>
      <c r="T48" s="20"/>
      <c r="U48" s="20"/>
      <c r="V48" s="20"/>
      <c r="W48" s="20"/>
      <c r="X48" s="20"/>
      <c r="Y48" s="20"/>
      <c r="Z48" s="20"/>
      <c r="AA48" s="20"/>
      <c r="AB48" s="20"/>
      <c r="AC48" s="20"/>
    </row>
    <row r="49" ht="15.0" customHeight="1">
      <c r="A49" s="126"/>
      <c r="B49" s="126"/>
      <c r="C49" s="126"/>
      <c r="D49" s="126"/>
      <c r="E49" s="126"/>
      <c r="F49" s="126"/>
      <c r="G49" s="126"/>
      <c r="H49" s="126"/>
      <c r="I49" s="126"/>
      <c r="J49" s="126"/>
      <c r="K49" s="126"/>
      <c r="L49" s="126"/>
      <c r="M49" s="126"/>
      <c r="N49" s="126"/>
      <c r="O49" s="126"/>
      <c r="P49" s="126"/>
      <c r="Q49" s="126"/>
      <c r="R49" s="126"/>
      <c r="S49" s="20"/>
      <c r="T49" s="20"/>
      <c r="U49" s="20"/>
      <c r="V49" s="20"/>
      <c r="W49" s="20"/>
      <c r="X49" s="20"/>
      <c r="Y49" s="20"/>
      <c r="Z49" s="20"/>
      <c r="AA49" s="20"/>
      <c r="AB49" s="20"/>
      <c r="AC49" s="20"/>
    </row>
    <row r="50" ht="15.0" customHeight="1">
      <c r="A50" s="126"/>
      <c r="B50" s="126"/>
      <c r="C50" s="126"/>
      <c r="D50" s="126"/>
      <c r="E50" s="126"/>
      <c r="F50" s="126"/>
      <c r="G50" s="126"/>
      <c r="H50" s="126"/>
      <c r="I50" s="126"/>
      <c r="J50" s="126"/>
      <c r="K50" s="126"/>
      <c r="L50" s="126"/>
      <c r="M50" s="126"/>
      <c r="N50" s="126"/>
      <c r="O50" s="126"/>
      <c r="P50" s="126"/>
      <c r="Q50" s="126"/>
      <c r="R50" s="126"/>
      <c r="S50" s="20"/>
      <c r="T50" s="20"/>
      <c r="U50" s="20"/>
      <c r="V50" s="20"/>
      <c r="W50" s="20"/>
      <c r="X50" s="20"/>
      <c r="Y50" s="20"/>
      <c r="Z50" s="20"/>
      <c r="AA50" s="20"/>
      <c r="AB50" s="20"/>
      <c r="AC50" s="20"/>
    </row>
    <row r="51" ht="15.0" customHeight="1">
      <c r="A51" s="126"/>
      <c r="B51" s="126"/>
      <c r="C51" s="126"/>
      <c r="D51" s="126"/>
      <c r="E51" s="126"/>
      <c r="F51" s="126"/>
      <c r="G51" s="126"/>
      <c r="H51" s="126"/>
      <c r="I51" s="126"/>
      <c r="J51" s="126"/>
      <c r="K51" s="126"/>
      <c r="L51" s="126"/>
      <c r="M51" s="126"/>
      <c r="N51" s="126"/>
      <c r="O51" s="126"/>
      <c r="P51" s="126"/>
      <c r="Q51" s="126"/>
      <c r="R51" s="126"/>
      <c r="S51" s="20"/>
      <c r="T51" s="20"/>
      <c r="U51" s="20"/>
      <c r="V51" s="20"/>
      <c r="W51" s="20"/>
      <c r="X51" s="20"/>
      <c r="Y51" s="20"/>
      <c r="Z51" s="20"/>
      <c r="AA51" s="20"/>
      <c r="AB51" s="20"/>
      <c r="AC51" s="20"/>
    </row>
    <row r="52" ht="15.0" customHeight="1">
      <c r="A52" s="126"/>
      <c r="B52" s="126"/>
      <c r="C52" s="126"/>
      <c r="D52" s="126"/>
      <c r="E52" s="126"/>
      <c r="F52" s="126"/>
      <c r="G52" s="126"/>
      <c r="H52" s="126"/>
      <c r="I52" s="126"/>
      <c r="J52" s="126"/>
      <c r="K52" s="126"/>
      <c r="L52" s="126"/>
      <c r="M52" s="126"/>
      <c r="N52" s="126"/>
      <c r="O52" s="126"/>
      <c r="P52" s="126"/>
      <c r="Q52" s="126"/>
      <c r="R52" s="126"/>
      <c r="S52" s="20"/>
      <c r="T52" s="20"/>
      <c r="U52" s="20"/>
      <c r="V52" s="20"/>
      <c r="W52" s="20"/>
      <c r="X52" s="20"/>
      <c r="Y52" s="20"/>
      <c r="Z52" s="20"/>
      <c r="AA52" s="20"/>
      <c r="AB52" s="20"/>
      <c r="AC52" s="20"/>
    </row>
    <row r="53" ht="15.0" customHeight="1">
      <c r="A53" s="126"/>
      <c r="B53" s="126"/>
      <c r="C53" s="126"/>
      <c r="D53" s="126"/>
      <c r="E53" s="126"/>
      <c r="F53" s="126"/>
      <c r="G53" s="126"/>
      <c r="H53" s="126"/>
      <c r="I53" s="126"/>
      <c r="J53" s="126"/>
      <c r="K53" s="126"/>
      <c r="L53" s="126"/>
      <c r="M53" s="126"/>
      <c r="N53" s="126"/>
      <c r="O53" s="126"/>
      <c r="P53" s="126"/>
      <c r="Q53" s="126"/>
      <c r="R53" s="126"/>
      <c r="S53" s="20"/>
      <c r="T53" s="20"/>
      <c r="U53" s="20"/>
      <c r="V53" s="20"/>
      <c r="W53" s="20"/>
      <c r="X53" s="20"/>
      <c r="Y53" s="20"/>
      <c r="Z53" s="20"/>
      <c r="AA53" s="20"/>
      <c r="AB53" s="20"/>
      <c r="AC53" s="20"/>
    </row>
    <row r="54" ht="15.0" customHeight="1">
      <c r="A54" s="126"/>
      <c r="B54" s="126"/>
      <c r="C54" s="126"/>
      <c r="D54" s="126"/>
      <c r="E54" s="126"/>
      <c r="F54" s="126"/>
      <c r="G54" s="126"/>
      <c r="H54" s="126"/>
      <c r="I54" s="126"/>
      <c r="J54" s="126"/>
      <c r="K54" s="126"/>
      <c r="L54" s="126"/>
      <c r="M54" s="126"/>
      <c r="N54" s="126"/>
      <c r="O54" s="126"/>
      <c r="P54" s="126"/>
      <c r="Q54" s="126"/>
      <c r="R54" s="126"/>
      <c r="S54" s="20"/>
      <c r="T54" s="20"/>
      <c r="U54" s="20"/>
      <c r="V54" s="20"/>
      <c r="W54" s="20"/>
      <c r="X54" s="20"/>
      <c r="Y54" s="20"/>
      <c r="Z54" s="20"/>
      <c r="AA54" s="20"/>
      <c r="AB54" s="20"/>
      <c r="AC54" s="20"/>
    </row>
    <row r="55" ht="15.0" customHeight="1">
      <c r="A55" s="126"/>
      <c r="B55" s="126"/>
      <c r="C55" s="126"/>
      <c r="D55" s="126"/>
      <c r="E55" s="126"/>
      <c r="F55" s="126"/>
      <c r="G55" s="126"/>
      <c r="H55" s="126"/>
      <c r="I55" s="126"/>
      <c r="J55" s="126"/>
      <c r="K55" s="126"/>
      <c r="L55" s="126"/>
      <c r="M55" s="126"/>
      <c r="N55" s="126"/>
      <c r="O55" s="126"/>
      <c r="P55" s="126"/>
      <c r="Q55" s="126"/>
      <c r="R55" s="126"/>
      <c r="S55" s="20"/>
      <c r="T55" s="20"/>
      <c r="U55" s="20"/>
      <c r="V55" s="20"/>
      <c r="W55" s="20"/>
      <c r="X55" s="20"/>
      <c r="Y55" s="20"/>
      <c r="Z55" s="20"/>
      <c r="AA55" s="20"/>
      <c r="AB55" s="20"/>
      <c r="AC55" s="20"/>
    </row>
    <row r="56" ht="15.0" customHeight="1">
      <c r="A56" s="126"/>
      <c r="B56" s="126"/>
      <c r="C56" s="126"/>
      <c r="D56" s="5"/>
      <c r="E56" s="5"/>
      <c r="F56" s="5"/>
      <c r="G56" s="5"/>
      <c r="H56" s="5"/>
      <c r="I56" s="5"/>
      <c r="J56" s="5"/>
      <c r="K56" s="5"/>
      <c r="L56" s="126"/>
      <c r="M56" s="126"/>
      <c r="N56" s="126"/>
      <c r="O56" s="126"/>
      <c r="P56" s="126"/>
      <c r="Q56" s="126"/>
      <c r="R56" s="126"/>
      <c r="S56" s="20"/>
      <c r="T56" s="20"/>
      <c r="U56" s="20"/>
      <c r="V56" s="20"/>
      <c r="W56" s="20"/>
      <c r="X56" s="20"/>
      <c r="Y56" s="20"/>
      <c r="Z56" s="20"/>
      <c r="AA56" s="20"/>
      <c r="AB56" s="20"/>
      <c r="AC56" s="20"/>
    </row>
    <row r="57" ht="15.0" customHeight="1">
      <c r="A57" s="126"/>
      <c r="B57" s="126"/>
      <c r="C57" s="126"/>
      <c r="D57" s="126"/>
      <c r="E57" s="126"/>
      <c r="F57" s="126"/>
      <c r="G57" s="126"/>
      <c r="H57" s="126"/>
      <c r="I57" s="126"/>
      <c r="J57" s="126"/>
      <c r="K57" s="126"/>
      <c r="L57" s="126"/>
      <c r="M57" s="126"/>
      <c r="N57" s="126"/>
      <c r="O57" s="126"/>
      <c r="P57" s="126"/>
      <c r="Q57" s="126"/>
      <c r="R57" s="126"/>
      <c r="S57" s="20"/>
      <c r="T57" s="20"/>
      <c r="U57" s="20"/>
      <c r="V57" s="20"/>
      <c r="W57" s="20"/>
      <c r="X57" s="20"/>
      <c r="Y57" s="20"/>
      <c r="Z57" s="20"/>
      <c r="AA57" s="20"/>
      <c r="AB57" s="20"/>
      <c r="AC57" s="20"/>
    </row>
    <row r="58" ht="15.0" customHeight="1">
      <c r="A58" s="126"/>
      <c r="B58" s="126"/>
      <c r="C58" s="5"/>
      <c r="D58" s="126"/>
      <c r="E58" s="126"/>
      <c r="F58" s="126"/>
      <c r="G58" s="126"/>
      <c r="H58" s="126"/>
      <c r="I58" s="126"/>
      <c r="J58" s="126"/>
      <c r="K58" s="126"/>
      <c r="L58" s="126"/>
      <c r="M58" s="126"/>
      <c r="N58" s="126"/>
      <c r="O58" s="126"/>
      <c r="P58" s="126"/>
      <c r="Q58" s="126"/>
      <c r="R58" s="126"/>
      <c r="S58" s="20"/>
      <c r="T58" s="20"/>
      <c r="U58" s="20"/>
      <c r="V58" s="20"/>
      <c r="W58" s="20"/>
      <c r="X58" s="20"/>
      <c r="Y58" s="20"/>
      <c r="Z58" s="20"/>
      <c r="AA58" s="20"/>
      <c r="AB58" s="20"/>
      <c r="AC58" s="20"/>
    </row>
    <row r="59" ht="15.0" customHeight="1">
      <c r="A59" s="126"/>
      <c r="B59" s="126"/>
      <c r="C59" s="126"/>
      <c r="D59" s="126"/>
      <c r="E59" s="126"/>
      <c r="F59" s="126"/>
      <c r="G59" s="126"/>
      <c r="H59" s="126"/>
      <c r="I59" s="126"/>
      <c r="J59" s="126"/>
      <c r="K59" s="126"/>
      <c r="L59" s="126"/>
      <c r="M59" s="126"/>
      <c r="N59" s="126"/>
      <c r="O59" s="126"/>
      <c r="P59" s="126"/>
      <c r="Q59" s="126"/>
      <c r="R59" s="126"/>
      <c r="S59" s="20"/>
      <c r="T59" s="20"/>
      <c r="U59" s="20"/>
      <c r="V59" s="20"/>
      <c r="W59" s="20"/>
      <c r="X59" s="20"/>
      <c r="Y59" s="20"/>
      <c r="Z59" s="20"/>
      <c r="AA59" s="20"/>
      <c r="AB59" s="20"/>
      <c r="AC59" s="20"/>
    </row>
    <row r="60" ht="15.0" customHeight="1">
      <c r="A60" s="126"/>
      <c r="B60" s="126"/>
      <c r="C60" s="126"/>
      <c r="D60" s="126"/>
      <c r="E60" s="126"/>
      <c r="F60" s="126"/>
      <c r="G60" s="126"/>
      <c r="H60" s="126"/>
      <c r="I60" s="126"/>
      <c r="J60" s="126"/>
      <c r="K60" s="126"/>
      <c r="L60" s="126"/>
      <c r="M60" s="126"/>
      <c r="N60" s="126"/>
      <c r="O60" s="126"/>
      <c r="P60" s="126"/>
      <c r="Q60" s="126"/>
      <c r="R60" s="126"/>
      <c r="S60" s="20"/>
      <c r="T60" s="20"/>
      <c r="U60" s="20"/>
      <c r="V60" s="20"/>
      <c r="W60" s="20"/>
      <c r="X60" s="20"/>
      <c r="Y60" s="20"/>
      <c r="Z60" s="20"/>
      <c r="AA60" s="20"/>
      <c r="AB60" s="20"/>
      <c r="AC60" s="20"/>
    </row>
    <row r="61" ht="15.0" customHeight="1">
      <c r="A61" s="126"/>
      <c r="B61" s="126"/>
      <c r="C61" s="126"/>
      <c r="D61" s="126"/>
      <c r="E61" s="126"/>
      <c r="F61" s="126"/>
      <c r="G61" s="126"/>
      <c r="H61" s="126"/>
      <c r="I61" s="126"/>
      <c r="J61" s="126"/>
      <c r="K61" s="126"/>
      <c r="L61" s="126"/>
      <c r="M61" s="126"/>
      <c r="N61" s="126"/>
      <c r="O61" s="126"/>
      <c r="P61" s="126"/>
      <c r="Q61" s="126"/>
      <c r="R61" s="126"/>
      <c r="S61" s="20"/>
      <c r="T61" s="20"/>
      <c r="U61" s="20"/>
      <c r="V61" s="20"/>
      <c r="W61" s="20"/>
      <c r="X61" s="20"/>
      <c r="Y61" s="20"/>
      <c r="Z61" s="20"/>
      <c r="AA61" s="20"/>
      <c r="AB61" s="20"/>
      <c r="AC61" s="20"/>
    </row>
    <row r="62" ht="15.0" customHeight="1">
      <c r="A62" s="126"/>
      <c r="B62" s="126"/>
      <c r="C62" s="126"/>
      <c r="D62" s="126"/>
      <c r="E62" s="126"/>
      <c r="F62" s="126"/>
      <c r="G62" s="126"/>
      <c r="H62" s="126"/>
      <c r="I62" s="126"/>
      <c r="J62" s="126"/>
      <c r="K62" s="126"/>
      <c r="L62" s="126"/>
      <c r="M62" s="126"/>
      <c r="N62" s="126"/>
      <c r="O62" s="126"/>
      <c r="P62" s="126"/>
      <c r="Q62" s="126"/>
      <c r="R62" s="126"/>
      <c r="S62" s="20"/>
      <c r="T62" s="20"/>
      <c r="U62" s="20"/>
      <c r="V62" s="20"/>
      <c r="W62" s="20"/>
      <c r="X62" s="20"/>
      <c r="Y62" s="20"/>
      <c r="Z62" s="20"/>
      <c r="AA62" s="20"/>
      <c r="AB62" s="20"/>
      <c r="AC62" s="20"/>
    </row>
    <row r="63" ht="15.0" customHeight="1">
      <c r="A63" s="126"/>
      <c r="B63" s="126"/>
      <c r="C63" s="126"/>
      <c r="D63" s="126"/>
      <c r="E63" s="126"/>
      <c r="F63" s="126"/>
      <c r="G63" s="126"/>
      <c r="H63" s="126"/>
      <c r="I63" s="126"/>
      <c r="J63" s="126"/>
      <c r="K63" s="126"/>
      <c r="L63" s="126"/>
      <c r="M63" s="126"/>
      <c r="N63" s="126"/>
      <c r="O63" s="126"/>
      <c r="P63" s="126"/>
      <c r="Q63" s="126"/>
      <c r="R63" s="126"/>
      <c r="S63" s="20"/>
      <c r="T63" s="20"/>
      <c r="U63" s="20"/>
      <c r="V63" s="20"/>
      <c r="W63" s="20"/>
      <c r="X63" s="20"/>
      <c r="Y63" s="20"/>
      <c r="Z63" s="20"/>
      <c r="AA63" s="20"/>
      <c r="AB63" s="20"/>
      <c r="AC63" s="20"/>
    </row>
    <row r="64" ht="15.0" customHeight="1">
      <c r="A64" s="126"/>
      <c r="B64" s="126"/>
      <c r="C64" s="126"/>
      <c r="D64" s="126"/>
      <c r="E64" s="126"/>
      <c r="F64" s="126"/>
      <c r="G64" s="126"/>
      <c r="H64" s="126"/>
      <c r="I64" s="126"/>
      <c r="J64" s="126"/>
      <c r="K64" s="126"/>
      <c r="L64" s="126"/>
      <c r="M64" s="126"/>
      <c r="N64" s="126"/>
      <c r="O64" s="126"/>
      <c r="P64" s="126"/>
      <c r="Q64" s="126"/>
      <c r="R64" s="126"/>
      <c r="S64" s="20"/>
      <c r="T64" s="20"/>
      <c r="U64" s="20"/>
      <c r="V64" s="20"/>
      <c r="W64" s="20"/>
      <c r="X64" s="20"/>
      <c r="Y64" s="20"/>
      <c r="Z64" s="20"/>
      <c r="AA64" s="20"/>
      <c r="AB64" s="20"/>
      <c r="AC64" s="20"/>
    </row>
    <row r="65" ht="15.0" customHeight="1">
      <c r="A65" s="126"/>
      <c r="B65" s="126"/>
      <c r="C65" s="126"/>
      <c r="D65" s="126"/>
      <c r="E65" s="126"/>
      <c r="F65" s="126"/>
      <c r="G65" s="126"/>
      <c r="H65" s="126"/>
      <c r="I65" s="126"/>
      <c r="J65" s="126"/>
      <c r="K65" s="126"/>
      <c r="L65" s="126"/>
      <c r="M65" s="126"/>
      <c r="N65" s="126"/>
      <c r="O65" s="126"/>
      <c r="P65" s="126"/>
      <c r="Q65" s="126"/>
      <c r="R65" s="126"/>
      <c r="S65" s="20"/>
      <c r="T65" s="20"/>
      <c r="U65" s="20"/>
      <c r="V65" s="20"/>
      <c r="W65" s="20"/>
      <c r="X65" s="20"/>
      <c r="Y65" s="20"/>
      <c r="Z65" s="20"/>
      <c r="AA65" s="20"/>
      <c r="AB65" s="20"/>
      <c r="AC65" s="20"/>
    </row>
    <row r="66" ht="15.0" customHeight="1">
      <c r="A66" s="126"/>
      <c r="B66" s="126"/>
      <c r="C66" s="126"/>
      <c r="D66" s="126"/>
      <c r="E66" s="126"/>
      <c r="F66" s="126"/>
      <c r="G66" s="126"/>
      <c r="H66" s="126"/>
      <c r="I66" s="126"/>
      <c r="J66" s="126"/>
      <c r="K66" s="126"/>
      <c r="L66" s="126"/>
      <c r="M66" s="126"/>
      <c r="N66" s="126"/>
      <c r="O66" s="126"/>
      <c r="P66" s="126"/>
      <c r="Q66" s="126"/>
      <c r="R66" s="126"/>
      <c r="S66" s="20"/>
      <c r="T66" s="20"/>
      <c r="U66" s="20"/>
      <c r="V66" s="20"/>
      <c r="W66" s="20"/>
      <c r="X66" s="20"/>
      <c r="Y66" s="20"/>
      <c r="Z66" s="20"/>
      <c r="AA66" s="20"/>
      <c r="AB66" s="20"/>
      <c r="AC66" s="20"/>
    </row>
    <row r="67" ht="15.0" customHeight="1">
      <c r="A67" s="126"/>
      <c r="B67" s="126"/>
      <c r="C67" s="126"/>
      <c r="D67" s="126"/>
      <c r="E67" s="126"/>
      <c r="F67" s="126"/>
      <c r="G67" s="126"/>
      <c r="H67" s="126"/>
      <c r="I67" s="126"/>
      <c r="J67" s="126"/>
      <c r="K67" s="126"/>
      <c r="L67" s="126"/>
      <c r="M67" s="126"/>
      <c r="N67" s="126"/>
      <c r="O67" s="126"/>
      <c r="P67" s="126"/>
      <c r="Q67" s="126"/>
      <c r="R67" s="126"/>
      <c r="S67" s="20"/>
      <c r="T67" s="20"/>
      <c r="U67" s="20"/>
      <c r="V67" s="20"/>
      <c r="W67" s="20"/>
      <c r="X67" s="20"/>
      <c r="Y67" s="20"/>
      <c r="Z67" s="20"/>
      <c r="AA67" s="20"/>
      <c r="AB67" s="20"/>
      <c r="AC67" s="20"/>
    </row>
    <row r="68" ht="15.0" customHeight="1">
      <c r="A68" s="126"/>
      <c r="B68" s="126"/>
      <c r="C68" s="126"/>
      <c r="D68" s="126"/>
      <c r="E68" s="126"/>
      <c r="F68" s="126"/>
      <c r="G68" s="126"/>
      <c r="H68" s="126"/>
      <c r="I68" s="126"/>
      <c r="J68" s="126"/>
      <c r="K68" s="126"/>
      <c r="L68" s="126"/>
      <c r="M68" s="126"/>
      <c r="N68" s="126"/>
      <c r="O68" s="126"/>
      <c r="P68" s="126"/>
      <c r="Q68" s="126"/>
      <c r="R68" s="126"/>
      <c r="S68" s="20"/>
      <c r="T68" s="20"/>
      <c r="U68" s="20"/>
      <c r="V68" s="20"/>
      <c r="W68" s="20"/>
      <c r="X68" s="20"/>
      <c r="Y68" s="20"/>
      <c r="Z68" s="20"/>
      <c r="AA68" s="20"/>
      <c r="AB68" s="20"/>
      <c r="AC68" s="20"/>
    </row>
    <row r="69" ht="15.0" customHeight="1">
      <c r="A69" s="126"/>
      <c r="B69" s="126"/>
      <c r="C69" s="126"/>
      <c r="D69" s="126"/>
      <c r="E69" s="126"/>
      <c r="F69" s="126"/>
      <c r="G69" s="126"/>
      <c r="H69" s="126"/>
      <c r="I69" s="126"/>
      <c r="J69" s="126"/>
      <c r="K69" s="126"/>
      <c r="L69" s="126"/>
      <c r="M69" s="126"/>
      <c r="N69" s="126"/>
      <c r="O69" s="126"/>
      <c r="P69" s="126"/>
      <c r="Q69" s="126"/>
      <c r="R69" s="126"/>
      <c r="S69" s="20"/>
      <c r="T69" s="20"/>
      <c r="U69" s="20"/>
      <c r="V69" s="20"/>
      <c r="W69" s="20"/>
      <c r="X69" s="20"/>
      <c r="Y69" s="20"/>
      <c r="Z69" s="20"/>
      <c r="AA69" s="20"/>
      <c r="AB69" s="20"/>
      <c r="AC69" s="20"/>
    </row>
    <row r="70" ht="15.0" customHeight="1">
      <c r="A70" s="126"/>
      <c r="B70" s="126"/>
      <c r="C70" s="126"/>
      <c r="D70" s="126"/>
      <c r="E70" s="126"/>
      <c r="F70" s="126"/>
      <c r="G70" s="126"/>
      <c r="H70" s="126"/>
      <c r="I70" s="126"/>
      <c r="J70" s="126"/>
      <c r="K70" s="126"/>
      <c r="L70" s="126"/>
      <c r="M70" s="126"/>
      <c r="N70" s="126"/>
      <c r="O70" s="126"/>
      <c r="P70" s="126"/>
      <c r="Q70" s="126"/>
      <c r="R70" s="126"/>
      <c r="S70" s="20"/>
      <c r="T70" s="20"/>
      <c r="U70" s="20"/>
      <c r="V70" s="20"/>
      <c r="W70" s="20"/>
      <c r="X70" s="20"/>
      <c r="Y70" s="20"/>
      <c r="Z70" s="20"/>
      <c r="AA70" s="20"/>
      <c r="AB70" s="20"/>
      <c r="AC70" s="20"/>
    </row>
    <row r="71" ht="15.0" customHeight="1">
      <c r="A71" s="126"/>
      <c r="B71" s="126"/>
      <c r="C71" s="126"/>
      <c r="D71" s="126"/>
      <c r="E71" s="126"/>
      <c r="F71" s="126"/>
      <c r="G71" s="126"/>
      <c r="H71" s="126"/>
      <c r="I71" s="126"/>
      <c r="J71" s="126"/>
      <c r="K71" s="126"/>
      <c r="L71" s="126"/>
      <c r="M71" s="126"/>
      <c r="N71" s="126"/>
      <c r="O71" s="126"/>
      <c r="P71" s="126"/>
      <c r="Q71" s="126"/>
      <c r="R71" s="126"/>
      <c r="S71" s="20"/>
      <c r="T71" s="20"/>
      <c r="U71" s="20"/>
      <c r="V71" s="20"/>
      <c r="W71" s="20"/>
      <c r="X71" s="20"/>
      <c r="Y71" s="20"/>
      <c r="Z71" s="20"/>
      <c r="AA71" s="20"/>
      <c r="AB71" s="20"/>
      <c r="AC71" s="20"/>
    </row>
    <row r="72" ht="15.0" customHeight="1">
      <c r="A72" s="126"/>
      <c r="B72" s="126"/>
      <c r="C72" s="126"/>
      <c r="D72" s="126"/>
      <c r="E72" s="126"/>
      <c r="F72" s="126"/>
      <c r="G72" s="126"/>
      <c r="H72" s="126"/>
      <c r="I72" s="126"/>
      <c r="J72" s="126"/>
      <c r="K72" s="126"/>
      <c r="L72" s="126"/>
      <c r="M72" s="126"/>
      <c r="N72" s="126"/>
      <c r="O72" s="126"/>
      <c r="P72" s="126"/>
      <c r="Q72" s="126"/>
      <c r="R72" s="126"/>
      <c r="S72" s="20"/>
      <c r="T72" s="20"/>
      <c r="U72" s="20"/>
      <c r="V72" s="20"/>
      <c r="W72" s="20"/>
      <c r="X72" s="20"/>
      <c r="Y72" s="20"/>
      <c r="Z72" s="20"/>
      <c r="AA72" s="20"/>
      <c r="AB72" s="20"/>
      <c r="AC72" s="20"/>
    </row>
    <row r="73" ht="15.0" customHeight="1">
      <c r="A73" s="126"/>
      <c r="B73" s="126"/>
      <c r="C73" s="126"/>
      <c r="D73" s="126"/>
      <c r="E73" s="126"/>
      <c r="F73" s="126"/>
      <c r="G73" s="126"/>
      <c r="H73" s="126"/>
      <c r="I73" s="126"/>
      <c r="J73" s="126"/>
      <c r="K73" s="126"/>
      <c r="L73" s="126"/>
      <c r="M73" s="126"/>
      <c r="N73" s="126"/>
      <c r="O73" s="126"/>
      <c r="P73" s="126"/>
      <c r="Q73" s="126"/>
      <c r="R73" s="126"/>
      <c r="S73" s="20"/>
      <c r="T73" s="20"/>
      <c r="U73" s="20"/>
      <c r="V73" s="20"/>
      <c r="W73" s="20"/>
      <c r="X73" s="20"/>
      <c r="Y73" s="20"/>
      <c r="Z73" s="20"/>
      <c r="AA73" s="20"/>
      <c r="AB73" s="20"/>
      <c r="AC73" s="20"/>
    </row>
    <row r="74" ht="15.0" customHeight="1">
      <c r="A74" s="126"/>
      <c r="B74" s="126"/>
      <c r="C74" s="126"/>
      <c r="D74" s="126"/>
      <c r="E74" s="126"/>
      <c r="F74" s="126"/>
      <c r="G74" s="126"/>
      <c r="H74" s="126"/>
      <c r="I74" s="126"/>
      <c r="J74" s="126"/>
      <c r="K74" s="126"/>
      <c r="L74" s="126"/>
      <c r="M74" s="126"/>
      <c r="N74" s="126"/>
      <c r="O74" s="126"/>
      <c r="P74" s="126"/>
      <c r="Q74" s="126"/>
      <c r="R74" s="126"/>
      <c r="S74" s="20"/>
      <c r="T74" s="20"/>
      <c r="U74" s="20"/>
      <c r="V74" s="20"/>
      <c r="W74" s="20"/>
      <c r="X74" s="20"/>
      <c r="Y74" s="20"/>
      <c r="Z74" s="20"/>
      <c r="AA74" s="20"/>
      <c r="AB74" s="20"/>
      <c r="AC74" s="20"/>
    </row>
    <row r="75" ht="15.0" customHeight="1">
      <c r="A75" s="126"/>
      <c r="B75" s="126"/>
      <c r="C75" s="126"/>
      <c r="D75" s="126"/>
      <c r="E75" s="126"/>
      <c r="F75" s="126"/>
      <c r="G75" s="126"/>
      <c r="H75" s="126"/>
      <c r="I75" s="126"/>
      <c r="J75" s="126"/>
      <c r="K75" s="126"/>
      <c r="L75" s="126"/>
      <c r="M75" s="126"/>
      <c r="N75" s="126"/>
      <c r="O75" s="126"/>
      <c r="P75" s="126"/>
      <c r="Q75" s="126"/>
      <c r="R75" s="126"/>
      <c r="S75" s="20"/>
      <c r="T75" s="20"/>
      <c r="U75" s="20"/>
      <c r="V75" s="20"/>
      <c r="W75" s="20"/>
      <c r="X75" s="20"/>
      <c r="Y75" s="20"/>
      <c r="Z75" s="20"/>
      <c r="AA75" s="20"/>
      <c r="AB75" s="20"/>
      <c r="AC75" s="20"/>
    </row>
    <row r="76" ht="15.0" customHeight="1">
      <c r="A76" s="126"/>
      <c r="B76" s="126"/>
      <c r="C76" s="126"/>
      <c r="D76" s="126"/>
      <c r="E76" s="126"/>
      <c r="F76" s="126"/>
      <c r="G76" s="126"/>
      <c r="H76" s="126"/>
      <c r="I76" s="126"/>
      <c r="J76" s="126"/>
      <c r="K76" s="126"/>
      <c r="L76" s="126"/>
      <c r="M76" s="126"/>
      <c r="N76" s="126"/>
      <c r="O76" s="126"/>
      <c r="P76" s="126"/>
      <c r="Q76" s="126"/>
      <c r="R76" s="126"/>
      <c r="S76" s="20"/>
      <c r="T76" s="20"/>
      <c r="U76" s="20"/>
      <c r="V76" s="20"/>
      <c r="W76" s="20"/>
      <c r="X76" s="20"/>
      <c r="Y76" s="20"/>
      <c r="Z76" s="20"/>
      <c r="AA76" s="20"/>
      <c r="AB76" s="20"/>
      <c r="AC76" s="20"/>
    </row>
    <row r="77" ht="15.0" customHeight="1">
      <c r="A77" s="126"/>
      <c r="B77" s="126"/>
      <c r="C77" s="126"/>
      <c r="D77" s="126"/>
      <c r="E77" s="126"/>
      <c r="F77" s="126"/>
      <c r="G77" s="126"/>
      <c r="H77" s="126"/>
      <c r="I77" s="126"/>
      <c r="J77" s="126"/>
      <c r="K77" s="126"/>
      <c r="L77" s="126"/>
      <c r="M77" s="126"/>
      <c r="N77" s="126"/>
      <c r="O77" s="126"/>
      <c r="P77" s="126"/>
      <c r="Q77" s="126"/>
      <c r="R77" s="126"/>
      <c r="S77" s="20"/>
      <c r="T77" s="20"/>
      <c r="U77" s="20"/>
      <c r="V77" s="20"/>
      <c r="W77" s="20"/>
      <c r="X77" s="20"/>
      <c r="Y77" s="20"/>
      <c r="Z77" s="20"/>
      <c r="AA77" s="20"/>
      <c r="AB77" s="20"/>
      <c r="AC77" s="20"/>
    </row>
    <row r="78" ht="15.0" customHeight="1">
      <c r="A78" s="126"/>
      <c r="B78" s="126"/>
      <c r="C78" s="126"/>
      <c r="D78" s="126"/>
      <c r="E78" s="126"/>
      <c r="F78" s="126"/>
      <c r="G78" s="126"/>
      <c r="H78" s="126"/>
      <c r="I78" s="126"/>
      <c r="J78" s="126"/>
      <c r="K78" s="126"/>
      <c r="L78" s="126"/>
      <c r="M78" s="126"/>
      <c r="N78" s="126"/>
      <c r="O78" s="126"/>
      <c r="P78" s="126"/>
      <c r="Q78" s="126"/>
      <c r="R78" s="126"/>
      <c r="S78" s="20"/>
      <c r="T78" s="20"/>
      <c r="U78" s="20"/>
      <c r="V78" s="20"/>
      <c r="W78" s="20"/>
      <c r="X78" s="20"/>
      <c r="Y78" s="20"/>
      <c r="Z78" s="20"/>
      <c r="AA78" s="20"/>
      <c r="AB78" s="20"/>
      <c r="AC78" s="20"/>
    </row>
    <row r="79" ht="15.0" customHeight="1">
      <c r="A79" s="126"/>
      <c r="B79" s="126"/>
      <c r="C79" s="126"/>
      <c r="D79" s="126"/>
      <c r="E79" s="126"/>
      <c r="F79" s="126"/>
      <c r="G79" s="126"/>
      <c r="H79" s="126"/>
      <c r="I79" s="126"/>
      <c r="J79" s="126"/>
      <c r="K79" s="126"/>
      <c r="L79" s="126"/>
      <c r="M79" s="126"/>
      <c r="N79" s="126"/>
      <c r="O79" s="126"/>
      <c r="P79" s="126"/>
      <c r="Q79" s="126"/>
      <c r="R79" s="126"/>
      <c r="S79" s="20"/>
      <c r="T79" s="20"/>
      <c r="U79" s="20"/>
      <c r="V79" s="20"/>
      <c r="W79" s="20"/>
      <c r="X79" s="20"/>
      <c r="Y79" s="20"/>
      <c r="Z79" s="20"/>
      <c r="AA79" s="20"/>
      <c r="AB79" s="20"/>
      <c r="AC79" s="20"/>
    </row>
    <row r="80" ht="15.0" customHeight="1">
      <c r="A80" s="126"/>
      <c r="B80" s="126"/>
      <c r="C80" s="126"/>
      <c r="D80" s="126"/>
      <c r="E80" s="126"/>
      <c r="F80" s="126"/>
      <c r="G80" s="126"/>
      <c r="H80" s="126"/>
      <c r="I80" s="126"/>
      <c r="J80" s="126"/>
      <c r="K80" s="126"/>
      <c r="L80" s="126"/>
      <c r="M80" s="126"/>
      <c r="N80" s="126"/>
      <c r="O80" s="126"/>
      <c r="P80" s="126"/>
      <c r="Q80" s="126"/>
      <c r="R80" s="126"/>
      <c r="S80" s="20"/>
      <c r="T80" s="20"/>
      <c r="U80" s="20"/>
      <c r="V80" s="20"/>
      <c r="W80" s="20"/>
      <c r="X80" s="20"/>
      <c r="Y80" s="20"/>
      <c r="Z80" s="20"/>
      <c r="AA80" s="20"/>
      <c r="AB80" s="20"/>
      <c r="AC80" s="20"/>
    </row>
    <row r="81" ht="15.0" customHeight="1">
      <c r="A81" s="126"/>
      <c r="B81" s="126"/>
      <c r="C81" s="126"/>
      <c r="D81" s="126"/>
      <c r="E81" s="126"/>
      <c r="F81" s="126"/>
      <c r="G81" s="126"/>
      <c r="H81" s="126"/>
      <c r="I81" s="126"/>
      <c r="J81" s="126"/>
      <c r="K81" s="126"/>
      <c r="L81" s="126"/>
      <c r="M81" s="126"/>
      <c r="N81" s="126"/>
      <c r="O81" s="126"/>
      <c r="P81" s="126"/>
      <c r="Q81" s="126"/>
      <c r="R81" s="126"/>
      <c r="S81" s="20"/>
      <c r="T81" s="20"/>
      <c r="U81" s="20"/>
      <c r="V81" s="20"/>
      <c r="W81" s="20"/>
      <c r="X81" s="20"/>
      <c r="Y81" s="20"/>
      <c r="Z81" s="20"/>
      <c r="AA81" s="20"/>
      <c r="AB81" s="20"/>
      <c r="AC81" s="20"/>
    </row>
    <row r="82" ht="15.0" customHeight="1">
      <c r="A82" s="126"/>
      <c r="B82" s="126"/>
      <c r="C82" s="126"/>
      <c r="D82" s="126"/>
      <c r="E82" s="126"/>
      <c r="F82" s="126"/>
      <c r="G82" s="126"/>
      <c r="H82" s="126"/>
      <c r="I82" s="126"/>
      <c r="J82" s="126"/>
      <c r="K82" s="126"/>
      <c r="L82" s="126"/>
      <c r="M82" s="126"/>
      <c r="N82" s="126"/>
      <c r="O82" s="126"/>
      <c r="P82" s="126"/>
      <c r="Q82" s="126"/>
      <c r="R82" s="126"/>
      <c r="S82" s="20"/>
      <c r="T82" s="20"/>
      <c r="U82" s="20"/>
      <c r="V82" s="20"/>
      <c r="W82" s="20"/>
      <c r="X82" s="20"/>
      <c r="Y82" s="20"/>
      <c r="Z82" s="20"/>
      <c r="AA82" s="20"/>
      <c r="AB82" s="20"/>
      <c r="AC82" s="20"/>
    </row>
    <row r="83" ht="15.0" customHeight="1">
      <c r="A83" s="126"/>
      <c r="B83" s="126"/>
      <c r="C83" s="126"/>
      <c r="D83" s="126"/>
      <c r="E83" s="126"/>
      <c r="F83" s="126"/>
      <c r="G83" s="126"/>
      <c r="H83" s="126"/>
      <c r="I83" s="126"/>
      <c r="J83" s="126"/>
      <c r="K83" s="126"/>
      <c r="L83" s="126"/>
      <c r="M83" s="126"/>
      <c r="N83" s="126"/>
      <c r="O83" s="126"/>
      <c r="P83" s="126"/>
      <c r="Q83" s="126"/>
      <c r="R83" s="126"/>
      <c r="S83" s="20"/>
      <c r="T83" s="20"/>
      <c r="U83" s="20"/>
      <c r="V83" s="20"/>
      <c r="W83" s="20"/>
      <c r="X83" s="20"/>
      <c r="Y83" s="20"/>
      <c r="Z83" s="20"/>
      <c r="AA83" s="20"/>
      <c r="AB83" s="20"/>
      <c r="AC83" s="20"/>
    </row>
    <row r="84" ht="15.0" customHeight="1">
      <c r="A84" s="126"/>
      <c r="B84" s="126"/>
      <c r="C84" s="126"/>
      <c r="D84" s="126"/>
      <c r="E84" s="126"/>
      <c r="F84" s="126"/>
      <c r="G84" s="126"/>
      <c r="H84" s="126"/>
      <c r="I84" s="126"/>
      <c r="J84" s="126"/>
      <c r="K84" s="126"/>
      <c r="L84" s="126"/>
      <c r="M84" s="126"/>
      <c r="N84" s="126"/>
      <c r="O84" s="126"/>
      <c r="P84" s="126"/>
      <c r="Q84" s="126"/>
      <c r="R84" s="126"/>
      <c r="S84" s="20"/>
      <c r="T84" s="20"/>
      <c r="U84" s="20"/>
      <c r="V84" s="20"/>
      <c r="W84" s="20"/>
      <c r="X84" s="20"/>
      <c r="Y84" s="20"/>
      <c r="Z84" s="20"/>
      <c r="AA84" s="20"/>
      <c r="AB84" s="20"/>
      <c r="AC84" s="20"/>
    </row>
    <row r="85" ht="15.0" customHeight="1">
      <c r="A85" s="126"/>
      <c r="B85" s="126"/>
      <c r="C85" s="126"/>
      <c r="D85" s="126"/>
      <c r="E85" s="126"/>
      <c r="F85" s="126"/>
      <c r="G85" s="126"/>
      <c r="H85" s="126"/>
      <c r="I85" s="126"/>
      <c r="J85" s="126"/>
      <c r="K85" s="126"/>
      <c r="L85" s="126"/>
      <c r="M85" s="126"/>
      <c r="N85" s="126"/>
      <c r="O85" s="126"/>
      <c r="P85" s="126"/>
      <c r="Q85" s="126"/>
      <c r="R85" s="126"/>
      <c r="S85" s="20"/>
      <c r="T85" s="20"/>
      <c r="U85" s="20"/>
      <c r="V85" s="20"/>
      <c r="W85" s="20"/>
      <c r="X85" s="20"/>
      <c r="Y85" s="20"/>
      <c r="Z85" s="20"/>
      <c r="AA85" s="20"/>
      <c r="AB85" s="20"/>
      <c r="AC85" s="20"/>
    </row>
    <row r="86" ht="15.0" customHeight="1">
      <c r="A86" s="126"/>
      <c r="B86" s="126"/>
      <c r="C86" s="126"/>
      <c r="D86" s="126"/>
      <c r="E86" s="126"/>
      <c r="F86" s="126"/>
      <c r="G86" s="126"/>
      <c r="H86" s="126"/>
      <c r="I86" s="126"/>
      <c r="J86" s="126"/>
      <c r="K86" s="126"/>
      <c r="L86" s="126"/>
      <c r="M86" s="126"/>
      <c r="N86" s="126"/>
      <c r="O86" s="126"/>
      <c r="P86" s="126"/>
      <c r="Q86" s="126"/>
      <c r="R86" s="126"/>
      <c r="S86" s="20"/>
      <c r="T86" s="20"/>
      <c r="U86" s="20"/>
      <c r="V86" s="20"/>
      <c r="W86" s="20"/>
      <c r="X86" s="20"/>
      <c r="Y86" s="20"/>
      <c r="Z86" s="20"/>
      <c r="AA86" s="20"/>
      <c r="AB86" s="20"/>
      <c r="AC86" s="20"/>
    </row>
    <row r="87" ht="15.0" customHeight="1">
      <c r="A87" s="126"/>
      <c r="B87" s="126"/>
      <c r="C87" s="126"/>
      <c r="D87" s="126"/>
      <c r="E87" s="126"/>
      <c r="F87" s="126"/>
      <c r="G87" s="126"/>
      <c r="H87" s="126"/>
      <c r="I87" s="126"/>
      <c r="J87" s="126"/>
      <c r="K87" s="126"/>
      <c r="L87" s="126"/>
      <c r="M87" s="126"/>
      <c r="N87" s="126"/>
      <c r="O87" s="126"/>
      <c r="P87" s="126"/>
      <c r="Q87" s="126"/>
      <c r="R87" s="126"/>
      <c r="S87" s="20"/>
      <c r="T87" s="20"/>
      <c r="U87" s="20"/>
      <c r="V87" s="20"/>
      <c r="W87" s="20"/>
      <c r="X87" s="20"/>
      <c r="Y87" s="20"/>
      <c r="Z87" s="20"/>
      <c r="AA87" s="20"/>
      <c r="AB87" s="20"/>
      <c r="AC87" s="20"/>
    </row>
    <row r="88" ht="15.0" customHeight="1">
      <c r="A88" s="126"/>
      <c r="B88" s="126"/>
      <c r="C88" s="126"/>
      <c r="D88" s="126"/>
      <c r="E88" s="126"/>
      <c r="F88" s="126"/>
      <c r="G88" s="126"/>
      <c r="H88" s="126"/>
      <c r="I88" s="126"/>
      <c r="J88" s="126"/>
      <c r="K88" s="126"/>
      <c r="L88" s="126"/>
      <c r="M88" s="126"/>
      <c r="N88" s="126"/>
      <c r="O88" s="126"/>
      <c r="P88" s="126"/>
      <c r="Q88" s="126"/>
      <c r="R88" s="126"/>
      <c r="S88" s="20"/>
      <c r="T88" s="20"/>
      <c r="U88" s="20"/>
      <c r="V88" s="20"/>
      <c r="W88" s="20"/>
      <c r="X88" s="20"/>
      <c r="Y88" s="20"/>
      <c r="Z88" s="20"/>
      <c r="AA88" s="20"/>
      <c r="AB88" s="20"/>
      <c r="AC88" s="20"/>
    </row>
    <row r="89" ht="15.0" customHeight="1">
      <c r="A89" s="126"/>
      <c r="B89" s="126"/>
      <c r="C89" s="126"/>
      <c r="D89" s="126"/>
      <c r="E89" s="126"/>
      <c r="F89" s="126"/>
      <c r="G89" s="126"/>
      <c r="H89" s="126"/>
      <c r="I89" s="126"/>
      <c r="J89" s="126"/>
      <c r="K89" s="126"/>
      <c r="L89" s="126"/>
      <c r="M89" s="126"/>
      <c r="N89" s="126"/>
      <c r="O89" s="126"/>
      <c r="P89" s="126"/>
      <c r="Q89" s="126"/>
      <c r="R89" s="126"/>
      <c r="S89" s="20"/>
      <c r="T89" s="20"/>
      <c r="U89" s="20"/>
      <c r="V89" s="20"/>
      <c r="W89" s="20"/>
      <c r="X89" s="20"/>
      <c r="Y89" s="20"/>
      <c r="Z89" s="20"/>
      <c r="AA89" s="20"/>
      <c r="AB89" s="20"/>
      <c r="AC89" s="20"/>
    </row>
    <row r="90" ht="15.0" customHeight="1">
      <c r="A90" s="126"/>
      <c r="B90" s="126"/>
      <c r="C90" s="126"/>
      <c r="D90" s="126"/>
      <c r="E90" s="126"/>
      <c r="F90" s="126"/>
      <c r="G90" s="126"/>
      <c r="H90" s="126"/>
      <c r="I90" s="126"/>
      <c r="J90" s="126"/>
      <c r="K90" s="126"/>
      <c r="L90" s="126"/>
      <c r="M90" s="126"/>
      <c r="N90" s="126"/>
      <c r="O90" s="126"/>
      <c r="P90" s="126"/>
      <c r="Q90" s="126"/>
      <c r="R90" s="126"/>
      <c r="S90" s="20"/>
      <c r="T90" s="20"/>
      <c r="U90" s="20"/>
      <c r="V90" s="20"/>
      <c r="W90" s="20"/>
      <c r="X90" s="20"/>
      <c r="Y90" s="20"/>
      <c r="Z90" s="20"/>
      <c r="AA90" s="20"/>
      <c r="AB90" s="20"/>
      <c r="AC90" s="20"/>
    </row>
    <row r="91" ht="15.0" customHeight="1">
      <c r="A91" s="126"/>
      <c r="B91" s="126"/>
      <c r="C91" s="126"/>
      <c r="D91" s="126"/>
      <c r="E91" s="126"/>
      <c r="F91" s="126"/>
      <c r="G91" s="126"/>
      <c r="H91" s="126"/>
      <c r="I91" s="126"/>
      <c r="J91" s="126"/>
      <c r="K91" s="126"/>
      <c r="L91" s="126"/>
      <c r="M91" s="126"/>
      <c r="N91" s="126"/>
      <c r="O91" s="126"/>
      <c r="P91" s="126"/>
      <c r="Q91" s="126"/>
      <c r="R91" s="126"/>
      <c r="S91" s="20"/>
      <c r="T91" s="20"/>
      <c r="U91" s="20"/>
      <c r="V91" s="20"/>
      <c r="W91" s="20"/>
      <c r="X91" s="20"/>
      <c r="Y91" s="20"/>
      <c r="Z91" s="20"/>
      <c r="AA91" s="20"/>
      <c r="AB91" s="20"/>
      <c r="AC91" s="20"/>
    </row>
    <row r="92" ht="15.0" customHeight="1">
      <c r="A92" s="126"/>
      <c r="B92" s="126"/>
      <c r="C92" s="126"/>
      <c r="D92" s="126"/>
      <c r="E92" s="126"/>
      <c r="F92" s="126"/>
      <c r="G92" s="126"/>
      <c r="H92" s="126"/>
      <c r="I92" s="126"/>
      <c r="J92" s="126"/>
      <c r="K92" s="126"/>
      <c r="L92" s="126"/>
      <c r="M92" s="126"/>
      <c r="N92" s="126"/>
      <c r="O92" s="126"/>
      <c r="P92" s="126"/>
      <c r="Q92" s="126"/>
      <c r="R92" s="126"/>
      <c r="S92" s="20"/>
      <c r="T92" s="20"/>
      <c r="U92" s="20"/>
      <c r="V92" s="20"/>
      <c r="W92" s="20"/>
      <c r="X92" s="20"/>
      <c r="Y92" s="20"/>
      <c r="Z92" s="20"/>
      <c r="AA92" s="20"/>
      <c r="AB92" s="20"/>
      <c r="AC92" s="20"/>
    </row>
    <row r="93" ht="15.0" customHeight="1">
      <c r="A93" s="126"/>
      <c r="B93" s="126"/>
      <c r="C93" s="126"/>
      <c r="D93" s="126"/>
      <c r="E93" s="126"/>
      <c r="F93" s="126"/>
      <c r="G93" s="126"/>
      <c r="H93" s="126"/>
      <c r="I93" s="126"/>
      <c r="J93" s="126"/>
      <c r="K93" s="126"/>
      <c r="L93" s="126"/>
      <c r="M93" s="126"/>
      <c r="N93" s="126"/>
      <c r="O93" s="126"/>
      <c r="P93" s="126"/>
      <c r="Q93" s="126"/>
      <c r="R93" s="126"/>
      <c r="S93" s="20"/>
      <c r="T93" s="20"/>
      <c r="U93" s="20"/>
      <c r="V93" s="20"/>
      <c r="W93" s="20"/>
      <c r="X93" s="20"/>
      <c r="Y93" s="20"/>
      <c r="Z93" s="20"/>
      <c r="AA93" s="20"/>
      <c r="AB93" s="20"/>
      <c r="AC93" s="20"/>
    </row>
    <row r="94" ht="15.0" customHeight="1">
      <c r="A94" s="126"/>
      <c r="B94" s="126"/>
      <c r="C94" s="126"/>
      <c r="D94" s="126"/>
      <c r="E94" s="126"/>
      <c r="F94" s="126"/>
      <c r="G94" s="126"/>
      <c r="H94" s="126"/>
      <c r="I94" s="126"/>
      <c r="J94" s="126"/>
      <c r="K94" s="126"/>
      <c r="L94" s="126"/>
      <c r="M94" s="126"/>
      <c r="N94" s="126"/>
      <c r="O94" s="126"/>
      <c r="P94" s="126"/>
      <c r="Q94" s="126"/>
      <c r="R94" s="126"/>
      <c r="S94" s="20"/>
      <c r="T94" s="20"/>
      <c r="U94" s="20"/>
      <c r="V94" s="20"/>
      <c r="W94" s="20"/>
      <c r="X94" s="20"/>
      <c r="Y94" s="20"/>
      <c r="Z94" s="20"/>
      <c r="AA94" s="20"/>
      <c r="AB94" s="20"/>
      <c r="AC94" s="20"/>
    </row>
    <row r="95" ht="15.0" customHeight="1">
      <c r="A95" s="126"/>
      <c r="B95" s="126"/>
      <c r="C95" s="126"/>
      <c r="D95" s="126"/>
      <c r="E95" s="126"/>
      <c r="F95" s="126"/>
      <c r="G95" s="126"/>
      <c r="H95" s="126"/>
      <c r="I95" s="126"/>
      <c r="J95" s="126"/>
      <c r="K95" s="126"/>
      <c r="L95" s="126"/>
      <c r="M95" s="126"/>
      <c r="N95" s="126"/>
      <c r="O95" s="126"/>
      <c r="P95" s="126"/>
      <c r="Q95" s="126"/>
      <c r="R95" s="126"/>
      <c r="S95" s="20"/>
      <c r="T95" s="20"/>
      <c r="U95" s="20"/>
      <c r="V95" s="20"/>
      <c r="W95" s="20"/>
      <c r="X95" s="20"/>
      <c r="Y95" s="20"/>
      <c r="Z95" s="20"/>
      <c r="AA95" s="20"/>
      <c r="AB95" s="20"/>
      <c r="AC95" s="20"/>
    </row>
    <row r="96" ht="15.0" customHeight="1">
      <c r="A96" s="126"/>
      <c r="B96" s="126"/>
      <c r="C96" s="126"/>
      <c r="D96" s="126"/>
      <c r="E96" s="126"/>
      <c r="F96" s="126"/>
      <c r="G96" s="126"/>
      <c r="H96" s="126"/>
      <c r="I96" s="126"/>
      <c r="J96" s="126"/>
      <c r="K96" s="126"/>
      <c r="L96" s="126"/>
      <c r="M96" s="126"/>
      <c r="N96" s="126"/>
      <c r="O96" s="126"/>
      <c r="P96" s="126"/>
      <c r="Q96" s="126"/>
      <c r="R96" s="126"/>
      <c r="S96" s="20"/>
      <c r="T96" s="20"/>
      <c r="U96" s="20"/>
      <c r="V96" s="20"/>
      <c r="W96" s="20"/>
      <c r="X96" s="20"/>
      <c r="Y96" s="20"/>
      <c r="Z96" s="20"/>
      <c r="AA96" s="20"/>
      <c r="AB96" s="20"/>
      <c r="AC96" s="20"/>
    </row>
    <row r="97" ht="15.0" customHeight="1">
      <c r="A97" s="126"/>
      <c r="B97" s="126"/>
      <c r="C97" s="126"/>
      <c r="D97" s="126"/>
      <c r="E97" s="126"/>
      <c r="F97" s="126"/>
      <c r="G97" s="126"/>
      <c r="H97" s="126"/>
      <c r="I97" s="126"/>
      <c r="J97" s="126"/>
      <c r="K97" s="126"/>
      <c r="L97" s="126"/>
      <c r="M97" s="126"/>
      <c r="N97" s="126"/>
      <c r="O97" s="126"/>
      <c r="P97" s="126"/>
      <c r="Q97" s="126"/>
      <c r="R97" s="126"/>
      <c r="S97" s="20"/>
      <c r="T97" s="20"/>
      <c r="U97" s="20"/>
      <c r="V97" s="20"/>
      <c r="W97" s="20"/>
      <c r="X97" s="20"/>
      <c r="Y97" s="20"/>
      <c r="Z97" s="20"/>
      <c r="AA97" s="20"/>
      <c r="AB97" s="20"/>
      <c r="AC97" s="20"/>
    </row>
    <row r="98" ht="15.0" customHeight="1">
      <c r="A98" s="126"/>
      <c r="B98" s="126"/>
      <c r="C98" s="126"/>
      <c r="D98" s="126"/>
      <c r="E98" s="126"/>
      <c r="F98" s="126"/>
      <c r="G98" s="126"/>
      <c r="H98" s="126"/>
      <c r="I98" s="126"/>
      <c r="J98" s="126"/>
      <c r="K98" s="126"/>
      <c r="L98" s="126"/>
      <c r="M98" s="126"/>
      <c r="N98" s="126"/>
      <c r="O98" s="126"/>
      <c r="P98" s="126"/>
      <c r="Q98" s="126"/>
      <c r="R98" s="126"/>
      <c r="S98" s="20"/>
      <c r="T98" s="20"/>
      <c r="U98" s="20"/>
      <c r="V98" s="20"/>
      <c r="W98" s="20"/>
      <c r="X98" s="20"/>
      <c r="Y98" s="20"/>
      <c r="Z98" s="20"/>
      <c r="AA98" s="20"/>
      <c r="AB98" s="20"/>
      <c r="AC98" s="20"/>
    </row>
    <row r="99" ht="15.0" customHeight="1">
      <c r="A99" s="126"/>
      <c r="B99" s="126"/>
      <c r="C99" s="126"/>
      <c r="D99" s="126"/>
      <c r="E99" s="126"/>
      <c r="F99" s="126"/>
      <c r="G99" s="126"/>
      <c r="H99" s="126"/>
      <c r="I99" s="126"/>
      <c r="J99" s="126"/>
      <c r="K99" s="126"/>
      <c r="L99" s="126"/>
      <c r="M99" s="126"/>
      <c r="N99" s="126"/>
      <c r="O99" s="126"/>
      <c r="P99" s="126"/>
      <c r="Q99" s="126"/>
      <c r="R99" s="126"/>
      <c r="S99" s="20"/>
      <c r="T99" s="20"/>
      <c r="U99" s="20"/>
      <c r="V99" s="20"/>
      <c r="W99" s="20"/>
      <c r="X99" s="20"/>
      <c r="Y99" s="20"/>
      <c r="Z99" s="20"/>
      <c r="AA99" s="20"/>
      <c r="AB99" s="20"/>
      <c r="AC99" s="20"/>
    </row>
    <row r="100" ht="15.0" customHeight="1">
      <c r="A100" s="126"/>
      <c r="B100" s="126"/>
      <c r="C100" s="126"/>
      <c r="D100" s="126"/>
      <c r="E100" s="126"/>
      <c r="F100" s="126"/>
      <c r="G100" s="126"/>
      <c r="H100" s="126"/>
      <c r="I100" s="126"/>
      <c r="J100" s="126"/>
      <c r="K100" s="126"/>
      <c r="L100" s="126"/>
      <c r="M100" s="126"/>
      <c r="N100" s="126"/>
      <c r="O100" s="126"/>
      <c r="P100" s="126"/>
      <c r="Q100" s="126"/>
      <c r="R100" s="126"/>
      <c r="S100" s="20"/>
      <c r="T100" s="20"/>
      <c r="U100" s="20"/>
      <c r="V100" s="20"/>
      <c r="W100" s="20"/>
      <c r="X100" s="20"/>
      <c r="Y100" s="20"/>
      <c r="Z100" s="20"/>
      <c r="AA100" s="20"/>
      <c r="AB100" s="20"/>
      <c r="AC100" s="20"/>
    </row>
    <row r="101" ht="15.0" customHeight="1">
      <c r="A101" s="126"/>
      <c r="B101" s="126"/>
      <c r="C101" s="126"/>
      <c r="D101" s="126"/>
      <c r="E101" s="126"/>
      <c r="F101" s="126"/>
      <c r="G101" s="126"/>
      <c r="H101" s="126"/>
      <c r="I101" s="126"/>
      <c r="J101" s="126"/>
      <c r="K101" s="126"/>
      <c r="L101" s="126"/>
      <c r="M101" s="126"/>
      <c r="N101" s="126"/>
      <c r="O101" s="126"/>
      <c r="P101" s="126"/>
      <c r="Q101" s="126"/>
      <c r="R101" s="126"/>
      <c r="S101" s="20"/>
      <c r="T101" s="20"/>
      <c r="U101" s="20"/>
      <c r="V101" s="20"/>
      <c r="W101" s="20"/>
      <c r="X101" s="20"/>
      <c r="Y101" s="20"/>
      <c r="Z101" s="20"/>
      <c r="AA101" s="20"/>
      <c r="AB101" s="20"/>
      <c r="AC101" s="20"/>
    </row>
    <row r="102" ht="15.0" customHeight="1">
      <c r="A102" s="126"/>
      <c r="B102" s="126"/>
      <c r="C102" s="126"/>
      <c r="D102" s="126"/>
      <c r="E102" s="126"/>
      <c r="F102" s="126"/>
      <c r="G102" s="126"/>
      <c r="H102" s="126"/>
      <c r="I102" s="126"/>
      <c r="J102" s="126"/>
      <c r="K102" s="126"/>
      <c r="L102" s="126"/>
      <c r="M102" s="126"/>
      <c r="N102" s="126"/>
      <c r="O102" s="126"/>
      <c r="P102" s="126"/>
      <c r="Q102" s="126"/>
      <c r="R102" s="126"/>
      <c r="S102" s="20"/>
      <c r="T102" s="20"/>
      <c r="U102" s="20"/>
      <c r="V102" s="20"/>
      <c r="W102" s="20"/>
      <c r="X102" s="20"/>
      <c r="Y102" s="20"/>
      <c r="Z102" s="20"/>
      <c r="AA102" s="20"/>
      <c r="AB102" s="20"/>
      <c r="AC102" s="20"/>
    </row>
    <row r="103" ht="15.0" customHeight="1">
      <c r="A103" s="126"/>
      <c r="B103" s="126"/>
      <c r="C103" s="126"/>
      <c r="D103" s="126"/>
      <c r="E103" s="126"/>
      <c r="F103" s="126"/>
      <c r="G103" s="126"/>
      <c r="H103" s="126"/>
      <c r="I103" s="126"/>
      <c r="J103" s="126"/>
      <c r="K103" s="126"/>
      <c r="L103" s="126"/>
      <c r="M103" s="126"/>
      <c r="N103" s="126"/>
      <c r="O103" s="126"/>
      <c r="P103" s="126"/>
      <c r="Q103" s="126"/>
      <c r="R103" s="126"/>
      <c r="S103" s="20"/>
      <c r="T103" s="20"/>
      <c r="U103" s="20"/>
      <c r="V103" s="20"/>
      <c r="W103" s="20"/>
      <c r="X103" s="20"/>
      <c r="Y103" s="20"/>
      <c r="Z103" s="20"/>
      <c r="AA103" s="20"/>
      <c r="AB103" s="20"/>
      <c r="AC103" s="20"/>
    </row>
    <row r="104" ht="15.0" customHeight="1">
      <c r="A104" s="126"/>
      <c r="B104" s="126"/>
      <c r="C104" s="126"/>
      <c r="D104" s="126"/>
      <c r="E104" s="126"/>
      <c r="F104" s="126"/>
      <c r="G104" s="126"/>
      <c r="H104" s="126"/>
      <c r="I104" s="126"/>
      <c r="J104" s="126"/>
      <c r="K104" s="126"/>
      <c r="L104" s="126"/>
      <c r="M104" s="126"/>
      <c r="N104" s="126"/>
      <c r="O104" s="126"/>
      <c r="P104" s="126"/>
      <c r="Q104" s="126"/>
      <c r="R104" s="126"/>
      <c r="S104" s="20"/>
      <c r="T104" s="20"/>
      <c r="U104" s="20"/>
      <c r="V104" s="20"/>
      <c r="W104" s="20"/>
      <c r="X104" s="20"/>
      <c r="Y104" s="20"/>
      <c r="Z104" s="20"/>
      <c r="AA104" s="20"/>
      <c r="AB104" s="20"/>
      <c r="AC104" s="20"/>
    </row>
    <row r="105" ht="15.0" customHeight="1">
      <c r="A105" s="126"/>
      <c r="B105" s="126"/>
      <c r="C105" s="126"/>
      <c r="D105" s="126"/>
      <c r="E105" s="126"/>
      <c r="F105" s="126"/>
      <c r="G105" s="126"/>
      <c r="H105" s="126"/>
      <c r="I105" s="126"/>
      <c r="J105" s="126"/>
      <c r="K105" s="126"/>
      <c r="L105" s="126"/>
      <c r="M105" s="126"/>
      <c r="N105" s="126"/>
      <c r="O105" s="126"/>
      <c r="P105" s="126"/>
      <c r="Q105" s="126"/>
      <c r="R105" s="126"/>
      <c r="S105" s="20"/>
      <c r="T105" s="20"/>
      <c r="U105" s="20"/>
      <c r="V105" s="20"/>
      <c r="W105" s="20"/>
      <c r="X105" s="20"/>
      <c r="Y105" s="20"/>
      <c r="Z105" s="20"/>
      <c r="AA105" s="20"/>
      <c r="AB105" s="20"/>
      <c r="AC105" s="20"/>
    </row>
    <row r="106" ht="15.0" customHeight="1">
      <c r="A106" s="126"/>
      <c r="B106" s="126"/>
      <c r="C106" s="126"/>
      <c r="D106" s="126"/>
      <c r="E106" s="126"/>
      <c r="F106" s="126"/>
      <c r="G106" s="126"/>
      <c r="H106" s="126"/>
      <c r="I106" s="126"/>
      <c r="J106" s="126"/>
      <c r="K106" s="126"/>
      <c r="L106" s="126"/>
      <c r="M106" s="126"/>
      <c r="N106" s="126"/>
      <c r="O106" s="126"/>
      <c r="P106" s="126"/>
      <c r="Q106" s="126"/>
      <c r="R106" s="126"/>
      <c r="S106" s="20"/>
      <c r="T106" s="20"/>
      <c r="U106" s="20"/>
      <c r="V106" s="20"/>
      <c r="W106" s="20"/>
      <c r="X106" s="20"/>
      <c r="Y106" s="20"/>
      <c r="Z106" s="20"/>
      <c r="AA106" s="20"/>
      <c r="AB106" s="20"/>
      <c r="AC106" s="20"/>
    </row>
    <row r="107" ht="15.0" customHeight="1">
      <c r="A107" s="126"/>
      <c r="B107" s="126"/>
      <c r="C107" s="126"/>
      <c r="D107" s="126"/>
      <c r="E107" s="126"/>
      <c r="F107" s="126"/>
      <c r="G107" s="126"/>
      <c r="H107" s="126"/>
      <c r="I107" s="126"/>
      <c r="J107" s="126"/>
      <c r="K107" s="126"/>
      <c r="L107" s="126"/>
      <c r="M107" s="126"/>
      <c r="N107" s="126"/>
      <c r="O107" s="126"/>
      <c r="P107" s="126"/>
      <c r="Q107" s="126"/>
      <c r="R107" s="126"/>
      <c r="S107" s="20"/>
      <c r="T107" s="20"/>
      <c r="U107" s="20"/>
      <c r="V107" s="20"/>
      <c r="W107" s="20"/>
      <c r="X107" s="20"/>
      <c r="Y107" s="20"/>
      <c r="Z107" s="20"/>
      <c r="AA107" s="20"/>
      <c r="AB107" s="20"/>
      <c r="AC107" s="20"/>
    </row>
    <row r="108" ht="15.0" customHeight="1">
      <c r="A108" s="126"/>
      <c r="B108" s="126"/>
      <c r="C108" s="126"/>
      <c r="D108" s="126"/>
      <c r="E108" s="126"/>
      <c r="F108" s="126"/>
      <c r="G108" s="126"/>
      <c r="H108" s="126"/>
      <c r="I108" s="126"/>
      <c r="J108" s="126"/>
      <c r="K108" s="126"/>
      <c r="L108" s="126"/>
      <c r="M108" s="126"/>
      <c r="N108" s="126"/>
      <c r="O108" s="126"/>
      <c r="P108" s="126"/>
      <c r="Q108" s="126"/>
      <c r="R108" s="126"/>
      <c r="S108" s="20"/>
      <c r="T108" s="20"/>
      <c r="U108" s="20"/>
      <c r="V108" s="20"/>
      <c r="W108" s="20"/>
      <c r="X108" s="20"/>
      <c r="Y108" s="20"/>
      <c r="Z108" s="20"/>
      <c r="AA108" s="20"/>
      <c r="AB108" s="20"/>
      <c r="AC108" s="20"/>
    </row>
    <row r="109" ht="15.0" customHeight="1">
      <c r="A109" s="126"/>
      <c r="B109" s="126"/>
      <c r="C109" s="126"/>
      <c r="D109" s="126"/>
      <c r="E109" s="126"/>
      <c r="F109" s="126"/>
      <c r="G109" s="126"/>
      <c r="H109" s="126"/>
      <c r="I109" s="126"/>
      <c r="J109" s="126"/>
      <c r="K109" s="126"/>
      <c r="L109" s="126"/>
      <c r="M109" s="126"/>
      <c r="N109" s="126"/>
      <c r="O109" s="126"/>
      <c r="P109" s="126"/>
      <c r="Q109" s="126"/>
      <c r="R109" s="126"/>
      <c r="S109" s="20"/>
      <c r="T109" s="20"/>
      <c r="U109" s="20"/>
      <c r="V109" s="20"/>
      <c r="W109" s="20"/>
      <c r="X109" s="20"/>
      <c r="Y109" s="20"/>
      <c r="Z109" s="20"/>
      <c r="AA109" s="20"/>
      <c r="AB109" s="20"/>
      <c r="AC109" s="20"/>
    </row>
    <row r="110" ht="15.0" customHeight="1">
      <c r="A110" s="126"/>
      <c r="B110" s="126"/>
      <c r="C110" s="126"/>
      <c r="D110" s="126"/>
      <c r="E110" s="126"/>
      <c r="F110" s="126"/>
      <c r="G110" s="126"/>
      <c r="H110" s="126"/>
      <c r="I110" s="126"/>
      <c r="J110" s="126"/>
      <c r="K110" s="126"/>
      <c r="L110" s="126"/>
      <c r="M110" s="126"/>
      <c r="N110" s="126"/>
      <c r="O110" s="126"/>
      <c r="P110" s="126"/>
      <c r="Q110" s="126"/>
      <c r="R110" s="126"/>
      <c r="S110" s="20"/>
      <c r="T110" s="20"/>
      <c r="U110" s="20"/>
      <c r="V110" s="20"/>
      <c r="W110" s="20"/>
      <c r="X110" s="20"/>
      <c r="Y110" s="20"/>
      <c r="Z110" s="20"/>
      <c r="AA110" s="20"/>
      <c r="AB110" s="20"/>
      <c r="AC110" s="20"/>
    </row>
    <row r="111" ht="15.0" customHeight="1">
      <c r="A111" s="126"/>
      <c r="B111" s="126"/>
      <c r="C111" s="126"/>
      <c r="D111" s="126"/>
      <c r="E111" s="126"/>
      <c r="F111" s="126"/>
      <c r="G111" s="126"/>
      <c r="H111" s="126"/>
      <c r="I111" s="126"/>
      <c r="J111" s="126"/>
      <c r="K111" s="126"/>
      <c r="L111" s="126"/>
      <c r="M111" s="126"/>
      <c r="N111" s="126"/>
      <c r="O111" s="126"/>
      <c r="P111" s="126"/>
      <c r="Q111" s="126"/>
      <c r="R111" s="126"/>
      <c r="S111" s="20"/>
      <c r="T111" s="20"/>
      <c r="U111" s="20"/>
      <c r="V111" s="20"/>
      <c r="W111" s="20"/>
      <c r="X111" s="20"/>
      <c r="Y111" s="20"/>
      <c r="Z111" s="20"/>
      <c r="AA111" s="20"/>
      <c r="AB111" s="20"/>
      <c r="AC111" s="20"/>
    </row>
    <row r="112" ht="15.0" customHeight="1">
      <c r="A112" s="126"/>
      <c r="B112" s="126"/>
      <c r="C112" s="126"/>
      <c r="D112" s="126"/>
      <c r="E112" s="126"/>
      <c r="F112" s="126"/>
      <c r="G112" s="126"/>
      <c r="H112" s="126"/>
      <c r="I112" s="126"/>
      <c r="J112" s="126"/>
      <c r="K112" s="126"/>
      <c r="L112" s="126"/>
      <c r="M112" s="126"/>
      <c r="N112" s="126"/>
      <c r="O112" s="126"/>
      <c r="P112" s="126"/>
      <c r="Q112" s="126"/>
      <c r="R112" s="126"/>
      <c r="S112" s="20"/>
      <c r="T112" s="20"/>
      <c r="U112" s="20"/>
      <c r="V112" s="20"/>
      <c r="W112" s="20"/>
      <c r="X112" s="20"/>
      <c r="Y112" s="20"/>
      <c r="Z112" s="20"/>
      <c r="AA112" s="20"/>
      <c r="AB112" s="20"/>
      <c r="AC112" s="20"/>
    </row>
    <row r="113" ht="15.0" customHeight="1">
      <c r="A113" s="126"/>
      <c r="B113" s="126"/>
      <c r="C113" s="126"/>
      <c r="D113" s="126"/>
      <c r="E113" s="126"/>
      <c r="F113" s="126"/>
      <c r="G113" s="126"/>
      <c r="H113" s="126"/>
      <c r="I113" s="126"/>
      <c r="J113" s="126"/>
      <c r="K113" s="126"/>
      <c r="L113" s="126"/>
      <c r="M113" s="126"/>
      <c r="N113" s="126"/>
      <c r="O113" s="126"/>
      <c r="P113" s="126"/>
      <c r="Q113" s="126"/>
      <c r="R113" s="126"/>
      <c r="S113" s="20"/>
      <c r="T113" s="20"/>
      <c r="U113" s="20"/>
      <c r="V113" s="20"/>
      <c r="W113" s="20"/>
      <c r="X113" s="20"/>
      <c r="Y113" s="20"/>
      <c r="Z113" s="20"/>
      <c r="AA113" s="20"/>
      <c r="AB113" s="20"/>
      <c r="AC113" s="20"/>
    </row>
    <row r="114" ht="15.0" customHeight="1">
      <c r="A114" s="126"/>
      <c r="B114" s="126"/>
      <c r="C114" s="126"/>
      <c r="D114" s="126"/>
      <c r="E114" s="126"/>
      <c r="F114" s="126"/>
      <c r="G114" s="126"/>
      <c r="H114" s="126"/>
      <c r="I114" s="126"/>
      <c r="J114" s="126"/>
      <c r="K114" s="126"/>
      <c r="L114" s="126"/>
      <c r="M114" s="126"/>
      <c r="N114" s="126"/>
      <c r="O114" s="126"/>
      <c r="P114" s="126"/>
      <c r="Q114" s="126"/>
      <c r="R114" s="126"/>
      <c r="S114" s="20"/>
      <c r="T114" s="20"/>
      <c r="U114" s="20"/>
      <c r="V114" s="20"/>
      <c r="W114" s="20"/>
      <c r="X114" s="20"/>
      <c r="Y114" s="20"/>
      <c r="Z114" s="20"/>
      <c r="AA114" s="20"/>
      <c r="AB114" s="20"/>
      <c r="AC114" s="20"/>
    </row>
    <row r="115" ht="15.0" customHeight="1">
      <c r="A115" s="126"/>
      <c r="B115" s="126"/>
      <c r="C115" s="126"/>
      <c r="D115" s="126"/>
      <c r="E115" s="126"/>
      <c r="F115" s="126"/>
      <c r="G115" s="126"/>
      <c r="H115" s="126"/>
      <c r="I115" s="126"/>
      <c r="J115" s="126"/>
      <c r="K115" s="126"/>
      <c r="L115" s="126"/>
      <c r="M115" s="126"/>
      <c r="N115" s="126"/>
      <c r="O115" s="126"/>
      <c r="P115" s="126"/>
      <c r="Q115" s="126"/>
      <c r="R115" s="126"/>
      <c r="S115" s="20"/>
      <c r="T115" s="20"/>
      <c r="U115" s="20"/>
      <c r="V115" s="20"/>
      <c r="W115" s="20"/>
      <c r="X115" s="20"/>
      <c r="Y115" s="20"/>
      <c r="Z115" s="20"/>
      <c r="AA115" s="20"/>
      <c r="AB115" s="20"/>
      <c r="AC115" s="20"/>
    </row>
    <row r="116" ht="15.0" customHeight="1">
      <c r="A116" s="126"/>
      <c r="B116" s="126"/>
      <c r="C116" s="126"/>
      <c r="D116" s="126"/>
      <c r="E116" s="126"/>
      <c r="F116" s="126"/>
      <c r="G116" s="126"/>
      <c r="H116" s="126"/>
      <c r="I116" s="126"/>
      <c r="J116" s="126"/>
      <c r="K116" s="126"/>
      <c r="L116" s="126"/>
      <c r="M116" s="126"/>
      <c r="N116" s="126"/>
      <c r="O116" s="126"/>
      <c r="P116" s="126"/>
      <c r="Q116" s="126"/>
      <c r="R116" s="126"/>
      <c r="S116" s="20"/>
      <c r="T116" s="20"/>
      <c r="U116" s="20"/>
      <c r="V116" s="20"/>
      <c r="W116" s="20"/>
      <c r="X116" s="20"/>
      <c r="Y116" s="20"/>
      <c r="Z116" s="20"/>
      <c r="AA116" s="20"/>
      <c r="AB116" s="20"/>
      <c r="AC116" s="20"/>
    </row>
    <row r="117" ht="15.0" customHeight="1">
      <c r="A117" s="126"/>
      <c r="B117" s="126"/>
      <c r="C117" s="126"/>
      <c r="D117" s="126"/>
      <c r="E117" s="126"/>
      <c r="F117" s="126"/>
      <c r="G117" s="126"/>
      <c r="H117" s="126"/>
      <c r="I117" s="126"/>
      <c r="J117" s="126"/>
      <c r="K117" s="126"/>
      <c r="L117" s="126"/>
      <c r="M117" s="126"/>
      <c r="N117" s="126"/>
      <c r="O117" s="126"/>
      <c r="P117" s="126"/>
      <c r="Q117" s="126"/>
      <c r="R117" s="126"/>
      <c r="S117" s="20"/>
      <c r="T117" s="20"/>
      <c r="U117" s="20"/>
      <c r="V117" s="20"/>
      <c r="W117" s="20"/>
      <c r="X117" s="20"/>
      <c r="Y117" s="20"/>
      <c r="Z117" s="20"/>
      <c r="AA117" s="20"/>
      <c r="AB117" s="20"/>
      <c r="AC117" s="20"/>
    </row>
    <row r="118" ht="15.0" customHeight="1">
      <c r="A118" s="126"/>
      <c r="B118" s="126"/>
      <c r="C118" s="126"/>
      <c r="D118" s="126"/>
      <c r="E118" s="126"/>
      <c r="F118" s="126"/>
      <c r="G118" s="126"/>
      <c r="H118" s="126"/>
      <c r="I118" s="126"/>
      <c r="J118" s="126"/>
      <c r="K118" s="126"/>
      <c r="L118" s="126"/>
      <c r="M118" s="126"/>
      <c r="N118" s="126"/>
      <c r="O118" s="126"/>
      <c r="P118" s="126"/>
      <c r="Q118" s="126"/>
      <c r="R118" s="126"/>
      <c r="S118" s="20"/>
      <c r="T118" s="20"/>
      <c r="U118" s="20"/>
      <c r="V118" s="20"/>
      <c r="W118" s="20"/>
      <c r="X118" s="20"/>
      <c r="Y118" s="20"/>
      <c r="Z118" s="20"/>
      <c r="AA118" s="20"/>
      <c r="AB118" s="20"/>
      <c r="AC118" s="20"/>
    </row>
    <row r="119" ht="15.0" customHeight="1">
      <c r="A119" s="126"/>
      <c r="B119" s="126"/>
      <c r="C119" s="126"/>
      <c r="D119" s="126"/>
      <c r="E119" s="126"/>
      <c r="F119" s="126"/>
      <c r="G119" s="126"/>
      <c r="H119" s="126"/>
      <c r="I119" s="126"/>
      <c r="J119" s="126"/>
      <c r="K119" s="126"/>
      <c r="L119" s="126"/>
      <c r="M119" s="126"/>
      <c r="N119" s="126"/>
      <c r="O119" s="126"/>
      <c r="P119" s="126"/>
      <c r="Q119" s="126"/>
      <c r="R119" s="126"/>
      <c r="S119" s="20"/>
      <c r="T119" s="20"/>
      <c r="U119" s="20"/>
      <c r="V119" s="20"/>
      <c r="W119" s="20"/>
      <c r="X119" s="20"/>
      <c r="Y119" s="20"/>
      <c r="Z119" s="20"/>
      <c r="AA119" s="20"/>
      <c r="AB119" s="20"/>
      <c r="AC119" s="20"/>
    </row>
    <row r="120" ht="15.0" customHeight="1">
      <c r="A120" s="126"/>
      <c r="B120" s="126"/>
      <c r="C120" s="126"/>
      <c r="D120" s="126"/>
      <c r="E120" s="126"/>
      <c r="F120" s="126"/>
      <c r="G120" s="126"/>
      <c r="H120" s="126"/>
      <c r="I120" s="126"/>
      <c r="J120" s="126"/>
      <c r="K120" s="126"/>
      <c r="L120" s="126"/>
      <c r="M120" s="126"/>
      <c r="N120" s="126"/>
      <c r="O120" s="126"/>
      <c r="P120" s="126"/>
      <c r="Q120" s="126"/>
      <c r="R120" s="126"/>
      <c r="S120" s="20"/>
      <c r="T120" s="20"/>
      <c r="U120" s="20"/>
      <c r="V120" s="20"/>
      <c r="W120" s="20"/>
      <c r="X120" s="20"/>
      <c r="Y120" s="20"/>
      <c r="Z120" s="20"/>
      <c r="AA120" s="20"/>
      <c r="AB120" s="20"/>
      <c r="AC120" s="20"/>
    </row>
    <row r="121" ht="15.0" customHeight="1">
      <c r="A121" s="126"/>
      <c r="B121" s="126"/>
      <c r="C121" s="126"/>
      <c r="D121" s="126"/>
      <c r="E121" s="126"/>
      <c r="F121" s="126"/>
      <c r="G121" s="126"/>
      <c r="H121" s="126"/>
      <c r="I121" s="126"/>
      <c r="J121" s="126"/>
      <c r="K121" s="126"/>
      <c r="L121" s="126"/>
      <c r="M121" s="126"/>
      <c r="N121" s="126"/>
      <c r="O121" s="126"/>
      <c r="P121" s="126"/>
      <c r="Q121" s="126"/>
      <c r="R121" s="126"/>
      <c r="S121" s="20"/>
      <c r="T121" s="20"/>
      <c r="U121" s="20"/>
      <c r="V121" s="20"/>
      <c r="W121" s="20"/>
      <c r="X121" s="20"/>
      <c r="Y121" s="20"/>
      <c r="Z121" s="20"/>
      <c r="AA121" s="20"/>
      <c r="AB121" s="20"/>
      <c r="AC121" s="20"/>
    </row>
    <row r="122" ht="15.0" customHeight="1">
      <c r="A122" s="126"/>
      <c r="B122" s="126"/>
      <c r="C122" s="126"/>
      <c r="D122" s="126"/>
      <c r="E122" s="126"/>
      <c r="F122" s="126"/>
      <c r="G122" s="126"/>
      <c r="H122" s="126"/>
      <c r="I122" s="126"/>
      <c r="J122" s="126"/>
      <c r="K122" s="126"/>
      <c r="L122" s="126"/>
      <c r="M122" s="126"/>
      <c r="N122" s="126"/>
      <c r="O122" s="126"/>
      <c r="P122" s="126"/>
      <c r="Q122" s="126"/>
      <c r="R122" s="126"/>
      <c r="S122" s="20"/>
      <c r="T122" s="20"/>
      <c r="U122" s="20"/>
      <c r="V122" s="20"/>
      <c r="W122" s="20"/>
      <c r="X122" s="20"/>
      <c r="Y122" s="20"/>
      <c r="Z122" s="20"/>
      <c r="AA122" s="20"/>
      <c r="AB122" s="20"/>
      <c r="AC122" s="20"/>
    </row>
    <row r="123" ht="15.0" customHeight="1">
      <c r="A123" s="126"/>
      <c r="B123" s="126"/>
      <c r="C123" s="126"/>
      <c r="D123" s="126"/>
      <c r="E123" s="126"/>
      <c r="F123" s="126"/>
      <c r="G123" s="126"/>
      <c r="H123" s="126"/>
      <c r="I123" s="126"/>
      <c r="J123" s="126"/>
      <c r="K123" s="126"/>
      <c r="L123" s="126"/>
      <c r="M123" s="126"/>
      <c r="N123" s="126"/>
      <c r="O123" s="126"/>
      <c r="P123" s="126"/>
      <c r="Q123" s="126"/>
      <c r="R123" s="126"/>
      <c r="S123" s="20"/>
      <c r="T123" s="20"/>
      <c r="U123" s="20"/>
      <c r="V123" s="20"/>
      <c r="W123" s="20"/>
      <c r="X123" s="20"/>
      <c r="Y123" s="20"/>
      <c r="Z123" s="20"/>
      <c r="AA123" s="20"/>
      <c r="AB123" s="20"/>
      <c r="AC123" s="20"/>
    </row>
    <row r="124" ht="15.0" customHeight="1">
      <c r="A124" s="126"/>
      <c r="B124" s="126"/>
      <c r="C124" s="126"/>
      <c r="D124" s="126"/>
      <c r="E124" s="126"/>
      <c r="F124" s="126"/>
      <c r="G124" s="126"/>
      <c r="H124" s="126"/>
      <c r="I124" s="126"/>
      <c r="J124" s="126"/>
      <c r="K124" s="126"/>
      <c r="L124" s="126"/>
      <c r="M124" s="126"/>
      <c r="N124" s="126"/>
      <c r="O124" s="126"/>
      <c r="P124" s="126"/>
      <c r="Q124" s="126"/>
      <c r="R124" s="126"/>
      <c r="S124" s="20"/>
      <c r="T124" s="20"/>
      <c r="U124" s="20"/>
      <c r="V124" s="20"/>
      <c r="W124" s="20"/>
      <c r="X124" s="20"/>
      <c r="Y124" s="20"/>
      <c r="Z124" s="20"/>
      <c r="AA124" s="20"/>
      <c r="AB124" s="20"/>
      <c r="AC124" s="20"/>
    </row>
    <row r="125" ht="15.0" customHeight="1">
      <c r="A125" s="126"/>
      <c r="B125" s="126"/>
      <c r="C125" s="126"/>
      <c r="D125" s="126"/>
      <c r="E125" s="126"/>
      <c r="F125" s="126"/>
      <c r="G125" s="126"/>
      <c r="H125" s="126"/>
      <c r="I125" s="126"/>
      <c r="J125" s="126"/>
      <c r="K125" s="126"/>
      <c r="L125" s="126"/>
      <c r="M125" s="126"/>
      <c r="N125" s="126"/>
      <c r="O125" s="126"/>
      <c r="P125" s="126"/>
      <c r="Q125" s="126"/>
      <c r="R125" s="126"/>
      <c r="S125" s="20"/>
      <c r="T125" s="20"/>
      <c r="U125" s="20"/>
      <c r="V125" s="20"/>
      <c r="W125" s="20"/>
      <c r="X125" s="20"/>
      <c r="Y125" s="20"/>
      <c r="Z125" s="20"/>
      <c r="AA125" s="20"/>
      <c r="AB125" s="20"/>
      <c r="AC125" s="20"/>
    </row>
    <row r="126" ht="15.0" customHeight="1">
      <c r="A126" s="126"/>
      <c r="B126" s="126"/>
      <c r="C126" s="126"/>
      <c r="D126" s="126"/>
      <c r="E126" s="126"/>
      <c r="F126" s="126"/>
      <c r="G126" s="126"/>
      <c r="H126" s="126"/>
      <c r="I126" s="126"/>
      <c r="J126" s="126"/>
      <c r="K126" s="126"/>
      <c r="L126" s="126"/>
      <c r="M126" s="126"/>
      <c r="N126" s="126"/>
      <c r="O126" s="126"/>
      <c r="P126" s="126"/>
      <c r="Q126" s="126"/>
      <c r="R126" s="126"/>
      <c r="S126" s="20"/>
      <c r="T126" s="20"/>
      <c r="U126" s="20"/>
      <c r="V126" s="20"/>
      <c r="W126" s="20"/>
      <c r="X126" s="20"/>
      <c r="Y126" s="20"/>
      <c r="Z126" s="20"/>
      <c r="AA126" s="20"/>
      <c r="AB126" s="20"/>
      <c r="AC126" s="20"/>
    </row>
    <row r="127" ht="15.0" customHeight="1">
      <c r="A127" s="126"/>
      <c r="B127" s="126"/>
      <c r="C127" s="126"/>
      <c r="D127" s="126"/>
      <c r="E127" s="126"/>
      <c r="F127" s="126"/>
      <c r="G127" s="126"/>
      <c r="H127" s="126"/>
      <c r="I127" s="126"/>
      <c r="J127" s="126"/>
      <c r="K127" s="126"/>
      <c r="L127" s="126"/>
      <c r="M127" s="126"/>
      <c r="N127" s="126"/>
      <c r="O127" s="126"/>
      <c r="P127" s="126"/>
      <c r="Q127" s="126"/>
      <c r="R127" s="126"/>
      <c r="S127" s="20"/>
      <c r="T127" s="20"/>
      <c r="U127" s="20"/>
      <c r="V127" s="20"/>
      <c r="W127" s="20"/>
      <c r="X127" s="20"/>
      <c r="Y127" s="20"/>
      <c r="Z127" s="20"/>
      <c r="AA127" s="20"/>
      <c r="AB127" s="20"/>
      <c r="AC127" s="20"/>
    </row>
    <row r="128" ht="15.0" customHeight="1">
      <c r="A128" s="126"/>
      <c r="B128" s="126"/>
      <c r="C128" s="126"/>
      <c r="D128" s="126"/>
      <c r="E128" s="126"/>
      <c r="F128" s="126"/>
      <c r="G128" s="126"/>
      <c r="H128" s="126"/>
      <c r="I128" s="126"/>
      <c r="J128" s="126"/>
      <c r="K128" s="126"/>
      <c r="L128" s="126"/>
      <c r="M128" s="126"/>
      <c r="N128" s="126"/>
      <c r="O128" s="126"/>
      <c r="P128" s="126"/>
      <c r="Q128" s="126"/>
      <c r="R128" s="126"/>
      <c r="S128" s="20"/>
      <c r="T128" s="20"/>
      <c r="U128" s="20"/>
      <c r="V128" s="20"/>
      <c r="W128" s="20"/>
      <c r="X128" s="20"/>
      <c r="Y128" s="20"/>
      <c r="Z128" s="20"/>
      <c r="AA128" s="20"/>
      <c r="AB128" s="20"/>
      <c r="AC128" s="20"/>
    </row>
    <row r="129" ht="15.0" customHeight="1">
      <c r="A129" s="126"/>
      <c r="B129" s="126"/>
      <c r="C129" s="126"/>
      <c r="D129" s="126"/>
      <c r="E129" s="126"/>
      <c r="F129" s="126"/>
      <c r="G129" s="126"/>
      <c r="H129" s="126"/>
      <c r="I129" s="126"/>
      <c r="J129" s="126"/>
      <c r="K129" s="126"/>
      <c r="L129" s="126"/>
      <c r="M129" s="126"/>
      <c r="N129" s="126"/>
      <c r="O129" s="126"/>
      <c r="P129" s="126"/>
      <c r="Q129" s="126"/>
      <c r="R129" s="126"/>
      <c r="S129" s="20"/>
      <c r="T129" s="20"/>
      <c r="U129" s="20"/>
      <c r="V129" s="20"/>
      <c r="W129" s="20"/>
      <c r="X129" s="20"/>
      <c r="Y129" s="20"/>
      <c r="Z129" s="20"/>
      <c r="AA129" s="20"/>
      <c r="AB129" s="20"/>
      <c r="AC129" s="20"/>
    </row>
    <row r="130" ht="15.0" customHeight="1">
      <c r="A130" s="126"/>
      <c r="B130" s="126"/>
      <c r="C130" s="126"/>
      <c r="D130" s="126"/>
      <c r="E130" s="126"/>
      <c r="F130" s="126"/>
      <c r="G130" s="126"/>
      <c r="H130" s="126"/>
      <c r="I130" s="126"/>
      <c r="J130" s="126"/>
      <c r="K130" s="126"/>
      <c r="L130" s="126"/>
      <c r="M130" s="126"/>
      <c r="N130" s="126"/>
      <c r="O130" s="126"/>
      <c r="P130" s="126"/>
      <c r="Q130" s="126"/>
      <c r="R130" s="126"/>
      <c r="S130" s="20"/>
      <c r="T130" s="20"/>
      <c r="U130" s="20"/>
      <c r="V130" s="20"/>
      <c r="W130" s="20"/>
      <c r="X130" s="20"/>
      <c r="Y130" s="20"/>
      <c r="Z130" s="20"/>
      <c r="AA130" s="20"/>
      <c r="AB130" s="20"/>
      <c r="AC130" s="20"/>
    </row>
    <row r="131" ht="15.0" customHeight="1">
      <c r="A131" s="126"/>
      <c r="B131" s="126"/>
      <c r="C131" s="126"/>
      <c r="D131" s="126"/>
      <c r="E131" s="126"/>
      <c r="F131" s="126"/>
      <c r="G131" s="126"/>
      <c r="H131" s="126"/>
      <c r="I131" s="126"/>
      <c r="J131" s="126"/>
      <c r="K131" s="126"/>
      <c r="L131" s="126"/>
      <c r="M131" s="126"/>
      <c r="N131" s="126"/>
      <c r="O131" s="126"/>
      <c r="P131" s="126"/>
      <c r="Q131" s="126"/>
      <c r="R131" s="126"/>
      <c r="S131" s="20"/>
      <c r="T131" s="20"/>
      <c r="U131" s="20"/>
      <c r="V131" s="20"/>
      <c r="W131" s="20"/>
      <c r="X131" s="20"/>
      <c r="Y131" s="20"/>
      <c r="Z131" s="20"/>
      <c r="AA131" s="20"/>
      <c r="AB131" s="20"/>
      <c r="AC131" s="20"/>
    </row>
    <row r="132" ht="15.0" customHeight="1">
      <c r="A132" s="126"/>
      <c r="B132" s="126"/>
      <c r="C132" s="126"/>
      <c r="D132" s="126"/>
      <c r="E132" s="126"/>
      <c r="F132" s="126"/>
      <c r="G132" s="126"/>
      <c r="H132" s="126"/>
      <c r="I132" s="126"/>
      <c r="J132" s="126"/>
      <c r="K132" s="126"/>
      <c r="L132" s="126"/>
      <c r="M132" s="126"/>
      <c r="N132" s="126"/>
      <c r="O132" s="126"/>
      <c r="P132" s="126"/>
      <c r="Q132" s="126"/>
      <c r="R132" s="126"/>
      <c r="S132" s="20"/>
      <c r="T132" s="20"/>
      <c r="U132" s="20"/>
      <c r="V132" s="20"/>
      <c r="W132" s="20"/>
      <c r="X132" s="20"/>
      <c r="Y132" s="20"/>
      <c r="Z132" s="20"/>
      <c r="AA132" s="20"/>
      <c r="AB132" s="20"/>
      <c r="AC132" s="20"/>
    </row>
    <row r="133" ht="15.0" customHeight="1">
      <c r="A133" s="126"/>
      <c r="B133" s="126"/>
      <c r="C133" s="126"/>
      <c r="D133" s="126"/>
      <c r="E133" s="126"/>
      <c r="F133" s="126"/>
      <c r="G133" s="126"/>
      <c r="H133" s="126"/>
      <c r="I133" s="126"/>
      <c r="J133" s="126"/>
      <c r="K133" s="126"/>
      <c r="L133" s="126"/>
      <c r="M133" s="126"/>
      <c r="N133" s="126"/>
      <c r="O133" s="126"/>
      <c r="P133" s="126"/>
      <c r="Q133" s="126"/>
      <c r="R133" s="126"/>
      <c r="S133" s="20"/>
      <c r="T133" s="20"/>
      <c r="U133" s="20"/>
      <c r="V133" s="20"/>
      <c r="W133" s="20"/>
      <c r="X133" s="20"/>
      <c r="Y133" s="20"/>
      <c r="Z133" s="20"/>
      <c r="AA133" s="20"/>
      <c r="AB133" s="20"/>
      <c r="AC133" s="20"/>
    </row>
    <row r="134" ht="15.0" customHeight="1">
      <c r="A134" s="126"/>
      <c r="B134" s="126"/>
      <c r="C134" s="126"/>
      <c r="D134" s="126"/>
      <c r="E134" s="126"/>
      <c r="F134" s="126"/>
      <c r="G134" s="126"/>
      <c r="H134" s="126"/>
      <c r="I134" s="126"/>
      <c r="J134" s="126"/>
      <c r="K134" s="126"/>
      <c r="L134" s="126"/>
      <c r="M134" s="126"/>
      <c r="N134" s="126"/>
      <c r="O134" s="126"/>
      <c r="P134" s="126"/>
      <c r="Q134" s="126"/>
      <c r="R134" s="126"/>
      <c r="S134" s="20"/>
      <c r="T134" s="20"/>
      <c r="U134" s="20"/>
      <c r="V134" s="20"/>
      <c r="W134" s="20"/>
      <c r="X134" s="20"/>
      <c r="Y134" s="20"/>
      <c r="Z134" s="20"/>
      <c r="AA134" s="20"/>
      <c r="AB134" s="20"/>
      <c r="AC134" s="20"/>
    </row>
    <row r="135" ht="15.0" customHeight="1">
      <c r="A135" s="126"/>
      <c r="B135" s="126"/>
      <c r="C135" s="126"/>
      <c r="D135" s="126"/>
      <c r="E135" s="126"/>
      <c r="F135" s="126"/>
      <c r="G135" s="126"/>
      <c r="H135" s="126"/>
      <c r="I135" s="126"/>
      <c r="J135" s="126"/>
      <c r="K135" s="126"/>
      <c r="L135" s="126"/>
      <c r="M135" s="126"/>
      <c r="N135" s="126"/>
      <c r="O135" s="126"/>
      <c r="P135" s="126"/>
      <c r="Q135" s="126"/>
      <c r="R135" s="126"/>
      <c r="S135" s="20"/>
      <c r="T135" s="20"/>
      <c r="U135" s="20"/>
      <c r="V135" s="20"/>
      <c r="W135" s="20"/>
      <c r="X135" s="20"/>
      <c r="Y135" s="20"/>
      <c r="Z135" s="20"/>
      <c r="AA135" s="20"/>
      <c r="AB135" s="20"/>
      <c r="AC135" s="20"/>
    </row>
    <row r="136" ht="15.0" customHeight="1">
      <c r="A136" s="126"/>
      <c r="B136" s="126"/>
      <c r="C136" s="126"/>
      <c r="D136" s="126"/>
      <c r="E136" s="126"/>
      <c r="F136" s="126"/>
      <c r="G136" s="126"/>
      <c r="H136" s="126"/>
      <c r="I136" s="126"/>
      <c r="J136" s="126"/>
      <c r="K136" s="126"/>
      <c r="L136" s="126"/>
      <c r="M136" s="126"/>
      <c r="N136" s="126"/>
      <c r="O136" s="126"/>
      <c r="P136" s="126"/>
      <c r="Q136" s="126"/>
      <c r="R136" s="126"/>
      <c r="S136" s="20"/>
      <c r="T136" s="20"/>
      <c r="U136" s="20"/>
      <c r="V136" s="20"/>
      <c r="W136" s="20"/>
      <c r="X136" s="20"/>
      <c r="Y136" s="20"/>
      <c r="Z136" s="20"/>
      <c r="AA136" s="20"/>
      <c r="AB136" s="20"/>
      <c r="AC136" s="20"/>
    </row>
    <row r="137" ht="15.0" customHeight="1">
      <c r="A137" s="126"/>
      <c r="B137" s="126"/>
      <c r="C137" s="126"/>
      <c r="D137" s="126"/>
      <c r="E137" s="126"/>
      <c r="F137" s="126"/>
      <c r="G137" s="126"/>
      <c r="H137" s="126"/>
      <c r="I137" s="126"/>
      <c r="J137" s="126"/>
      <c r="K137" s="126"/>
      <c r="L137" s="126"/>
      <c r="M137" s="126"/>
      <c r="N137" s="126"/>
      <c r="O137" s="126"/>
      <c r="P137" s="126"/>
      <c r="Q137" s="126"/>
      <c r="R137" s="126"/>
      <c r="S137" s="20"/>
      <c r="T137" s="20"/>
      <c r="U137" s="20"/>
      <c r="V137" s="20"/>
      <c r="W137" s="20"/>
      <c r="X137" s="20"/>
      <c r="Y137" s="20"/>
      <c r="Z137" s="20"/>
      <c r="AA137" s="20"/>
      <c r="AB137" s="20"/>
      <c r="AC137" s="20"/>
    </row>
    <row r="138" ht="15.0" customHeight="1">
      <c r="A138" s="126"/>
      <c r="B138" s="126"/>
      <c r="C138" s="126"/>
      <c r="D138" s="126"/>
      <c r="E138" s="126"/>
      <c r="F138" s="126"/>
      <c r="G138" s="126"/>
      <c r="H138" s="126"/>
      <c r="I138" s="126"/>
      <c r="J138" s="126"/>
      <c r="K138" s="126"/>
      <c r="L138" s="126"/>
      <c r="M138" s="126"/>
      <c r="N138" s="126"/>
      <c r="O138" s="126"/>
      <c r="P138" s="126"/>
      <c r="Q138" s="126"/>
      <c r="R138" s="126"/>
      <c r="S138" s="20"/>
      <c r="T138" s="20"/>
      <c r="U138" s="20"/>
      <c r="V138" s="20"/>
      <c r="W138" s="20"/>
      <c r="X138" s="20"/>
      <c r="Y138" s="20"/>
      <c r="Z138" s="20"/>
      <c r="AA138" s="20"/>
      <c r="AB138" s="20"/>
      <c r="AC138" s="20"/>
    </row>
    <row r="139" ht="15.0" customHeight="1">
      <c r="A139" s="126"/>
      <c r="B139" s="126"/>
      <c r="C139" s="126"/>
      <c r="D139" s="126"/>
      <c r="E139" s="126"/>
      <c r="F139" s="126"/>
      <c r="G139" s="126"/>
      <c r="H139" s="126"/>
      <c r="I139" s="126"/>
      <c r="J139" s="126"/>
      <c r="K139" s="126"/>
      <c r="L139" s="126"/>
      <c r="M139" s="126"/>
      <c r="N139" s="126"/>
      <c r="O139" s="126"/>
      <c r="P139" s="126"/>
      <c r="Q139" s="126"/>
      <c r="R139" s="126"/>
      <c r="S139" s="20"/>
      <c r="T139" s="20"/>
      <c r="U139" s="20"/>
      <c r="V139" s="20"/>
      <c r="W139" s="20"/>
      <c r="X139" s="20"/>
      <c r="Y139" s="20"/>
      <c r="Z139" s="20"/>
      <c r="AA139" s="20"/>
      <c r="AB139" s="20"/>
      <c r="AC139" s="20"/>
    </row>
    <row r="140" ht="15.0" customHeight="1">
      <c r="A140" s="126"/>
      <c r="B140" s="126"/>
      <c r="C140" s="126"/>
      <c r="D140" s="126"/>
      <c r="E140" s="126"/>
      <c r="F140" s="126"/>
      <c r="G140" s="126"/>
      <c r="H140" s="126"/>
      <c r="I140" s="126"/>
      <c r="J140" s="126"/>
      <c r="K140" s="126"/>
      <c r="L140" s="126"/>
      <c r="M140" s="126"/>
      <c r="N140" s="126"/>
      <c r="O140" s="126"/>
      <c r="P140" s="126"/>
      <c r="Q140" s="126"/>
      <c r="R140" s="126"/>
      <c r="S140" s="20"/>
      <c r="T140" s="20"/>
      <c r="U140" s="20"/>
      <c r="V140" s="20"/>
      <c r="W140" s="20"/>
      <c r="X140" s="20"/>
      <c r="Y140" s="20"/>
      <c r="Z140" s="20"/>
      <c r="AA140" s="20"/>
      <c r="AB140" s="20"/>
      <c r="AC140" s="20"/>
    </row>
    <row r="141" ht="15.0" customHeight="1">
      <c r="A141" s="126"/>
      <c r="B141" s="126"/>
      <c r="C141" s="126"/>
      <c r="D141" s="126"/>
      <c r="E141" s="126"/>
      <c r="F141" s="126"/>
      <c r="G141" s="126"/>
      <c r="H141" s="126"/>
      <c r="I141" s="126"/>
      <c r="J141" s="126"/>
      <c r="K141" s="126"/>
      <c r="L141" s="126"/>
      <c r="M141" s="126"/>
      <c r="N141" s="126"/>
      <c r="O141" s="126"/>
      <c r="P141" s="126"/>
      <c r="Q141" s="126"/>
      <c r="R141" s="126"/>
      <c r="S141" s="20"/>
      <c r="T141" s="20"/>
      <c r="U141" s="20"/>
      <c r="V141" s="20"/>
      <c r="W141" s="20"/>
      <c r="X141" s="20"/>
      <c r="Y141" s="20"/>
      <c r="Z141" s="20"/>
      <c r="AA141" s="20"/>
      <c r="AB141" s="20"/>
      <c r="AC141" s="20"/>
    </row>
    <row r="142" ht="15.0" customHeight="1">
      <c r="A142" s="126"/>
      <c r="B142" s="126"/>
      <c r="C142" s="126"/>
      <c r="D142" s="126"/>
      <c r="E142" s="126"/>
      <c r="F142" s="126"/>
      <c r="G142" s="126"/>
      <c r="H142" s="126"/>
      <c r="I142" s="126"/>
      <c r="J142" s="126"/>
      <c r="K142" s="126"/>
      <c r="L142" s="126"/>
      <c r="M142" s="126"/>
      <c r="N142" s="126"/>
      <c r="O142" s="126"/>
      <c r="P142" s="126"/>
      <c r="Q142" s="126"/>
      <c r="R142" s="126"/>
      <c r="S142" s="20"/>
      <c r="T142" s="20"/>
      <c r="U142" s="20"/>
      <c r="V142" s="20"/>
      <c r="W142" s="20"/>
      <c r="X142" s="20"/>
      <c r="Y142" s="20"/>
      <c r="Z142" s="20"/>
      <c r="AA142" s="20"/>
      <c r="AB142" s="20"/>
      <c r="AC142" s="20"/>
    </row>
    <row r="143" ht="15.0" customHeight="1">
      <c r="A143" s="126"/>
      <c r="B143" s="126"/>
      <c r="C143" s="126"/>
      <c r="D143" s="126"/>
      <c r="E143" s="126"/>
      <c r="F143" s="126"/>
      <c r="G143" s="126"/>
      <c r="H143" s="126"/>
      <c r="I143" s="126"/>
      <c r="J143" s="126"/>
      <c r="K143" s="126"/>
      <c r="L143" s="126"/>
      <c r="M143" s="126"/>
      <c r="N143" s="126"/>
      <c r="O143" s="126"/>
      <c r="P143" s="126"/>
      <c r="Q143" s="126"/>
      <c r="R143" s="126"/>
      <c r="S143" s="20"/>
      <c r="T143" s="20"/>
      <c r="U143" s="20"/>
      <c r="V143" s="20"/>
      <c r="W143" s="20"/>
      <c r="X143" s="20"/>
      <c r="Y143" s="20"/>
      <c r="Z143" s="20"/>
      <c r="AA143" s="20"/>
      <c r="AB143" s="20"/>
      <c r="AC143" s="20"/>
    </row>
    <row r="144" ht="15.0" customHeight="1">
      <c r="A144" s="126"/>
      <c r="B144" s="126"/>
      <c r="C144" s="126"/>
      <c r="D144" s="126"/>
      <c r="E144" s="126"/>
      <c r="F144" s="126"/>
      <c r="G144" s="126"/>
      <c r="H144" s="126"/>
      <c r="I144" s="126"/>
      <c r="J144" s="126"/>
      <c r="K144" s="126"/>
      <c r="L144" s="126"/>
      <c r="M144" s="126"/>
      <c r="N144" s="126"/>
      <c r="O144" s="126"/>
      <c r="P144" s="126"/>
      <c r="Q144" s="126"/>
      <c r="R144" s="126"/>
      <c r="S144" s="20"/>
      <c r="T144" s="20"/>
      <c r="U144" s="20"/>
      <c r="V144" s="20"/>
      <c r="W144" s="20"/>
      <c r="X144" s="20"/>
      <c r="Y144" s="20"/>
      <c r="Z144" s="20"/>
      <c r="AA144" s="20"/>
      <c r="AB144" s="20"/>
      <c r="AC144" s="20"/>
    </row>
    <row r="145" ht="15.0" customHeight="1">
      <c r="A145" s="126"/>
      <c r="B145" s="126"/>
      <c r="C145" s="126"/>
      <c r="D145" s="126"/>
      <c r="E145" s="126"/>
      <c r="F145" s="126"/>
      <c r="G145" s="126"/>
      <c r="H145" s="126"/>
      <c r="I145" s="126"/>
      <c r="J145" s="126"/>
      <c r="K145" s="126"/>
      <c r="L145" s="126"/>
      <c r="M145" s="126"/>
      <c r="N145" s="126"/>
      <c r="O145" s="126"/>
      <c r="P145" s="126"/>
      <c r="Q145" s="126"/>
      <c r="R145" s="126"/>
      <c r="S145" s="20"/>
      <c r="T145" s="20"/>
      <c r="U145" s="20"/>
      <c r="V145" s="20"/>
      <c r="W145" s="20"/>
      <c r="X145" s="20"/>
      <c r="Y145" s="20"/>
      <c r="Z145" s="20"/>
      <c r="AA145" s="20"/>
      <c r="AB145" s="20"/>
      <c r="AC145" s="20"/>
    </row>
    <row r="146" ht="15.0" customHeight="1">
      <c r="A146" s="126"/>
      <c r="B146" s="126"/>
      <c r="C146" s="126"/>
      <c r="D146" s="126"/>
      <c r="E146" s="126"/>
      <c r="F146" s="126"/>
      <c r="G146" s="126"/>
      <c r="H146" s="126"/>
      <c r="I146" s="126"/>
      <c r="J146" s="126"/>
      <c r="K146" s="126"/>
      <c r="L146" s="126"/>
      <c r="M146" s="126"/>
      <c r="N146" s="126"/>
      <c r="O146" s="126"/>
      <c r="P146" s="126"/>
      <c r="Q146" s="126"/>
      <c r="R146" s="126"/>
      <c r="S146" s="20"/>
      <c r="T146" s="20"/>
      <c r="U146" s="20"/>
      <c r="V146" s="20"/>
      <c r="W146" s="20"/>
      <c r="X146" s="20"/>
      <c r="Y146" s="20"/>
      <c r="Z146" s="20"/>
      <c r="AA146" s="20"/>
      <c r="AB146" s="20"/>
      <c r="AC146" s="20"/>
    </row>
    <row r="147" ht="15.0" customHeight="1">
      <c r="A147" s="126"/>
      <c r="B147" s="126"/>
      <c r="C147" s="126"/>
      <c r="D147" s="126"/>
      <c r="E147" s="126"/>
      <c r="F147" s="126"/>
      <c r="G147" s="126"/>
      <c r="H147" s="126"/>
      <c r="I147" s="126"/>
      <c r="J147" s="126"/>
      <c r="K147" s="126"/>
      <c r="L147" s="126"/>
      <c r="M147" s="126"/>
      <c r="N147" s="126"/>
      <c r="O147" s="126"/>
      <c r="P147" s="126"/>
      <c r="Q147" s="126"/>
      <c r="R147" s="126"/>
      <c r="S147" s="20"/>
      <c r="T147" s="20"/>
      <c r="U147" s="20"/>
      <c r="V147" s="20"/>
      <c r="W147" s="20"/>
      <c r="X147" s="20"/>
      <c r="Y147" s="20"/>
      <c r="Z147" s="20"/>
      <c r="AA147" s="20"/>
      <c r="AB147" s="20"/>
      <c r="AC147" s="20"/>
    </row>
    <row r="148" ht="15.0" customHeight="1">
      <c r="A148" s="126"/>
      <c r="B148" s="126"/>
      <c r="C148" s="126"/>
      <c r="D148" s="126"/>
      <c r="E148" s="126"/>
      <c r="F148" s="126"/>
      <c r="G148" s="126"/>
      <c r="H148" s="126"/>
      <c r="I148" s="126"/>
      <c r="J148" s="126"/>
      <c r="K148" s="126"/>
      <c r="L148" s="126"/>
      <c r="M148" s="126"/>
      <c r="N148" s="126"/>
      <c r="O148" s="126"/>
      <c r="P148" s="126"/>
      <c r="Q148" s="126"/>
      <c r="R148" s="126"/>
      <c r="S148" s="20"/>
      <c r="T148" s="20"/>
      <c r="U148" s="20"/>
      <c r="V148" s="20"/>
      <c r="W148" s="20"/>
      <c r="X148" s="20"/>
      <c r="Y148" s="20"/>
      <c r="Z148" s="20"/>
      <c r="AA148" s="20"/>
      <c r="AB148" s="20"/>
      <c r="AC148" s="20"/>
    </row>
    <row r="149" ht="15.0" customHeight="1">
      <c r="A149" s="126"/>
      <c r="B149" s="126"/>
      <c r="C149" s="126"/>
      <c r="D149" s="126"/>
      <c r="E149" s="126"/>
      <c r="F149" s="126"/>
      <c r="G149" s="126"/>
      <c r="H149" s="126"/>
      <c r="I149" s="126"/>
      <c r="J149" s="126"/>
      <c r="K149" s="126"/>
      <c r="L149" s="126"/>
      <c r="M149" s="126"/>
      <c r="N149" s="126"/>
      <c r="O149" s="126"/>
      <c r="P149" s="126"/>
      <c r="Q149" s="126"/>
      <c r="R149" s="126"/>
      <c r="S149" s="20"/>
      <c r="T149" s="20"/>
      <c r="U149" s="20"/>
      <c r="V149" s="20"/>
      <c r="W149" s="20"/>
      <c r="X149" s="20"/>
      <c r="Y149" s="20"/>
      <c r="Z149" s="20"/>
      <c r="AA149" s="20"/>
      <c r="AB149" s="20"/>
      <c r="AC149" s="20"/>
    </row>
    <row r="150" ht="15.0" customHeight="1">
      <c r="A150" s="126"/>
      <c r="B150" s="126"/>
      <c r="C150" s="126"/>
      <c r="D150" s="126"/>
      <c r="E150" s="126"/>
      <c r="F150" s="126"/>
      <c r="G150" s="126"/>
      <c r="H150" s="126"/>
      <c r="I150" s="126"/>
      <c r="J150" s="126"/>
      <c r="K150" s="126"/>
      <c r="L150" s="126"/>
      <c r="M150" s="126"/>
      <c r="N150" s="126"/>
      <c r="O150" s="126"/>
      <c r="P150" s="126"/>
      <c r="Q150" s="126"/>
      <c r="R150" s="126"/>
      <c r="S150" s="20"/>
      <c r="T150" s="20"/>
      <c r="U150" s="20"/>
      <c r="V150" s="20"/>
      <c r="W150" s="20"/>
      <c r="X150" s="20"/>
      <c r="Y150" s="20"/>
      <c r="Z150" s="20"/>
      <c r="AA150" s="20"/>
      <c r="AB150" s="20"/>
      <c r="AC150" s="20"/>
    </row>
    <row r="151" ht="15.0" customHeight="1">
      <c r="A151" s="126"/>
      <c r="B151" s="126"/>
      <c r="C151" s="126"/>
      <c r="D151" s="126"/>
      <c r="E151" s="126"/>
      <c r="F151" s="126"/>
      <c r="G151" s="126"/>
      <c r="H151" s="126"/>
      <c r="I151" s="126"/>
      <c r="J151" s="126"/>
      <c r="K151" s="126"/>
      <c r="L151" s="126"/>
      <c r="M151" s="126"/>
      <c r="N151" s="126"/>
      <c r="O151" s="126"/>
      <c r="P151" s="126"/>
      <c r="Q151" s="126"/>
      <c r="R151" s="126"/>
      <c r="S151" s="20"/>
      <c r="T151" s="20"/>
      <c r="U151" s="20"/>
      <c r="V151" s="20"/>
      <c r="W151" s="20"/>
      <c r="X151" s="20"/>
      <c r="Y151" s="20"/>
      <c r="Z151" s="20"/>
      <c r="AA151" s="20"/>
      <c r="AB151" s="20"/>
      <c r="AC151" s="20"/>
    </row>
    <row r="152" ht="15.0" customHeight="1">
      <c r="A152" s="126"/>
      <c r="B152" s="126"/>
      <c r="C152" s="126"/>
      <c r="D152" s="126"/>
      <c r="E152" s="126"/>
      <c r="F152" s="126"/>
      <c r="G152" s="126"/>
      <c r="H152" s="126"/>
      <c r="I152" s="126"/>
      <c r="J152" s="126"/>
      <c r="K152" s="126"/>
      <c r="L152" s="126"/>
      <c r="M152" s="126"/>
      <c r="N152" s="126"/>
      <c r="O152" s="126"/>
      <c r="P152" s="126"/>
      <c r="Q152" s="126"/>
      <c r="R152" s="126"/>
      <c r="S152" s="20"/>
      <c r="T152" s="20"/>
      <c r="U152" s="20"/>
      <c r="V152" s="20"/>
      <c r="W152" s="20"/>
      <c r="X152" s="20"/>
      <c r="Y152" s="20"/>
      <c r="Z152" s="20"/>
      <c r="AA152" s="20"/>
      <c r="AB152" s="20"/>
      <c r="AC152" s="20"/>
    </row>
    <row r="153" ht="15.0" customHeight="1">
      <c r="A153" s="126"/>
      <c r="B153" s="126"/>
      <c r="C153" s="126"/>
      <c r="D153" s="126"/>
      <c r="E153" s="126"/>
      <c r="F153" s="126"/>
      <c r="G153" s="126"/>
      <c r="H153" s="126"/>
      <c r="I153" s="126"/>
      <c r="J153" s="126"/>
      <c r="K153" s="126"/>
      <c r="L153" s="126"/>
      <c r="M153" s="126"/>
      <c r="N153" s="126"/>
      <c r="O153" s="126"/>
      <c r="P153" s="126"/>
      <c r="Q153" s="126"/>
      <c r="R153" s="126"/>
      <c r="S153" s="20"/>
      <c r="T153" s="20"/>
      <c r="U153" s="20"/>
      <c r="V153" s="20"/>
      <c r="W153" s="20"/>
      <c r="X153" s="20"/>
      <c r="Y153" s="20"/>
      <c r="Z153" s="20"/>
      <c r="AA153" s="20"/>
      <c r="AB153" s="20"/>
      <c r="AC153" s="20"/>
    </row>
    <row r="154" ht="15.0" customHeight="1">
      <c r="A154" s="126"/>
      <c r="B154" s="126"/>
      <c r="C154" s="126"/>
      <c r="D154" s="126"/>
      <c r="E154" s="126"/>
      <c r="F154" s="126"/>
      <c r="G154" s="126"/>
      <c r="H154" s="126"/>
      <c r="I154" s="126"/>
      <c r="J154" s="126"/>
      <c r="K154" s="126"/>
      <c r="L154" s="126"/>
      <c r="M154" s="126"/>
      <c r="N154" s="126"/>
      <c r="O154" s="126"/>
      <c r="P154" s="126"/>
      <c r="Q154" s="126"/>
      <c r="R154" s="126"/>
      <c r="S154" s="20"/>
      <c r="T154" s="20"/>
      <c r="U154" s="20"/>
      <c r="V154" s="20"/>
      <c r="W154" s="20"/>
      <c r="X154" s="20"/>
      <c r="Y154" s="20"/>
      <c r="Z154" s="20"/>
      <c r="AA154" s="20"/>
      <c r="AB154" s="20"/>
      <c r="AC154" s="20"/>
    </row>
    <row r="155" ht="15.0" customHeight="1">
      <c r="A155" s="126"/>
      <c r="B155" s="126"/>
      <c r="C155" s="126"/>
      <c r="D155" s="126"/>
      <c r="E155" s="126"/>
      <c r="F155" s="126"/>
      <c r="G155" s="126"/>
      <c r="H155" s="126"/>
      <c r="I155" s="126"/>
      <c r="J155" s="126"/>
      <c r="K155" s="126"/>
      <c r="L155" s="126"/>
      <c r="M155" s="126"/>
      <c r="N155" s="126"/>
      <c r="O155" s="126"/>
      <c r="P155" s="126"/>
      <c r="Q155" s="126"/>
      <c r="R155" s="126"/>
      <c r="S155" s="20"/>
      <c r="T155" s="20"/>
      <c r="U155" s="20"/>
      <c r="V155" s="20"/>
      <c r="W155" s="20"/>
      <c r="X155" s="20"/>
      <c r="Y155" s="20"/>
      <c r="Z155" s="20"/>
      <c r="AA155" s="20"/>
      <c r="AB155" s="20"/>
      <c r="AC155" s="20"/>
    </row>
    <row r="156" ht="15.0" customHeight="1">
      <c r="A156" s="126"/>
      <c r="B156" s="126"/>
      <c r="C156" s="126"/>
      <c r="D156" s="126"/>
      <c r="E156" s="126"/>
      <c r="F156" s="126"/>
      <c r="G156" s="126"/>
      <c r="H156" s="126"/>
      <c r="I156" s="126"/>
      <c r="J156" s="126"/>
      <c r="K156" s="126"/>
      <c r="L156" s="126"/>
      <c r="M156" s="126"/>
      <c r="N156" s="126"/>
      <c r="O156" s="126"/>
      <c r="P156" s="126"/>
      <c r="Q156" s="126"/>
      <c r="R156" s="126"/>
      <c r="S156" s="20"/>
      <c r="T156" s="20"/>
      <c r="U156" s="20"/>
      <c r="V156" s="20"/>
      <c r="W156" s="20"/>
      <c r="X156" s="20"/>
      <c r="Y156" s="20"/>
      <c r="Z156" s="20"/>
      <c r="AA156" s="20"/>
      <c r="AB156" s="20"/>
      <c r="AC156" s="20"/>
    </row>
    <row r="157" ht="15.0" customHeight="1">
      <c r="A157" s="126"/>
      <c r="B157" s="126"/>
      <c r="C157" s="126"/>
      <c r="D157" s="126"/>
      <c r="E157" s="126"/>
      <c r="F157" s="126"/>
      <c r="G157" s="126"/>
      <c r="H157" s="126"/>
      <c r="I157" s="126"/>
      <c r="J157" s="126"/>
      <c r="K157" s="126"/>
      <c r="L157" s="126"/>
      <c r="M157" s="126"/>
      <c r="N157" s="126"/>
      <c r="O157" s="126"/>
      <c r="P157" s="126"/>
      <c r="Q157" s="126"/>
      <c r="R157" s="126"/>
      <c r="S157" s="20"/>
      <c r="T157" s="20"/>
      <c r="U157" s="20"/>
      <c r="V157" s="20"/>
      <c r="W157" s="20"/>
      <c r="X157" s="20"/>
      <c r="Y157" s="20"/>
      <c r="Z157" s="20"/>
      <c r="AA157" s="20"/>
      <c r="AB157" s="20"/>
      <c r="AC157" s="20"/>
    </row>
    <row r="158" ht="15.0" customHeight="1">
      <c r="A158" s="126"/>
      <c r="B158" s="126"/>
      <c r="C158" s="126"/>
      <c r="D158" s="126"/>
      <c r="E158" s="126"/>
      <c r="F158" s="126"/>
      <c r="G158" s="126"/>
      <c r="H158" s="126"/>
      <c r="I158" s="126"/>
      <c r="J158" s="126"/>
      <c r="K158" s="126"/>
      <c r="L158" s="126"/>
      <c r="M158" s="126"/>
      <c r="N158" s="126"/>
      <c r="O158" s="126"/>
      <c r="P158" s="126"/>
      <c r="Q158" s="126"/>
      <c r="R158" s="126"/>
      <c r="S158" s="20"/>
      <c r="T158" s="20"/>
      <c r="U158" s="20"/>
      <c r="V158" s="20"/>
      <c r="W158" s="20"/>
      <c r="X158" s="20"/>
      <c r="Y158" s="20"/>
      <c r="Z158" s="20"/>
      <c r="AA158" s="20"/>
      <c r="AB158" s="20"/>
      <c r="AC158" s="20"/>
    </row>
    <row r="159" ht="15.0" customHeight="1">
      <c r="A159" s="126"/>
      <c r="B159" s="126"/>
      <c r="C159" s="126"/>
      <c r="D159" s="126"/>
      <c r="E159" s="126"/>
      <c r="F159" s="126"/>
      <c r="G159" s="126"/>
      <c r="H159" s="126"/>
      <c r="I159" s="126"/>
      <c r="J159" s="126"/>
      <c r="K159" s="126"/>
      <c r="L159" s="126"/>
      <c r="M159" s="126"/>
      <c r="N159" s="126"/>
      <c r="O159" s="126"/>
      <c r="P159" s="126"/>
      <c r="Q159" s="126"/>
      <c r="R159" s="126"/>
      <c r="S159" s="20"/>
      <c r="T159" s="20"/>
      <c r="U159" s="20"/>
      <c r="V159" s="20"/>
      <c r="W159" s="20"/>
      <c r="X159" s="20"/>
      <c r="Y159" s="20"/>
      <c r="Z159" s="20"/>
      <c r="AA159" s="20"/>
      <c r="AB159" s="20"/>
      <c r="AC159" s="20"/>
    </row>
    <row r="160" ht="15.0" customHeight="1">
      <c r="A160" s="126"/>
      <c r="B160" s="126"/>
      <c r="C160" s="126"/>
      <c r="D160" s="126"/>
      <c r="E160" s="126"/>
      <c r="F160" s="126"/>
      <c r="G160" s="126"/>
      <c r="H160" s="126"/>
      <c r="I160" s="126"/>
      <c r="J160" s="126"/>
      <c r="K160" s="126"/>
      <c r="L160" s="126"/>
      <c r="M160" s="126"/>
      <c r="N160" s="126"/>
      <c r="O160" s="126"/>
      <c r="P160" s="126"/>
      <c r="Q160" s="126"/>
      <c r="R160" s="126"/>
      <c r="S160" s="20"/>
      <c r="T160" s="20"/>
      <c r="U160" s="20"/>
      <c r="V160" s="20"/>
      <c r="W160" s="20"/>
      <c r="X160" s="20"/>
      <c r="Y160" s="20"/>
      <c r="Z160" s="20"/>
      <c r="AA160" s="20"/>
      <c r="AB160" s="20"/>
      <c r="AC160" s="20"/>
    </row>
    <row r="161" ht="15.0" customHeight="1">
      <c r="A161" s="126"/>
      <c r="B161" s="126"/>
      <c r="C161" s="126"/>
      <c r="D161" s="126"/>
      <c r="E161" s="126"/>
      <c r="F161" s="126"/>
      <c r="G161" s="126"/>
      <c r="H161" s="126"/>
      <c r="I161" s="126"/>
      <c r="J161" s="126"/>
      <c r="K161" s="126"/>
      <c r="L161" s="126"/>
      <c r="M161" s="126"/>
      <c r="N161" s="126"/>
      <c r="O161" s="126"/>
      <c r="P161" s="126"/>
      <c r="Q161" s="126"/>
      <c r="R161" s="126"/>
      <c r="S161" s="20"/>
      <c r="T161" s="20"/>
      <c r="U161" s="20"/>
      <c r="V161" s="20"/>
      <c r="W161" s="20"/>
      <c r="X161" s="20"/>
      <c r="Y161" s="20"/>
      <c r="Z161" s="20"/>
      <c r="AA161" s="20"/>
      <c r="AB161" s="20"/>
      <c r="AC161" s="20"/>
    </row>
    <row r="162" ht="15.0" customHeight="1">
      <c r="A162" s="126"/>
      <c r="B162" s="126"/>
      <c r="C162" s="126"/>
      <c r="D162" s="126"/>
      <c r="E162" s="126"/>
      <c r="F162" s="126"/>
      <c r="G162" s="126"/>
      <c r="H162" s="126"/>
      <c r="I162" s="126"/>
      <c r="J162" s="126"/>
      <c r="K162" s="126"/>
      <c r="L162" s="126"/>
      <c r="M162" s="126"/>
      <c r="N162" s="126"/>
      <c r="O162" s="126"/>
      <c r="P162" s="126"/>
      <c r="Q162" s="126"/>
      <c r="R162" s="126"/>
      <c r="S162" s="20"/>
      <c r="T162" s="20"/>
      <c r="U162" s="20"/>
      <c r="V162" s="20"/>
      <c r="W162" s="20"/>
      <c r="X162" s="20"/>
      <c r="Y162" s="20"/>
      <c r="Z162" s="20"/>
      <c r="AA162" s="20"/>
      <c r="AB162" s="20"/>
      <c r="AC162" s="20"/>
    </row>
    <row r="163" ht="15.0" customHeight="1">
      <c r="A163" s="126"/>
      <c r="B163" s="126"/>
      <c r="C163" s="126"/>
      <c r="D163" s="126"/>
      <c r="E163" s="126"/>
      <c r="F163" s="126"/>
      <c r="G163" s="126"/>
      <c r="H163" s="126"/>
      <c r="I163" s="126"/>
      <c r="J163" s="126"/>
      <c r="K163" s="126"/>
      <c r="L163" s="126"/>
      <c r="M163" s="126"/>
      <c r="N163" s="126"/>
      <c r="O163" s="126"/>
      <c r="P163" s="126"/>
      <c r="Q163" s="126"/>
      <c r="R163" s="126"/>
      <c r="S163" s="20"/>
      <c r="T163" s="20"/>
      <c r="U163" s="20"/>
      <c r="V163" s="20"/>
      <c r="W163" s="20"/>
      <c r="X163" s="20"/>
      <c r="Y163" s="20"/>
      <c r="Z163" s="20"/>
      <c r="AA163" s="20"/>
      <c r="AB163" s="20"/>
      <c r="AC163" s="20"/>
    </row>
    <row r="164" ht="15.0" customHeight="1">
      <c r="A164" s="126"/>
      <c r="B164" s="126"/>
      <c r="C164" s="126"/>
      <c r="D164" s="126"/>
      <c r="E164" s="126"/>
      <c r="F164" s="126"/>
      <c r="G164" s="126"/>
      <c r="H164" s="126"/>
      <c r="I164" s="126"/>
      <c r="J164" s="126"/>
      <c r="K164" s="126"/>
      <c r="L164" s="126"/>
      <c r="M164" s="126"/>
      <c r="N164" s="126"/>
      <c r="O164" s="126"/>
      <c r="P164" s="126"/>
      <c r="Q164" s="126"/>
      <c r="R164" s="126"/>
      <c r="S164" s="20"/>
      <c r="T164" s="20"/>
      <c r="U164" s="20"/>
      <c r="V164" s="20"/>
      <c r="W164" s="20"/>
      <c r="X164" s="20"/>
      <c r="Y164" s="20"/>
      <c r="Z164" s="20"/>
      <c r="AA164" s="20"/>
      <c r="AB164" s="20"/>
      <c r="AC164" s="20"/>
    </row>
    <row r="165" ht="15.0" customHeight="1">
      <c r="A165" s="126"/>
      <c r="B165" s="126"/>
      <c r="C165" s="126"/>
      <c r="D165" s="126"/>
      <c r="E165" s="126"/>
      <c r="F165" s="126"/>
      <c r="G165" s="126"/>
      <c r="H165" s="126"/>
      <c r="I165" s="126"/>
      <c r="J165" s="126"/>
      <c r="K165" s="126"/>
      <c r="L165" s="126"/>
      <c r="M165" s="126"/>
      <c r="N165" s="126"/>
      <c r="O165" s="126"/>
      <c r="P165" s="126"/>
      <c r="Q165" s="126"/>
      <c r="R165" s="126"/>
      <c r="S165" s="20"/>
      <c r="T165" s="20"/>
      <c r="U165" s="20"/>
      <c r="V165" s="20"/>
      <c r="W165" s="20"/>
      <c r="X165" s="20"/>
      <c r="Y165" s="20"/>
      <c r="Z165" s="20"/>
      <c r="AA165" s="20"/>
      <c r="AB165" s="20"/>
      <c r="AC165" s="20"/>
    </row>
    <row r="166" ht="15.0" customHeight="1">
      <c r="A166" s="126"/>
      <c r="B166" s="126"/>
      <c r="C166" s="126"/>
      <c r="D166" s="126"/>
      <c r="E166" s="126"/>
      <c r="F166" s="126"/>
      <c r="G166" s="126"/>
      <c r="H166" s="126"/>
      <c r="I166" s="126"/>
      <c r="J166" s="126"/>
      <c r="K166" s="126"/>
      <c r="L166" s="126"/>
      <c r="M166" s="126"/>
      <c r="N166" s="126"/>
      <c r="O166" s="126"/>
      <c r="P166" s="126"/>
      <c r="Q166" s="126"/>
      <c r="R166" s="126"/>
      <c r="S166" s="20"/>
      <c r="T166" s="20"/>
      <c r="U166" s="20"/>
      <c r="V166" s="20"/>
      <c r="W166" s="20"/>
      <c r="X166" s="20"/>
      <c r="Y166" s="20"/>
      <c r="Z166" s="20"/>
      <c r="AA166" s="20"/>
      <c r="AB166" s="20"/>
      <c r="AC166" s="20"/>
    </row>
    <row r="167" ht="15.0" customHeight="1">
      <c r="A167" s="126"/>
      <c r="B167" s="126"/>
      <c r="C167" s="126"/>
      <c r="D167" s="126"/>
      <c r="E167" s="126"/>
      <c r="F167" s="126"/>
      <c r="G167" s="126"/>
      <c r="H167" s="126"/>
      <c r="I167" s="126"/>
      <c r="J167" s="126"/>
      <c r="K167" s="126"/>
      <c r="L167" s="126"/>
      <c r="M167" s="126"/>
      <c r="N167" s="126"/>
      <c r="O167" s="126"/>
      <c r="P167" s="126"/>
      <c r="Q167" s="126"/>
      <c r="R167" s="126"/>
      <c r="S167" s="20"/>
      <c r="T167" s="20"/>
      <c r="U167" s="20"/>
      <c r="V167" s="20"/>
      <c r="W167" s="20"/>
      <c r="X167" s="20"/>
      <c r="Y167" s="20"/>
      <c r="Z167" s="20"/>
      <c r="AA167" s="20"/>
      <c r="AB167" s="20"/>
      <c r="AC167" s="20"/>
    </row>
    <row r="168" ht="15.0" customHeight="1">
      <c r="A168" s="126"/>
      <c r="B168" s="126"/>
      <c r="C168" s="126"/>
      <c r="D168" s="126"/>
      <c r="E168" s="126"/>
      <c r="F168" s="126"/>
      <c r="G168" s="126"/>
      <c r="H168" s="126"/>
      <c r="I168" s="126"/>
      <c r="J168" s="126"/>
      <c r="K168" s="126"/>
      <c r="L168" s="126"/>
      <c r="M168" s="126"/>
      <c r="N168" s="126"/>
      <c r="O168" s="126"/>
      <c r="P168" s="126"/>
      <c r="Q168" s="126"/>
      <c r="R168" s="126"/>
      <c r="S168" s="20"/>
      <c r="T168" s="20"/>
      <c r="U168" s="20"/>
      <c r="V168" s="20"/>
      <c r="W168" s="20"/>
      <c r="X168" s="20"/>
      <c r="Y168" s="20"/>
      <c r="Z168" s="20"/>
      <c r="AA168" s="20"/>
      <c r="AB168" s="20"/>
      <c r="AC168" s="20"/>
    </row>
    <row r="169" ht="15.0" customHeight="1">
      <c r="A169" s="126"/>
      <c r="B169" s="126"/>
      <c r="C169" s="126"/>
      <c r="D169" s="126"/>
      <c r="E169" s="126"/>
      <c r="F169" s="126"/>
      <c r="G169" s="126"/>
      <c r="H169" s="126"/>
      <c r="I169" s="126"/>
      <c r="J169" s="126"/>
      <c r="K169" s="126"/>
      <c r="L169" s="126"/>
      <c r="M169" s="126"/>
      <c r="N169" s="126"/>
      <c r="O169" s="126"/>
      <c r="P169" s="126"/>
      <c r="Q169" s="126"/>
      <c r="R169" s="126"/>
      <c r="S169" s="20"/>
      <c r="T169" s="20"/>
      <c r="U169" s="20"/>
      <c r="V169" s="20"/>
      <c r="W169" s="20"/>
      <c r="X169" s="20"/>
      <c r="Y169" s="20"/>
      <c r="Z169" s="20"/>
      <c r="AA169" s="20"/>
      <c r="AB169" s="20"/>
      <c r="AC169" s="20"/>
    </row>
    <row r="170" ht="15.0" customHeight="1">
      <c r="A170" s="126"/>
      <c r="B170" s="126"/>
      <c r="C170" s="126"/>
      <c r="D170" s="126"/>
      <c r="E170" s="126"/>
      <c r="F170" s="126"/>
      <c r="G170" s="126"/>
      <c r="H170" s="126"/>
      <c r="I170" s="126"/>
      <c r="J170" s="126"/>
      <c r="K170" s="126"/>
      <c r="L170" s="126"/>
      <c r="M170" s="126"/>
      <c r="N170" s="126"/>
      <c r="O170" s="126"/>
      <c r="P170" s="126"/>
      <c r="Q170" s="126"/>
      <c r="R170" s="126"/>
      <c r="S170" s="20"/>
      <c r="T170" s="20"/>
      <c r="U170" s="20"/>
      <c r="V170" s="20"/>
      <c r="W170" s="20"/>
      <c r="X170" s="20"/>
      <c r="Y170" s="20"/>
      <c r="Z170" s="20"/>
      <c r="AA170" s="20"/>
      <c r="AB170" s="20"/>
      <c r="AC170" s="20"/>
    </row>
    <row r="171" ht="15.0" customHeight="1">
      <c r="A171" s="126"/>
      <c r="B171" s="126"/>
      <c r="C171" s="126"/>
      <c r="D171" s="126"/>
      <c r="E171" s="126"/>
      <c r="F171" s="126"/>
      <c r="G171" s="126"/>
      <c r="H171" s="126"/>
      <c r="I171" s="126"/>
      <c r="J171" s="126"/>
      <c r="K171" s="126"/>
      <c r="L171" s="126"/>
      <c r="M171" s="126"/>
      <c r="N171" s="126"/>
      <c r="O171" s="126"/>
      <c r="P171" s="126"/>
      <c r="Q171" s="126"/>
      <c r="R171" s="126"/>
      <c r="S171" s="20"/>
      <c r="T171" s="20"/>
      <c r="U171" s="20"/>
      <c r="V171" s="20"/>
      <c r="W171" s="20"/>
      <c r="X171" s="20"/>
      <c r="Y171" s="20"/>
      <c r="Z171" s="20"/>
      <c r="AA171" s="20"/>
      <c r="AB171" s="20"/>
      <c r="AC171" s="20"/>
    </row>
    <row r="172" ht="15.0" customHeight="1">
      <c r="A172" s="126"/>
      <c r="B172" s="126"/>
      <c r="C172" s="126"/>
      <c r="D172" s="126"/>
      <c r="E172" s="126"/>
      <c r="F172" s="126"/>
      <c r="G172" s="126"/>
      <c r="H172" s="126"/>
      <c r="I172" s="126"/>
      <c r="J172" s="126"/>
      <c r="K172" s="126"/>
      <c r="L172" s="126"/>
      <c r="M172" s="126"/>
      <c r="N172" s="126"/>
      <c r="O172" s="126"/>
      <c r="P172" s="126"/>
      <c r="Q172" s="126"/>
      <c r="R172" s="126"/>
      <c r="S172" s="20"/>
      <c r="T172" s="20"/>
      <c r="U172" s="20"/>
      <c r="V172" s="20"/>
      <c r="W172" s="20"/>
      <c r="X172" s="20"/>
      <c r="Y172" s="20"/>
      <c r="Z172" s="20"/>
      <c r="AA172" s="20"/>
      <c r="AB172" s="20"/>
      <c r="AC172" s="20"/>
    </row>
    <row r="173" ht="15.0" customHeight="1">
      <c r="A173" s="126"/>
      <c r="B173" s="126"/>
      <c r="C173" s="126"/>
      <c r="D173" s="126"/>
      <c r="E173" s="126"/>
      <c r="F173" s="126"/>
      <c r="G173" s="126"/>
      <c r="H173" s="126"/>
      <c r="I173" s="126"/>
      <c r="J173" s="126"/>
      <c r="K173" s="126"/>
      <c r="L173" s="126"/>
      <c r="M173" s="126"/>
      <c r="N173" s="126"/>
      <c r="O173" s="126"/>
      <c r="P173" s="126"/>
      <c r="Q173" s="126"/>
      <c r="R173" s="126"/>
      <c r="S173" s="20"/>
      <c r="T173" s="20"/>
      <c r="U173" s="20"/>
      <c r="V173" s="20"/>
      <c r="W173" s="20"/>
      <c r="X173" s="20"/>
      <c r="Y173" s="20"/>
      <c r="Z173" s="20"/>
      <c r="AA173" s="20"/>
      <c r="AB173" s="20"/>
      <c r="AC173" s="20"/>
    </row>
    <row r="174" ht="15.0" customHeight="1">
      <c r="A174" s="126"/>
      <c r="B174" s="126"/>
      <c r="C174" s="126"/>
      <c r="D174" s="126"/>
      <c r="E174" s="126"/>
      <c r="F174" s="126"/>
      <c r="G174" s="126"/>
      <c r="H174" s="126"/>
      <c r="I174" s="126"/>
      <c r="J174" s="126"/>
      <c r="K174" s="126"/>
      <c r="L174" s="126"/>
      <c r="M174" s="126"/>
      <c r="N174" s="126"/>
      <c r="O174" s="126"/>
      <c r="P174" s="126"/>
      <c r="Q174" s="126"/>
      <c r="R174" s="126"/>
      <c r="S174" s="20"/>
      <c r="T174" s="20"/>
      <c r="U174" s="20"/>
      <c r="V174" s="20"/>
      <c r="W174" s="20"/>
      <c r="X174" s="20"/>
      <c r="Y174" s="20"/>
      <c r="Z174" s="20"/>
      <c r="AA174" s="20"/>
      <c r="AB174" s="20"/>
      <c r="AC174" s="20"/>
    </row>
    <row r="175" ht="15.0" customHeight="1">
      <c r="A175" s="126"/>
      <c r="B175" s="126"/>
      <c r="C175" s="126"/>
      <c r="D175" s="126"/>
      <c r="E175" s="126"/>
      <c r="F175" s="126"/>
      <c r="G175" s="126"/>
      <c r="H175" s="126"/>
      <c r="I175" s="126"/>
      <c r="J175" s="126"/>
      <c r="K175" s="126"/>
      <c r="L175" s="126"/>
      <c r="M175" s="126"/>
      <c r="N175" s="126"/>
      <c r="O175" s="126"/>
      <c r="P175" s="126"/>
      <c r="Q175" s="126"/>
      <c r="R175" s="126"/>
      <c r="S175" s="20"/>
      <c r="T175" s="20"/>
      <c r="U175" s="20"/>
      <c r="V175" s="20"/>
      <c r="W175" s="20"/>
      <c r="X175" s="20"/>
      <c r="Y175" s="20"/>
      <c r="Z175" s="20"/>
      <c r="AA175" s="20"/>
      <c r="AB175" s="20"/>
      <c r="AC175" s="20"/>
    </row>
    <row r="176" ht="15.0" customHeight="1">
      <c r="A176" s="126"/>
      <c r="B176" s="126"/>
      <c r="C176" s="126"/>
      <c r="D176" s="126"/>
      <c r="E176" s="126"/>
      <c r="F176" s="126"/>
      <c r="G176" s="126"/>
      <c r="H176" s="126"/>
      <c r="I176" s="126"/>
      <c r="J176" s="126"/>
      <c r="K176" s="126"/>
      <c r="L176" s="126"/>
      <c r="M176" s="126"/>
      <c r="N176" s="126"/>
      <c r="O176" s="126"/>
      <c r="P176" s="126"/>
      <c r="Q176" s="126"/>
      <c r="R176" s="126"/>
      <c r="S176" s="20"/>
      <c r="T176" s="20"/>
      <c r="U176" s="20"/>
      <c r="V176" s="20"/>
      <c r="W176" s="20"/>
      <c r="X176" s="20"/>
      <c r="Y176" s="20"/>
      <c r="Z176" s="20"/>
      <c r="AA176" s="20"/>
      <c r="AB176" s="20"/>
      <c r="AC176" s="20"/>
    </row>
    <row r="177" ht="15.0" customHeight="1">
      <c r="A177" s="126"/>
      <c r="B177" s="126"/>
      <c r="C177" s="126"/>
      <c r="D177" s="126"/>
      <c r="E177" s="126"/>
      <c r="F177" s="126"/>
      <c r="G177" s="126"/>
      <c r="H177" s="126"/>
      <c r="I177" s="126"/>
      <c r="J177" s="126"/>
      <c r="K177" s="126"/>
      <c r="L177" s="126"/>
      <c r="M177" s="126"/>
      <c r="N177" s="126"/>
      <c r="O177" s="126"/>
      <c r="P177" s="126"/>
      <c r="Q177" s="126"/>
      <c r="R177" s="126"/>
      <c r="S177" s="20"/>
      <c r="T177" s="20"/>
      <c r="U177" s="20"/>
      <c r="V177" s="20"/>
      <c r="W177" s="20"/>
      <c r="X177" s="20"/>
      <c r="Y177" s="20"/>
      <c r="Z177" s="20"/>
      <c r="AA177" s="20"/>
      <c r="AB177" s="20"/>
      <c r="AC177" s="20"/>
    </row>
    <row r="178" ht="15.0" customHeight="1">
      <c r="A178" s="126"/>
      <c r="B178" s="126"/>
      <c r="C178" s="126"/>
      <c r="D178" s="126"/>
      <c r="E178" s="126"/>
      <c r="F178" s="126"/>
      <c r="G178" s="126"/>
      <c r="H178" s="126"/>
      <c r="I178" s="126"/>
      <c r="J178" s="126"/>
      <c r="K178" s="126"/>
      <c r="L178" s="126"/>
      <c r="M178" s="126"/>
      <c r="N178" s="126"/>
      <c r="O178" s="126"/>
      <c r="P178" s="126"/>
      <c r="Q178" s="126"/>
      <c r="R178" s="126"/>
      <c r="S178" s="20"/>
      <c r="T178" s="20"/>
      <c r="U178" s="20"/>
      <c r="V178" s="20"/>
      <c r="W178" s="20"/>
      <c r="X178" s="20"/>
      <c r="Y178" s="20"/>
      <c r="Z178" s="20"/>
      <c r="AA178" s="20"/>
      <c r="AB178" s="20"/>
      <c r="AC178" s="20"/>
    </row>
    <row r="179" ht="15.0" customHeight="1">
      <c r="A179" s="126"/>
      <c r="B179" s="126"/>
      <c r="C179" s="126"/>
      <c r="D179" s="126"/>
      <c r="E179" s="126"/>
      <c r="F179" s="126"/>
      <c r="G179" s="126"/>
      <c r="H179" s="126"/>
      <c r="I179" s="126"/>
      <c r="J179" s="126"/>
      <c r="K179" s="126"/>
      <c r="L179" s="126"/>
      <c r="M179" s="126"/>
      <c r="N179" s="126"/>
      <c r="O179" s="126"/>
      <c r="P179" s="126"/>
      <c r="Q179" s="126"/>
      <c r="R179" s="126"/>
      <c r="S179" s="20"/>
      <c r="T179" s="20"/>
      <c r="U179" s="20"/>
      <c r="V179" s="20"/>
      <c r="W179" s="20"/>
      <c r="X179" s="20"/>
      <c r="Y179" s="20"/>
      <c r="Z179" s="20"/>
      <c r="AA179" s="20"/>
      <c r="AB179" s="20"/>
      <c r="AC179" s="20"/>
    </row>
    <row r="180" ht="15.0" customHeight="1">
      <c r="A180" s="126"/>
      <c r="B180" s="126"/>
      <c r="C180" s="126"/>
      <c r="D180" s="126"/>
      <c r="E180" s="126"/>
      <c r="F180" s="126"/>
      <c r="G180" s="126"/>
      <c r="H180" s="126"/>
      <c r="I180" s="126"/>
      <c r="J180" s="126"/>
      <c r="K180" s="126"/>
      <c r="L180" s="126"/>
      <c r="M180" s="126"/>
      <c r="N180" s="126"/>
      <c r="O180" s="126"/>
      <c r="P180" s="126"/>
      <c r="Q180" s="126"/>
      <c r="R180" s="126"/>
      <c r="S180" s="20"/>
      <c r="T180" s="20"/>
      <c r="U180" s="20"/>
      <c r="V180" s="20"/>
      <c r="W180" s="20"/>
      <c r="X180" s="20"/>
      <c r="Y180" s="20"/>
      <c r="Z180" s="20"/>
      <c r="AA180" s="20"/>
      <c r="AB180" s="20"/>
      <c r="AC180" s="20"/>
    </row>
    <row r="181" ht="15.0" customHeight="1">
      <c r="A181" s="126"/>
      <c r="B181" s="126"/>
      <c r="C181" s="126"/>
      <c r="D181" s="126"/>
      <c r="E181" s="126"/>
      <c r="F181" s="126"/>
      <c r="G181" s="126"/>
      <c r="H181" s="126"/>
      <c r="I181" s="126"/>
      <c r="J181" s="126"/>
      <c r="K181" s="126"/>
      <c r="L181" s="126"/>
      <c r="M181" s="126"/>
      <c r="N181" s="126"/>
      <c r="O181" s="126"/>
      <c r="P181" s="126"/>
      <c r="Q181" s="126"/>
      <c r="R181" s="126"/>
      <c r="S181" s="20"/>
      <c r="T181" s="20"/>
      <c r="U181" s="20"/>
      <c r="V181" s="20"/>
      <c r="W181" s="20"/>
      <c r="X181" s="20"/>
      <c r="Y181" s="20"/>
      <c r="Z181" s="20"/>
      <c r="AA181" s="20"/>
      <c r="AB181" s="20"/>
      <c r="AC181" s="20"/>
    </row>
    <row r="182" ht="15.0" customHeight="1">
      <c r="A182" s="126"/>
      <c r="B182" s="126"/>
      <c r="C182" s="126"/>
      <c r="D182" s="126"/>
      <c r="E182" s="126"/>
      <c r="F182" s="126"/>
      <c r="G182" s="126"/>
      <c r="H182" s="126"/>
      <c r="I182" s="126"/>
      <c r="J182" s="126"/>
      <c r="K182" s="126"/>
      <c r="L182" s="126"/>
      <c r="M182" s="126"/>
      <c r="N182" s="126"/>
      <c r="O182" s="126"/>
      <c r="P182" s="126"/>
      <c r="Q182" s="126"/>
      <c r="R182" s="126"/>
      <c r="S182" s="20"/>
      <c r="T182" s="20"/>
      <c r="U182" s="20"/>
      <c r="V182" s="20"/>
      <c r="W182" s="20"/>
      <c r="X182" s="20"/>
      <c r="Y182" s="20"/>
      <c r="Z182" s="20"/>
      <c r="AA182" s="20"/>
      <c r="AB182" s="20"/>
      <c r="AC182" s="20"/>
    </row>
    <row r="183" ht="15.0" customHeight="1">
      <c r="A183" s="126"/>
      <c r="B183" s="126"/>
      <c r="C183" s="126"/>
      <c r="D183" s="126"/>
      <c r="E183" s="126"/>
      <c r="F183" s="126"/>
      <c r="G183" s="126"/>
      <c r="H183" s="126"/>
      <c r="I183" s="126"/>
      <c r="J183" s="126"/>
      <c r="K183" s="126"/>
      <c r="L183" s="126"/>
      <c r="M183" s="126"/>
      <c r="N183" s="126"/>
      <c r="O183" s="126"/>
      <c r="P183" s="126"/>
      <c r="Q183" s="126"/>
      <c r="R183" s="126"/>
      <c r="S183" s="20"/>
      <c r="T183" s="20"/>
      <c r="U183" s="20"/>
      <c r="V183" s="20"/>
      <c r="W183" s="20"/>
      <c r="X183" s="20"/>
      <c r="Y183" s="20"/>
      <c r="Z183" s="20"/>
      <c r="AA183" s="20"/>
      <c r="AB183" s="20"/>
      <c r="AC183" s="20"/>
    </row>
    <row r="184" ht="15.0" customHeight="1">
      <c r="A184" s="126"/>
      <c r="B184" s="126"/>
      <c r="C184" s="126"/>
      <c r="D184" s="126"/>
      <c r="E184" s="126"/>
      <c r="F184" s="126"/>
      <c r="G184" s="126"/>
      <c r="H184" s="126"/>
      <c r="I184" s="126"/>
      <c r="J184" s="126"/>
      <c r="K184" s="126"/>
      <c r="L184" s="126"/>
      <c r="M184" s="126"/>
      <c r="N184" s="126"/>
      <c r="O184" s="126"/>
      <c r="P184" s="126"/>
      <c r="Q184" s="126"/>
      <c r="R184" s="126"/>
      <c r="S184" s="20"/>
      <c r="T184" s="20"/>
      <c r="U184" s="20"/>
      <c r="V184" s="20"/>
      <c r="W184" s="20"/>
      <c r="X184" s="20"/>
      <c r="Y184" s="20"/>
      <c r="Z184" s="20"/>
      <c r="AA184" s="20"/>
      <c r="AB184" s="20"/>
      <c r="AC184" s="20"/>
    </row>
    <row r="185" ht="15.0" customHeight="1">
      <c r="A185" s="126"/>
      <c r="B185" s="126"/>
      <c r="C185" s="126"/>
      <c r="D185" s="126"/>
      <c r="E185" s="126"/>
      <c r="F185" s="126"/>
      <c r="G185" s="126"/>
      <c r="H185" s="126"/>
      <c r="I185" s="126"/>
      <c r="J185" s="126"/>
      <c r="K185" s="126"/>
      <c r="L185" s="126"/>
      <c r="M185" s="126"/>
      <c r="N185" s="126"/>
      <c r="O185" s="126"/>
      <c r="P185" s="126"/>
      <c r="Q185" s="126"/>
      <c r="R185" s="126"/>
      <c r="S185" s="20"/>
      <c r="T185" s="20"/>
      <c r="U185" s="20"/>
      <c r="V185" s="20"/>
      <c r="W185" s="20"/>
      <c r="X185" s="20"/>
      <c r="Y185" s="20"/>
      <c r="Z185" s="20"/>
      <c r="AA185" s="20"/>
      <c r="AB185" s="20"/>
      <c r="AC185" s="20"/>
    </row>
    <row r="186" ht="15.0" customHeight="1">
      <c r="A186" s="126"/>
      <c r="B186" s="126"/>
      <c r="C186" s="126"/>
      <c r="D186" s="126"/>
      <c r="E186" s="126"/>
      <c r="F186" s="126"/>
      <c r="G186" s="126"/>
      <c r="H186" s="126"/>
      <c r="I186" s="126"/>
      <c r="J186" s="126"/>
      <c r="K186" s="126"/>
      <c r="L186" s="126"/>
      <c r="M186" s="126"/>
      <c r="N186" s="126"/>
      <c r="O186" s="126"/>
      <c r="P186" s="126"/>
      <c r="Q186" s="126"/>
      <c r="R186" s="126"/>
      <c r="S186" s="20"/>
      <c r="T186" s="20"/>
      <c r="U186" s="20"/>
      <c r="V186" s="20"/>
      <c r="W186" s="20"/>
      <c r="X186" s="20"/>
      <c r="Y186" s="20"/>
      <c r="Z186" s="20"/>
      <c r="AA186" s="20"/>
      <c r="AB186" s="20"/>
      <c r="AC186" s="20"/>
    </row>
    <row r="187" ht="15.0" customHeight="1">
      <c r="A187" s="126"/>
      <c r="B187" s="126"/>
      <c r="C187" s="126"/>
      <c r="D187" s="126"/>
      <c r="E187" s="126"/>
      <c r="F187" s="126"/>
      <c r="G187" s="126"/>
      <c r="H187" s="126"/>
      <c r="I187" s="126"/>
      <c r="J187" s="126"/>
      <c r="K187" s="126"/>
      <c r="L187" s="126"/>
      <c r="M187" s="126"/>
      <c r="N187" s="126"/>
      <c r="O187" s="126"/>
      <c r="P187" s="126"/>
      <c r="Q187" s="126"/>
      <c r="R187" s="126"/>
      <c r="S187" s="20"/>
      <c r="T187" s="20"/>
      <c r="U187" s="20"/>
      <c r="V187" s="20"/>
      <c r="W187" s="20"/>
      <c r="X187" s="20"/>
      <c r="Y187" s="20"/>
      <c r="Z187" s="20"/>
      <c r="AA187" s="20"/>
      <c r="AB187" s="20"/>
      <c r="AC187" s="20"/>
    </row>
    <row r="188" ht="15.0" customHeight="1">
      <c r="A188" s="126"/>
      <c r="B188" s="126"/>
      <c r="C188" s="126"/>
      <c r="D188" s="126"/>
      <c r="E188" s="126"/>
      <c r="F188" s="126"/>
      <c r="G188" s="126"/>
      <c r="H188" s="126"/>
      <c r="I188" s="126"/>
      <c r="J188" s="126"/>
      <c r="K188" s="126"/>
      <c r="L188" s="126"/>
      <c r="M188" s="126"/>
      <c r="N188" s="126"/>
      <c r="O188" s="126"/>
      <c r="P188" s="126"/>
      <c r="Q188" s="126"/>
      <c r="R188" s="126"/>
      <c r="S188" s="20"/>
      <c r="T188" s="20"/>
      <c r="U188" s="20"/>
      <c r="V188" s="20"/>
      <c r="W188" s="20"/>
      <c r="X188" s="20"/>
      <c r="Y188" s="20"/>
      <c r="Z188" s="20"/>
      <c r="AA188" s="20"/>
      <c r="AB188" s="20"/>
      <c r="AC188" s="20"/>
    </row>
    <row r="189" ht="15.0" customHeight="1">
      <c r="A189" s="126"/>
      <c r="B189" s="126"/>
      <c r="C189" s="126"/>
      <c r="D189" s="126"/>
      <c r="E189" s="126"/>
      <c r="F189" s="126"/>
      <c r="G189" s="126"/>
      <c r="H189" s="126"/>
      <c r="I189" s="126"/>
      <c r="J189" s="126"/>
      <c r="K189" s="126"/>
      <c r="L189" s="126"/>
      <c r="M189" s="126"/>
      <c r="N189" s="126"/>
      <c r="O189" s="126"/>
      <c r="P189" s="126"/>
      <c r="Q189" s="126"/>
      <c r="R189" s="126"/>
      <c r="S189" s="20"/>
      <c r="T189" s="20"/>
      <c r="U189" s="20"/>
      <c r="V189" s="20"/>
      <c r="W189" s="20"/>
      <c r="X189" s="20"/>
      <c r="Y189" s="20"/>
      <c r="Z189" s="20"/>
      <c r="AA189" s="20"/>
      <c r="AB189" s="20"/>
      <c r="AC189" s="20"/>
    </row>
    <row r="190" ht="15.0" customHeight="1">
      <c r="A190" s="126"/>
      <c r="B190" s="126"/>
      <c r="C190" s="126"/>
      <c r="D190" s="126"/>
      <c r="E190" s="126"/>
      <c r="F190" s="126"/>
      <c r="G190" s="126"/>
      <c r="H190" s="126"/>
      <c r="I190" s="126"/>
      <c r="J190" s="126"/>
      <c r="K190" s="126"/>
      <c r="L190" s="126"/>
      <c r="M190" s="126"/>
      <c r="N190" s="126"/>
      <c r="O190" s="126"/>
      <c r="P190" s="126"/>
      <c r="Q190" s="126"/>
      <c r="R190" s="126"/>
      <c r="S190" s="20"/>
      <c r="T190" s="20"/>
      <c r="U190" s="20"/>
      <c r="V190" s="20"/>
      <c r="W190" s="20"/>
      <c r="X190" s="20"/>
      <c r="Y190" s="20"/>
      <c r="Z190" s="20"/>
      <c r="AA190" s="20"/>
      <c r="AB190" s="20"/>
      <c r="AC190" s="20"/>
    </row>
    <row r="191" ht="15.0" customHeight="1">
      <c r="A191" s="126"/>
      <c r="B191" s="126"/>
      <c r="C191" s="126"/>
      <c r="D191" s="126"/>
      <c r="E191" s="126"/>
      <c r="F191" s="126"/>
      <c r="G191" s="126"/>
      <c r="H191" s="126"/>
      <c r="I191" s="126"/>
      <c r="J191" s="126"/>
      <c r="K191" s="126"/>
      <c r="L191" s="126"/>
      <c r="M191" s="126"/>
      <c r="N191" s="126"/>
      <c r="O191" s="126"/>
      <c r="P191" s="126"/>
      <c r="Q191" s="126"/>
      <c r="R191" s="126"/>
      <c r="S191" s="20"/>
      <c r="T191" s="20"/>
      <c r="U191" s="20"/>
      <c r="V191" s="20"/>
      <c r="W191" s="20"/>
      <c r="X191" s="20"/>
      <c r="Y191" s="20"/>
      <c r="Z191" s="20"/>
      <c r="AA191" s="20"/>
      <c r="AB191" s="20"/>
      <c r="AC191" s="20"/>
    </row>
    <row r="192" ht="15.0" customHeight="1">
      <c r="A192" s="126"/>
      <c r="B192" s="126"/>
      <c r="C192" s="126"/>
      <c r="D192" s="126"/>
      <c r="E192" s="126"/>
      <c r="F192" s="126"/>
      <c r="G192" s="126"/>
      <c r="H192" s="126"/>
      <c r="I192" s="126"/>
      <c r="J192" s="126"/>
      <c r="K192" s="126"/>
      <c r="L192" s="126"/>
      <c r="M192" s="126"/>
      <c r="N192" s="126"/>
      <c r="O192" s="126"/>
      <c r="P192" s="126"/>
      <c r="Q192" s="126"/>
      <c r="R192" s="126"/>
      <c r="S192" s="20"/>
      <c r="T192" s="20"/>
      <c r="U192" s="20"/>
      <c r="V192" s="20"/>
      <c r="W192" s="20"/>
      <c r="X192" s="20"/>
      <c r="Y192" s="20"/>
      <c r="Z192" s="20"/>
      <c r="AA192" s="20"/>
      <c r="AB192" s="20"/>
      <c r="AC192" s="20"/>
    </row>
    <row r="193" ht="15.0" customHeight="1">
      <c r="A193" s="126"/>
      <c r="B193" s="126"/>
      <c r="C193" s="126"/>
      <c r="D193" s="126"/>
      <c r="E193" s="126"/>
      <c r="F193" s="126"/>
      <c r="G193" s="126"/>
      <c r="H193" s="126"/>
      <c r="I193" s="126"/>
      <c r="J193" s="126"/>
      <c r="K193" s="126"/>
      <c r="L193" s="126"/>
      <c r="M193" s="126"/>
      <c r="N193" s="126"/>
      <c r="O193" s="126"/>
      <c r="P193" s="126"/>
      <c r="Q193" s="126"/>
      <c r="R193" s="126"/>
      <c r="S193" s="20"/>
      <c r="T193" s="20"/>
      <c r="U193" s="20"/>
      <c r="V193" s="20"/>
      <c r="W193" s="20"/>
      <c r="X193" s="20"/>
      <c r="Y193" s="20"/>
      <c r="Z193" s="20"/>
      <c r="AA193" s="20"/>
      <c r="AB193" s="20"/>
      <c r="AC193" s="20"/>
    </row>
    <row r="194" ht="15.0" customHeight="1">
      <c r="A194" s="126"/>
      <c r="B194" s="126"/>
      <c r="C194" s="126"/>
      <c r="D194" s="126"/>
      <c r="E194" s="126"/>
      <c r="F194" s="126"/>
      <c r="G194" s="126"/>
      <c r="H194" s="126"/>
      <c r="I194" s="126"/>
      <c r="J194" s="126"/>
      <c r="K194" s="126"/>
      <c r="L194" s="126"/>
      <c r="M194" s="126"/>
      <c r="N194" s="126"/>
      <c r="O194" s="126"/>
      <c r="P194" s="126"/>
      <c r="Q194" s="126"/>
      <c r="R194" s="126"/>
      <c r="S194" s="20"/>
      <c r="T194" s="20"/>
      <c r="U194" s="20"/>
      <c r="V194" s="20"/>
      <c r="W194" s="20"/>
      <c r="X194" s="20"/>
      <c r="Y194" s="20"/>
      <c r="Z194" s="20"/>
      <c r="AA194" s="20"/>
      <c r="AB194" s="20"/>
      <c r="AC194" s="20"/>
    </row>
    <row r="195" ht="15.0" customHeight="1">
      <c r="A195" s="126"/>
      <c r="B195" s="126"/>
      <c r="C195" s="126"/>
      <c r="D195" s="126"/>
      <c r="E195" s="126"/>
      <c r="F195" s="126"/>
      <c r="G195" s="126"/>
      <c r="H195" s="126"/>
      <c r="I195" s="126"/>
      <c r="J195" s="126"/>
      <c r="K195" s="126"/>
      <c r="L195" s="126"/>
      <c r="M195" s="126"/>
      <c r="N195" s="126"/>
      <c r="O195" s="126"/>
      <c r="P195" s="126"/>
      <c r="Q195" s="126"/>
      <c r="R195" s="126"/>
      <c r="S195" s="20"/>
      <c r="T195" s="20"/>
      <c r="U195" s="20"/>
      <c r="V195" s="20"/>
      <c r="W195" s="20"/>
      <c r="X195" s="20"/>
      <c r="Y195" s="20"/>
      <c r="Z195" s="20"/>
      <c r="AA195" s="20"/>
      <c r="AB195" s="20"/>
      <c r="AC195" s="20"/>
    </row>
    <row r="196" ht="15.0" customHeight="1">
      <c r="A196" s="126"/>
      <c r="B196" s="126"/>
      <c r="C196" s="126"/>
      <c r="D196" s="126"/>
      <c r="E196" s="126"/>
      <c r="F196" s="126"/>
      <c r="G196" s="126"/>
      <c r="H196" s="126"/>
      <c r="I196" s="126"/>
      <c r="J196" s="126"/>
      <c r="K196" s="126"/>
      <c r="L196" s="126"/>
      <c r="M196" s="126"/>
      <c r="N196" s="126"/>
      <c r="O196" s="126"/>
      <c r="P196" s="126"/>
      <c r="Q196" s="126"/>
      <c r="R196" s="126"/>
      <c r="S196" s="20"/>
      <c r="T196" s="20"/>
      <c r="U196" s="20"/>
      <c r="V196" s="20"/>
      <c r="W196" s="20"/>
      <c r="X196" s="20"/>
      <c r="Y196" s="20"/>
      <c r="Z196" s="20"/>
      <c r="AA196" s="20"/>
      <c r="AB196" s="20"/>
      <c r="AC196" s="20"/>
    </row>
    <row r="197" ht="15.0" customHeight="1">
      <c r="A197" s="126"/>
      <c r="B197" s="126"/>
      <c r="C197" s="126"/>
      <c r="D197" s="126"/>
      <c r="E197" s="126"/>
      <c r="F197" s="126"/>
      <c r="G197" s="126"/>
      <c r="H197" s="126"/>
      <c r="I197" s="126"/>
      <c r="J197" s="126"/>
      <c r="K197" s="126"/>
      <c r="L197" s="126"/>
      <c r="M197" s="126"/>
      <c r="N197" s="126"/>
      <c r="O197" s="126"/>
      <c r="P197" s="126"/>
      <c r="Q197" s="126"/>
      <c r="R197" s="126"/>
      <c r="S197" s="20"/>
      <c r="T197" s="20"/>
      <c r="U197" s="20"/>
      <c r="V197" s="20"/>
      <c r="W197" s="20"/>
      <c r="X197" s="20"/>
      <c r="Y197" s="20"/>
      <c r="Z197" s="20"/>
      <c r="AA197" s="20"/>
      <c r="AB197" s="20"/>
      <c r="AC197" s="20"/>
    </row>
    <row r="198" ht="15.0" customHeight="1">
      <c r="A198" s="126"/>
      <c r="B198" s="126"/>
      <c r="C198" s="126"/>
      <c r="D198" s="126"/>
      <c r="E198" s="126"/>
      <c r="F198" s="126"/>
      <c r="G198" s="126"/>
      <c r="H198" s="126"/>
      <c r="I198" s="126"/>
      <c r="J198" s="126"/>
      <c r="K198" s="126"/>
      <c r="L198" s="126"/>
      <c r="M198" s="126"/>
      <c r="N198" s="126"/>
      <c r="O198" s="126"/>
      <c r="P198" s="126"/>
      <c r="Q198" s="126"/>
      <c r="R198" s="126"/>
      <c r="S198" s="20"/>
      <c r="T198" s="20"/>
      <c r="U198" s="20"/>
      <c r="V198" s="20"/>
      <c r="W198" s="20"/>
      <c r="X198" s="20"/>
      <c r="Y198" s="20"/>
      <c r="Z198" s="20"/>
      <c r="AA198" s="20"/>
      <c r="AB198" s="20"/>
      <c r="AC198" s="20"/>
    </row>
    <row r="199" ht="15.0" customHeight="1">
      <c r="A199" s="126"/>
      <c r="B199" s="126"/>
      <c r="C199" s="126"/>
      <c r="D199" s="126"/>
      <c r="E199" s="126"/>
      <c r="F199" s="126"/>
      <c r="G199" s="126"/>
      <c r="H199" s="126"/>
      <c r="I199" s="126"/>
      <c r="J199" s="126"/>
      <c r="K199" s="126"/>
      <c r="L199" s="126"/>
      <c r="M199" s="126"/>
      <c r="N199" s="126"/>
      <c r="O199" s="126"/>
      <c r="P199" s="126"/>
      <c r="Q199" s="126"/>
      <c r="R199" s="126"/>
      <c r="S199" s="20"/>
      <c r="T199" s="20"/>
      <c r="U199" s="20"/>
      <c r="V199" s="20"/>
      <c r="W199" s="20"/>
      <c r="X199" s="20"/>
      <c r="Y199" s="20"/>
      <c r="Z199" s="20"/>
      <c r="AA199" s="20"/>
      <c r="AB199" s="20"/>
      <c r="AC199" s="20"/>
    </row>
    <row r="200" ht="15.0" customHeight="1">
      <c r="A200" s="126"/>
      <c r="B200" s="126"/>
      <c r="C200" s="126"/>
      <c r="D200" s="126"/>
      <c r="E200" s="126"/>
      <c r="F200" s="126"/>
      <c r="G200" s="126"/>
      <c r="H200" s="126"/>
      <c r="I200" s="126"/>
      <c r="J200" s="126"/>
      <c r="K200" s="126"/>
      <c r="L200" s="126"/>
      <c r="M200" s="126"/>
      <c r="N200" s="126"/>
      <c r="O200" s="126"/>
      <c r="P200" s="126"/>
      <c r="Q200" s="126"/>
      <c r="R200" s="126"/>
      <c r="S200" s="20"/>
      <c r="T200" s="20"/>
      <c r="U200" s="20"/>
      <c r="V200" s="20"/>
      <c r="W200" s="20"/>
      <c r="X200" s="20"/>
      <c r="Y200" s="20"/>
      <c r="Z200" s="20"/>
      <c r="AA200" s="20"/>
      <c r="AB200" s="20"/>
      <c r="AC200" s="20"/>
    </row>
    <row r="201" ht="15.0" customHeight="1">
      <c r="A201" s="126"/>
      <c r="B201" s="126"/>
      <c r="C201" s="126"/>
      <c r="D201" s="126"/>
      <c r="E201" s="126"/>
      <c r="F201" s="126"/>
      <c r="G201" s="126"/>
      <c r="H201" s="126"/>
      <c r="I201" s="126"/>
      <c r="J201" s="126"/>
      <c r="K201" s="126"/>
      <c r="L201" s="126"/>
      <c r="M201" s="126"/>
      <c r="N201" s="126"/>
      <c r="O201" s="126"/>
      <c r="P201" s="126"/>
      <c r="Q201" s="126"/>
      <c r="R201" s="126"/>
      <c r="S201" s="20"/>
      <c r="T201" s="20"/>
      <c r="U201" s="20"/>
      <c r="V201" s="20"/>
      <c r="W201" s="20"/>
      <c r="X201" s="20"/>
      <c r="Y201" s="20"/>
      <c r="Z201" s="20"/>
      <c r="AA201" s="20"/>
      <c r="AB201" s="20"/>
      <c r="AC201" s="20"/>
    </row>
    <row r="202" ht="15.0" customHeight="1">
      <c r="A202" s="126"/>
      <c r="B202" s="126"/>
      <c r="C202" s="126"/>
      <c r="D202" s="126"/>
      <c r="E202" s="126"/>
      <c r="F202" s="126"/>
      <c r="G202" s="126"/>
      <c r="H202" s="126"/>
      <c r="I202" s="126"/>
      <c r="J202" s="126"/>
      <c r="K202" s="126"/>
      <c r="L202" s="126"/>
      <c r="M202" s="126"/>
      <c r="N202" s="126"/>
      <c r="O202" s="126"/>
      <c r="P202" s="126"/>
      <c r="Q202" s="126"/>
      <c r="R202" s="126"/>
      <c r="S202" s="20"/>
      <c r="T202" s="20"/>
      <c r="U202" s="20"/>
      <c r="V202" s="20"/>
      <c r="W202" s="20"/>
      <c r="X202" s="20"/>
      <c r="Y202" s="20"/>
      <c r="Z202" s="20"/>
      <c r="AA202" s="20"/>
      <c r="AB202" s="20"/>
      <c r="AC202" s="20"/>
    </row>
    <row r="203" ht="15.0" customHeight="1">
      <c r="A203" s="126"/>
      <c r="B203" s="126"/>
      <c r="C203" s="126"/>
      <c r="D203" s="126"/>
      <c r="E203" s="126"/>
      <c r="F203" s="126"/>
      <c r="G203" s="126"/>
      <c r="H203" s="126"/>
      <c r="I203" s="126"/>
      <c r="J203" s="126"/>
      <c r="K203" s="126"/>
      <c r="L203" s="126"/>
      <c r="M203" s="126"/>
      <c r="N203" s="126"/>
      <c r="O203" s="126"/>
      <c r="P203" s="126"/>
      <c r="Q203" s="126"/>
      <c r="R203" s="126"/>
      <c r="S203" s="20"/>
      <c r="T203" s="20"/>
      <c r="U203" s="20"/>
      <c r="V203" s="20"/>
      <c r="W203" s="20"/>
      <c r="X203" s="20"/>
      <c r="Y203" s="20"/>
      <c r="Z203" s="20"/>
      <c r="AA203" s="20"/>
      <c r="AB203" s="20"/>
      <c r="AC203" s="20"/>
    </row>
    <row r="204" ht="15.0" customHeight="1">
      <c r="A204" s="126"/>
      <c r="B204" s="126"/>
      <c r="C204" s="126"/>
      <c r="D204" s="126"/>
      <c r="E204" s="126"/>
      <c r="F204" s="126"/>
      <c r="G204" s="126"/>
      <c r="H204" s="126"/>
      <c r="I204" s="126"/>
      <c r="J204" s="126"/>
      <c r="K204" s="126"/>
      <c r="L204" s="126"/>
      <c r="M204" s="126"/>
      <c r="N204" s="126"/>
      <c r="O204" s="126"/>
      <c r="P204" s="126"/>
      <c r="Q204" s="126"/>
      <c r="R204" s="126"/>
      <c r="S204" s="20"/>
      <c r="T204" s="20"/>
      <c r="U204" s="20"/>
      <c r="V204" s="20"/>
      <c r="W204" s="20"/>
      <c r="X204" s="20"/>
      <c r="Y204" s="20"/>
      <c r="Z204" s="20"/>
      <c r="AA204" s="20"/>
      <c r="AB204" s="20"/>
      <c r="AC204" s="20"/>
    </row>
    <row r="205" ht="15.0" customHeight="1">
      <c r="A205" s="126"/>
      <c r="B205" s="126"/>
      <c r="C205" s="126"/>
      <c r="D205" s="126"/>
      <c r="E205" s="126"/>
      <c r="F205" s="126"/>
      <c r="G205" s="126"/>
      <c r="H205" s="126"/>
      <c r="I205" s="126"/>
      <c r="J205" s="126"/>
      <c r="K205" s="126"/>
      <c r="L205" s="126"/>
      <c r="M205" s="126"/>
      <c r="N205" s="126"/>
      <c r="O205" s="126"/>
      <c r="P205" s="126"/>
      <c r="Q205" s="126"/>
      <c r="R205" s="126"/>
      <c r="S205" s="20"/>
      <c r="T205" s="20"/>
      <c r="U205" s="20"/>
      <c r="V205" s="20"/>
      <c r="W205" s="20"/>
      <c r="X205" s="20"/>
      <c r="Y205" s="20"/>
      <c r="Z205" s="20"/>
      <c r="AA205" s="20"/>
      <c r="AB205" s="20"/>
      <c r="AC205" s="20"/>
    </row>
    <row r="206" ht="15.0" customHeight="1">
      <c r="A206" s="126"/>
      <c r="B206" s="126"/>
      <c r="C206" s="126"/>
      <c r="D206" s="126"/>
      <c r="E206" s="126"/>
      <c r="F206" s="126"/>
      <c r="G206" s="126"/>
      <c r="H206" s="126"/>
      <c r="I206" s="126"/>
      <c r="J206" s="126"/>
      <c r="K206" s="126"/>
      <c r="L206" s="126"/>
      <c r="M206" s="126"/>
      <c r="N206" s="126"/>
      <c r="O206" s="126"/>
      <c r="P206" s="126"/>
      <c r="Q206" s="126"/>
      <c r="R206" s="126"/>
      <c r="S206" s="20"/>
      <c r="T206" s="20"/>
      <c r="U206" s="20"/>
      <c r="V206" s="20"/>
      <c r="W206" s="20"/>
      <c r="X206" s="20"/>
      <c r="Y206" s="20"/>
      <c r="Z206" s="20"/>
      <c r="AA206" s="20"/>
      <c r="AB206" s="20"/>
      <c r="AC206" s="20"/>
    </row>
    <row r="207" ht="15.0" customHeight="1">
      <c r="A207" s="126"/>
      <c r="B207" s="126"/>
      <c r="C207" s="126"/>
      <c r="D207" s="126"/>
      <c r="E207" s="126"/>
      <c r="F207" s="126"/>
      <c r="G207" s="126"/>
      <c r="H207" s="126"/>
      <c r="I207" s="126"/>
      <c r="J207" s="126"/>
      <c r="K207" s="126"/>
      <c r="L207" s="126"/>
      <c r="M207" s="126"/>
      <c r="N207" s="126"/>
      <c r="O207" s="126"/>
      <c r="P207" s="126"/>
      <c r="Q207" s="126"/>
      <c r="R207" s="126"/>
      <c r="S207" s="20"/>
      <c r="T207" s="20"/>
      <c r="U207" s="20"/>
      <c r="V207" s="20"/>
      <c r="W207" s="20"/>
      <c r="X207" s="20"/>
      <c r="Y207" s="20"/>
      <c r="Z207" s="20"/>
      <c r="AA207" s="20"/>
      <c r="AB207" s="20"/>
      <c r="AC207" s="20"/>
    </row>
    <row r="208" ht="15.0" customHeight="1">
      <c r="A208" s="126"/>
      <c r="B208" s="126"/>
      <c r="C208" s="126"/>
      <c r="D208" s="126"/>
      <c r="E208" s="126"/>
      <c r="F208" s="126"/>
      <c r="G208" s="126"/>
      <c r="H208" s="126"/>
      <c r="I208" s="126"/>
      <c r="J208" s="126"/>
      <c r="K208" s="126"/>
      <c r="L208" s="126"/>
      <c r="M208" s="126"/>
      <c r="N208" s="126"/>
      <c r="O208" s="126"/>
      <c r="P208" s="126"/>
      <c r="Q208" s="126"/>
      <c r="R208" s="126"/>
      <c r="S208" s="20"/>
      <c r="T208" s="20"/>
      <c r="U208" s="20"/>
      <c r="V208" s="20"/>
      <c r="W208" s="20"/>
      <c r="X208" s="20"/>
      <c r="Y208" s="20"/>
      <c r="Z208" s="20"/>
      <c r="AA208" s="20"/>
      <c r="AB208" s="20"/>
      <c r="AC208" s="20"/>
    </row>
    <row r="209" ht="15.0" customHeight="1">
      <c r="A209" s="126"/>
      <c r="B209" s="126"/>
      <c r="C209" s="126"/>
      <c r="D209" s="126"/>
      <c r="E209" s="126"/>
      <c r="F209" s="126"/>
      <c r="G209" s="126"/>
      <c r="H209" s="126"/>
      <c r="I209" s="126"/>
      <c r="J209" s="126"/>
      <c r="K209" s="126"/>
      <c r="L209" s="126"/>
      <c r="M209" s="126"/>
      <c r="N209" s="126"/>
      <c r="O209" s="126"/>
      <c r="P209" s="126"/>
      <c r="Q209" s="126"/>
      <c r="R209" s="126"/>
      <c r="S209" s="20"/>
      <c r="T209" s="20"/>
      <c r="U209" s="20"/>
      <c r="V209" s="20"/>
      <c r="W209" s="20"/>
      <c r="X209" s="20"/>
      <c r="Y209" s="20"/>
      <c r="Z209" s="20"/>
      <c r="AA209" s="20"/>
      <c r="AB209" s="20"/>
      <c r="AC209" s="20"/>
    </row>
    <row r="210" ht="15.0" customHeight="1">
      <c r="A210" s="126"/>
      <c r="B210" s="126"/>
      <c r="C210" s="126"/>
      <c r="D210" s="126"/>
      <c r="E210" s="126"/>
      <c r="F210" s="126"/>
      <c r="G210" s="126"/>
      <c r="H210" s="126"/>
      <c r="I210" s="126"/>
      <c r="J210" s="126"/>
      <c r="K210" s="126"/>
      <c r="L210" s="126"/>
      <c r="M210" s="126"/>
      <c r="N210" s="126"/>
      <c r="O210" s="126"/>
      <c r="P210" s="126"/>
      <c r="Q210" s="126"/>
      <c r="R210" s="126"/>
      <c r="S210" s="20"/>
      <c r="T210" s="20"/>
      <c r="U210" s="20"/>
      <c r="V210" s="20"/>
      <c r="W210" s="20"/>
      <c r="X210" s="20"/>
      <c r="Y210" s="20"/>
      <c r="Z210" s="20"/>
      <c r="AA210" s="20"/>
      <c r="AB210" s="20"/>
      <c r="AC210" s="20"/>
    </row>
    <row r="211" ht="15.0" customHeight="1">
      <c r="A211" s="126"/>
      <c r="B211" s="126"/>
      <c r="C211" s="126"/>
      <c r="D211" s="126"/>
      <c r="E211" s="126"/>
      <c r="F211" s="126"/>
      <c r="G211" s="126"/>
      <c r="H211" s="126"/>
      <c r="I211" s="126"/>
      <c r="J211" s="126"/>
      <c r="K211" s="126"/>
      <c r="L211" s="126"/>
      <c r="M211" s="126"/>
      <c r="N211" s="126"/>
      <c r="O211" s="126"/>
      <c r="P211" s="126"/>
      <c r="Q211" s="126"/>
      <c r="R211" s="126"/>
      <c r="S211" s="20"/>
      <c r="T211" s="20"/>
      <c r="U211" s="20"/>
      <c r="V211" s="20"/>
      <c r="W211" s="20"/>
      <c r="X211" s="20"/>
      <c r="Y211" s="20"/>
      <c r="Z211" s="20"/>
      <c r="AA211" s="20"/>
      <c r="AB211" s="20"/>
      <c r="AC211" s="20"/>
    </row>
    <row r="212" ht="15.0" customHeight="1">
      <c r="A212" s="126"/>
      <c r="B212" s="126"/>
      <c r="C212" s="126"/>
      <c r="D212" s="126"/>
      <c r="E212" s="126"/>
      <c r="F212" s="126"/>
      <c r="G212" s="126"/>
      <c r="H212" s="126"/>
      <c r="I212" s="126"/>
      <c r="J212" s="126"/>
      <c r="K212" s="126"/>
      <c r="L212" s="126"/>
      <c r="M212" s="126"/>
      <c r="N212" s="126"/>
      <c r="O212" s="126"/>
      <c r="P212" s="126"/>
      <c r="Q212" s="126"/>
      <c r="R212" s="126"/>
      <c r="S212" s="20"/>
      <c r="T212" s="20"/>
      <c r="U212" s="20"/>
      <c r="V212" s="20"/>
      <c r="W212" s="20"/>
      <c r="X212" s="20"/>
      <c r="Y212" s="20"/>
      <c r="Z212" s="20"/>
      <c r="AA212" s="20"/>
      <c r="AB212" s="20"/>
      <c r="AC212" s="20"/>
    </row>
    <row r="213" ht="15.0" customHeight="1">
      <c r="A213" s="126"/>
      <c r="B213" s="126"/>
      <c r="C213" s="126"/>
      <c r="D213" s="126"/>
      <c r="E213" s="126"/>
      <c r="F213" s="126"/>
      <c r="G213" s="126"/>
      <c r="H213" s="126"/>
      <c r="I213" s="126"/>
      <c r="J213" s="126"/>
      <c r="K213" s="126"/>
      <c r="L213" s="126"/>
      <c r="M213" s="126"/>
      <c r="N213" s="126"/>
      <c r="O213" s="126"/>
      <c r="P213" s="126"/>
      <c r="Q213" s="126"/>
      <c r="R213" s="126"/>
      <c r="S213" s="20"/>
      <c r="T213" s="20"/>
      <c r="U213" s="20"/>
      <c r="V213" s="20"/>
      <c r="W213" s="20"/>
      <c r="X213" s="20"/>
      <c r="Y213" s="20"/>
      <c r="Z213" s="20"/>
      <c r="AA213" s="20"/>
      <c r="AB213" s="20"/>
      <c r="AC213" s="20"/>
    </row>
    <row r="214" ht="15.0" customHeight="1">
      <c r="A214" s="126"/>
      <c r="B214" s="126"/>
      <c r="C214" s="126"/>
      <c r="D214" s="126"/>
      <c r="E214" s="126"/>
      <c r="F214" s="126"/>
      <c r="G214" s="126"/>
      <c r="H214" s="126"/>
      <c r="I214" s="126"/>
      <c r="J214" s="126"/>
      <c r="K214" s="126"/>
      <c r="L214" s="126"/>
      <c r="M214" s="126"/>
      <c r="N214" s="126"/>
      <c r="O214" s="126"/>
      <c r="P214" s="126"/>
      <c r="Q214" s="126"/>
      <c r="R214" s="126"/>
      <c r="S214" s="20"/>
      <c r="T214" s="20"/>
      <c r="U214" s="20"/>
      <c r="V214" s="20"/>
      <c r="W214" s="20"/>
      <c r="X214" s="20"/>
      <c r="Y214" s="20"/>
      <c r="Z214" s="20"/>
      <c r="AA214" s="20"/>
      <c r="AB214" s="20"/>
      <c r="AC214" s="20"/>
    </row>
    <row r="215" ht="15.0" customHeight="1">
      <c r="A215" s="126"/>
      <c r="B215" s="126"/>
      <c r="C215" s="126"/>
      <c r="D215" s="126"/>
      <c r="E215" s="126"/>
      <c r="F215" s="126"/>
      <c r="G215" s="126"/>
      <c r="H215" s="126"/>
      <c r="I215" s="126"/>
      <c r="J215" s="126"/>
      <c r="K215" s="126"/>
      <c r="L215" s="126"/>
      <c r="M215" s="126"/>
      <c r="N215" s="126"/>
      <c r="O215" s="126"/>
      <c r="P215" s="126"/>
      <c r="Q215" s="126"/>
      <c r="R215" s="126"/>
      <c r="S215" s="20"/>
      <c r="T215" s="20"/>
      <c r="U215" s="20"/>
      <c r="V215" s="20"/>
      <c r="W215" s="20"/>
      <c r="X215" s="20"/>
      <c r="Y215" s="20"/>
      <c r="Z215" s="20"/>
      <c r="AA215" s="20"/>
      <c r="AB215" s="20"/>
      <c r="AC215" s="20"/>
    </row>
    <row r="216" ht="15.0" customHeight="1">
      <c r="A216" s="126"/>
      <c r="B216" s="126"/>
      <c r="C216" s="126"/>
      <c r="D216" s="126"/>
      <c r="E216" s="126"/>
      <c r="F216" s="126"/>
      <c r="G216" s="126"/>
      <c r="H216" s="126"/>
      <c r="I216" s="126"/>
      <c r="J216" s="126"/>
      <c r="K216" s="126"/>
      <c r="L216" s="126"/>
      <c r="M216" s="126"/>
      <c r="N216" s="126"/>
      <c r="O216" s="126"/>
      <c r="P216" s="126"/>
      <c r="Q216" s="126"/>
      <c r="R216" s="126"/>
      <c r="S216" s="20"/>
      <c r="T216" s="20"/>
      <c r="U216" s="20"/>
      <c r="V216" s="20"/>
      <c r="W216" s="20"/>
      <c r="X216" s="20"/>
      <c r="Y216" s="20"/>
      <c r="Z216" s="20"/>
      <c r="AA216" s="20"/>
      <c r="AB216" s="20"/>
      <c r="AC216" s="20"/>
    </row>
    <row r="217" ht="15.0" customHeight="1">
      <c r="A217" s="126"/>
      <c r="B217" s="126"/>
      <c r="C217" s="126"/>
      <c r="D217" s="126"/>
      <c r="E217" s="126"/>
      <c r="F217" s="126"/>
      <c r="G217" s="126"/>
      <c r="H217" s="126"/>
      <c r="I217" s="126"/>
      <c r="J217" s="126"/>
      <c r="K217" s="126"/>
      <c r="L217" s="126"/>
      <c r="M217" s="126"/>
      <c r="N217" s="126"/>
      <c r="O217" s="126"/>
      <c r="P217" s="126"/>
      <c r="Q217" s="126"/>
      <c r="R217" s="126"/>
      <c r="S217" s="20"/>
      <c r="T217" s="20"/>
      <c r="U217" s="20"/>
      <c r="V217" s="20"/>
      <c r="W217" s="20"/>
      <c r="X217" s="20"/>
      <c r="Y217" s="20"/>
      <c r="Z217" s="20"/>
      <c r="AA217" s="20"/>
      <c r="AB217" s="20"/>
      <c r="AC217" s="20"/>
    </row>
    <row r="218" ht="15.0" customHeight="1">
      <c r="A218" s="126"/>
      <c r="B218" s="126"/>
      <c r="C218" s="126"/>
      <c r="D218" s="126"/>
      <c r="E218" s="126"/>
      <c r="F218" s="126"/>
      <c r="G218" s="126"/>
      <c r="H218" s="126"/>
      <c r="I218" s="126"/>
      <c r="J218" s="126"/>
      <c r="K218" s="126"/>
      <c r="L218" s="126"/>
      <c r="M218" s="126"/>
      <c r="N218" s="126"/>
      <c r="O218" s="126"/>
      <c r="P218" s="126"/>
      <c r="Q218" s="126"/>
      <c r="R218" s="126"/>
      <c r="S218" s="20"/>
      <c r="T218" s="20"/>
      <c r="U218" s="20"/>
      <c r="V218" s="20"/>
      <c r="W218" s="20"/>
      <c r="X218" s="20"/>
      <c r="Y218" s="20"/>
      <c r="Z218" s="20"/>
      <c r="AA218" s="20"/>
      <c r="AB218" s="20"/>
      <c r="AC218" s="20"/>
    </row>
    <row r="219" ht="15.0" customHeight="1">
      <c r="A219" s="126"/>
      <c r="B219" s="126"/>
      <c r="C219" s="126"/>
      <c r="D219" s="126"/>
      <c r="E219" s="126"/>
      <c r="F219" s="126"/>
      <c r="G219" s="126"/>
      <c r="H219" s="126"/>
      <c r="I219" s="126"/>
      <c r="J219" s="126"/>
      <c r="K219" s="126"/>
      <c r="L219" s="126"/>
      <c r="M219" s="126"/>
      <c r="N219" s="126"/>
      <c r="O219" s="126"/>
      <c r="P219" s="126"/>
      <c r="Q219" s="126"/>
      <c r="R219" s="126"/>
      <c r="S219" s="20"/>
      <c r="T219" s="20"/>
      <c r="U219" s="20"/>
      <c r="V219" s="20"/>
      <c r="W219" s="20"/>
      <c r="X219" s="20"/>
      <c r="Y219" s="20"/>
      <c r="Z219" s="20"/>
      <c r="AA219" s="20"/>
      <c r="AB219" s="20"/>
      <c r="AC219" s="20"/>
    </row>
    <row r="220" ht="15.0" customHeight="1">
      <c r="A220" s="126"/>
      <c r="B220" s="126"/>
      <c r="C220" s="126"/>
      <c r="D220" s="126"/>
      <c r="E220" s="126"/>
      <c r="F220" s="126"/>
      <c r="G220" s="126"/>
      <c r="H220" s="126"/>
      <c r="I220" s="126"/>
      <c r="J220" s="126"/>
      <c r="K220" s="126"/>
      <c r="L220" s="126"/>
      <c r="M220" s="126"/>
      <c r="N220" s="126"/>
      <c r="O220" s="126"/>
      <c r="P220" s="126"/>
      <c r="Q220" s="126"/>
      <c r="R220" s="126"/>
      <c r="S220" s="20"/>
      <c r="T220" s="20"/>
      <c r="U220" s="20"/>
      <c r="V220" s="20"/>
      <c r="W220" s="20"/>
      <c r="X220" s="20"/>
      <c r="Y220" s="20"/>
      <c r="Z220" s="20"/>
      <c r="AA220" s="20"/>
      <c r="AB220" s="20"/>
      <c r="AC220" s="20"/>
    </row>
    <row r="221" ht="15.0" customHeight="1">
      <c r="A221" s="126"/>
      <c r="B221" s="126"/>
      <c r="C221" s="126"/>
      <c r="D221" s="126"/>
      <c r="E221" s="126"/>
      <c r="F221" s="126"/>
      <c r="G221" s="126"/>
      <c r="H221" s="126"/>
      <c r="I221" s="126"/>
      <c r="J221" s="126"/>
      <c r="K221" s="126"/>
      <c r="L221" s="126"/>
      <c r="M221" s="126"/>
      <c r="N221" s="126"/>
      <c r="O221" s="126"/>
      <c r="P221" s="126"/>
      <c r="Q221" s="126"/>
      <c r="R221" s="126"/>
      <c r="S221" s="20"/>
      <c r="T221" s="20"/>
      <c r="U221" s="20"/>
      <c r="V221" s="20"/>
      <c r="W221" s="20"/>
      <c r="X221" s="20"/>
      <c r="Y221" s="20"/>
      <c r="Z221" s="20"/>
      <c r="AA221" s="20"/>
      <c r="AB221" s="20"/>
      <c r="AC221" s="20"/>
    </row>
    <row r="222" ht="15.0" customHeight="1">
      <c r="A222" s="126"/>
      <c r="B222" s="126"/>
      <c r="C222" s="126"/>
      <c r="D222" s="126"/>
      <c r="E222" s="126"/>
      <c r="F222" s="126"/>
      <c r="G222" s="126"/>
      <c r="H222" s="126"/>
      <c r="I222" s="126"/>
      <c r="J222" s="126"/>
      <c r="K222" s="126"/>
      <c r="L222" s="126"/>
      <c r="M222" s="126"/>
      <c r="N222" s="126"/>
      <c r="O222" s="126"/>
      <c r="P222" s="126"/>
      <c r="Q222" s="126"/>
      <c r="R222" s="126"/>
      <c r="S222" s="20"/>
      <c r="T222" s="20"/>
      <c r="U222" s="20"/>
      <c r="V222" s="20"/>
      <c r="W222" s="20"/>
      <c r="X222" s="20"/>
      <c r="Y222" s="20"/>
      <c r="Z222" s="20"/>
      <c r="AA222" s="20"/>
      <c r="AB222" s="20"/>
      <c r="AC222" s="20"/>
    </row>
    <row r="223" ht="15.0" customHeight="1">
      <c r="A223" s="126"/>
      <c r="B223" s="126"/>
      <c r="C223" s="126"/>
      <c r="D223" s="126"/>
      <c r="E223" s="126"/>
      <c r="F223" s="126"/>
      <c r="G223" s="126"/>
      <c r="H223" s="126"/>
      <c r="I223" s="126"/>
      <c r="J223" s="126"/>
      <c r="K223" s="126"/>
      <c r="L223" s="126"/>
      <c r="M223" s="126"/>
      <c r="N223" s="126"/>
      <c r="O223" s="126"/>
      <c r="P223" s="126"/>
      <c r="Q223" s="126"/>
      <c r="R223" s="126"/>
      <c r="S223" s="20"/>
      <c r="T223" s="20"/>
      <c r="U223" s="20"/>
      <c r="V223" s="20"/>
      <c r="W223" s="20"/>
      <c r="X223" s="20"/>
      <c r="Y223" s="20"/>
      <c r="Z223" s="20"/>
      <c r="AA223" s="20"/>
      <c r="AB223" s="20"/>
      <c r="AC223" s="20"/>
    </row>
    <row r="224" ht="15.0" customHeight="1">
      <c r="A224" s="126"/>
      <c r="B224" s="126"/>
      <c r="C224" s="126"/>
      <c r="D224" s="126"/>
      <c r="E224" s="126"/>
      <c r="F224" s="126"/>
      <c r="G224" s="126"/>
      <c r="H224" s="126"/>
      <c r="I224" s="126"/>
      <c r="J224" s="126"/>
      <c r="K224" s="126"/>
      <c r="L224" s="126"/>
      <c r="M224" s="126"/>
      <c r="N224" s="126"/>
      <c r="O224" s="126"/>
      <c r="P224" s="126"/>
      <c r="Q224" s="126"/>
      <c r="R224" s="126"/>
      <c r="S224" s="20"/>
      <c r="T224" s="20"/>
      <c r="U224" s="20"/>
      <c r="V224" s="20"/>
      <c r="W224" s="20"/>
      <c r="X224" s="20"/>
      <c r="Y224" s="20"/>
      <c r="Z224" s="20"/>
      <c r="AA224" s="20"/>
      <c r="AB224" s="20"/>
      <c r="AC224" s="20"/>
    </row>
    <row r="225" ht="15.0" customHeight="1">
      <c r="A225" s="126"/>
      <c r="B225" s="126"/>
      <c r="C225" s="126"/>
      <c r="D225" s="126"/>
      <c r="E225" s="126"/>
      <c r="F225" s="126"/>
      <c r="G225" s="126"/>
      <c r="H225" s="126"/>
      <c r="I225" s="126"/>
      <c r="J225" s="126"/>
      <c r="K225" s="126"/>
      <c r="L225" s="126"/>
      <c r="M225" s="126"/>
      <c r="N225" s="126"/>
      <c r="O225" s="126"/>
      <c r="P225" s="126"/>
      <c r="Q225" s="126"/>
      <c r="R225" s="126"/>
      <c r="S225" s="20"/>
      <c r="T225" s="20"/>
      <c r="U225" s="20"/>
      <c r="V225" s="20"/>
      <c r="W225" s="20"/>
      <c r="X225" s="20"/>
      <c r="Y225" s="20"/>
      <c r="Z225" s="20"/>
      <c r="AA225" s="20"/>
      <c r="AB225" s="20"/>
      <c r="AC225" s="20"/>
    </row>
    <row r="226" ht="15.0" customHeight="1">
      <c r="A226" s="126"/>
      <c r="B226" s="126"/>
      <c r="C226" s="126"/>
      <c r="D226" s="126"/>
      <c r="E226" s="126"/>
      <c r="F226" s="126"/>
      <c r="G226" s="126"/>
      <c r="H226" s="126"/>
      <c r="I226" s="126"/>
      <c r="J226" s="126"/>
      <c r="K226" s="126"/>
      <c r="L226" s="126"/>
      <c r="M226" s="126"/>
      <c r="N226" s="126"/>
      <c r="O226" s="126"/>
      <c r="P226" s="126"/>
      <c r="Q226" s="126"/>
      <c r="R226" s="126"/>
      <c r="S226" s="20"/>
      <c r="T226" s="20"/>
      <c r="U226" s="20"/>
      <c r="V226" s="20"/>
      <c r="W226" s="20"/>
      <c r="X226" s="20"/>
      <c r="Y226" s="20"/>
      <c r="Z226" s="20"/>
      <c r="AA226" s="20"/>
      <c r="AB226" s="20"/>
      <c r="AC226" s="20"/>
    </row>
    <row r="227" ht="15.0" customHeight="1">
      <c r="A227" s="126"/>
      <c r="B227" s="126"/>
      <c r="C227" s="126"/>
      <c r="D227" s="126"/>
      <c r="E227" s="126"/>
      <c r="F227" s="126"/>
      <c r="G227" s="126"/>
      <c r="H227" s="126"/>
      <c r="I227" s="126"/>
      <c r="J227" s="126"/>
      <c r="K227" s="126"/>
      <c r="L227" s="126"/>
      <c r="M227" s="126"/>
      <c r="N227" s="126"/>
      <c r="O227" s="126"/>
      <c r="P227" s="126"/>
      <c r="Q227" s="126"/>
      <c r="R227" s="126"/>
      <c r="S227" s="20"/>
      <c r="T227" s="20"/>
      <c r="U227" s="20"/>
      <c r="V227" s="20"/>
      <c r="W227" s="20"/>
      <c r="X227" s="20"/>
      <c r="Y227" s="20"/>
      <c r="Z227" s="20"/>
      <c r="AA227" s="20"/>
      <c r="AB227" s="20"/>
      <c r="AC227" s="20"/>
    </row>
    <row r="228" ht="15.0" customHeight="1">
      <c r="A228" s="126"/>
      <c r="B228" s="126"/>
      <c r="C228" s="126"/>
      <c r="D228" s="126"/>
      <c r="E228" s="126"/>
      <c r="F228" s="126"/>
      <c r="G228" s="126"/>
      <c r="H228" s="126"/>
      <c r="I228" s="126"/>
      <c r="J228" s="126"/>
      <c r="K228" s="126"/>
      <c r="L228" s="126"/>
      <c r="M228" s="126"/>
      <c r="N228" s="126"/>
      <c r="O228" s="126"/>
      <c r="P228" s="126"/>
      <c r="Q228" s="126"/>
      <c r="R228" s="126"/>
      <c r="S228" s="20"/>
      <c r="T228" s="20"/>
      <c r="U228" s="20"/>
      <c r="V228" s="20"/>
      <c r="W228" s="20"/>
      <c r="X228" s="20"/>
      <c r="Y228" s="20"/>
      <c r="Z228" s="20"/>
      <c r="AA228" s="20"/>
      <c r="AB228" s="20"/>
      <c r="AC228" s="20"/>
    </row>
    <row r="229" ht="15.0" customHeight="1">
      <c r="A229" s="126"/>
      <c r="B229" s="126"/>
      <c r="C229" s="126"/>
      <c r="D229" s="126"/>
      <c r="E229" s="126"/>
      <c r="F229" s="126"/>
      <c r="G229" s="126"/>
      <c r="H229" s="126"/>
      <c r="I229" s="126"/>
      <c r="J229" s="126"/>
      <c r="K229" s="126"/>
      <c r="L229" s="126"/>
      <c r="M229" s="126"/>
      <c r="N229" s="126"/>
      <c r="O229" s="126"/>
      <c r="P229" s="126"/>
      <c r="Q229" s="126"/>
      <c r="R229" s="126"/>
      <c r="S229" s="20"/>
      <c r="T229" s="20"/>
      <c r="U229" s="20"/>
      <c r="V229" s="20"/>
      <c r="W229" s="20"/>
      <c r="X229" s="20"/>
      <c r="Y229" s="20"/>
      <c r="Z229" s="20"/>
      <c r="AA229" s="20"/>
      <c r="AB229" s="20"/>
      <c r="AC229" s="20"/>
    </row>
    <row r="230" ht="15.0" customHeight="1">
      <c r="A230" s="126"/>
      <c r="B230" s="126"/>
      <c r="C230" s="126"/>
      <c r="D230" s="126"/>
      <c r="E230" s="126"/>
      <c r="F230" s="126"/>
      <c r="G230" s="126"/>
      <c r="H230" s="126"/>
      <c r="I230" s="126"/>
      <c r="J230" s="126"/>
      <c r="K230" s="126"/>
      <c r="L230" s="126"/>
      <c r="M230" s="126"/>
      <c r="N230" s="126"/>
      <c r="O230" s="126"/>
      <c r="P230" s="126"/>
      <c r="Q230" s="126"/>
      <c r="R230" s="126"/>
      <c r="S230" s="20"/>
      <c r="T230" s="20"/>
      <c r="U230" s="20"/>
      <c r="V230" s="20"/>
      <c r="W230" s="20"/>
      <c r="X230" s="20"/>
      <c r="Y230" s="20"/>
      <c r="Z230" s="20"/>
      <c r="AA230" s="20"/>
      <c r="AB230" s="20"/>
      <c r="AC230" s="20"/>
    </row>
    <row r="231" ht="15.0" customHeight="1">
      <c r="A231" s="126"/>
      <c r="B231" s="126"/>
      <c r="C231" s="126"/>
      <c r="D231" s="126"/>
      <c r="E231" s="126"/>
      <c r="F231" s="126"/>
      <c r="G231" s="126"/>
      <c r="H231" s="126"/>
      <c r="I231" s="126"/>
      <c r="J231" s="126"/>
      <c r="K231" s="126"/>
      <c r="L231" s="126"/>
      <c r="M231" s="126"/>
      <c r="N231" s="126"/>
      <c r="O231" s="126"/>
      <c r="P231" s="126"/>
      <c r="Q231" s="126"/>
      <c r="R231" s="126"/>
      <c r="S231" s="20"/>
      <c r="T231" s="20"/>
      <c r="U231" s="20"/>
      <c r="V231" s="20"/>
      <c r="W231" s="20"/>
      <c r="X231" s="20"/>
      <c r="Y231" s="20"/>
      <c r="Z231" s="20"/>
      <c r="AA231" s="20"/>
      <c r="AB231" s="20"/>
      <c r="AC231" s="20"/>
    </row>
    <row r="232" ht="15.0" customHeight="1">
      <c r="A232" s="126"/>
      <c r="B232" s="126"/>
      <c r="C232" s="126"/>
      <c r="D232" s="126"/>
      <c r="E232" s="126"/>
      <c r="F232" s="126"/>
      <c r="G232" s="126"/>
      <c r="H232" s="126"/>
      <c r="I232" s="126"/>
      <c r="J232" s="126"/>
      <c r="K232" s="126"/>
      <c r="L232" s="126"/>
      <c r="M232" s="126"/>
      <c r="N232" s="126"/>
      <c r="O232" s="126"/>
      <c r="P232" s="126"/>
      <c r="Q232" s="126"/>
      <c r="R232" s="126"/>
      <c r="S232" s="20"/>
      <c r="T232" s="20"/>
      <c r="U232" s="20"/>
      <c r="V232" s="20"/>
      <c r="W232" s="20"/>
      <c r="X232" s="20"/>
      <c r="Y232" s="20"/>
      <c r="Z232" s="20"/>
      <c r="AA232" s="20"/>
      <c r="AB232" s="20"/>
      <c r="AC232" s="20"/>
    </row>
    <row r="233" ht="15.0" customHeight="1">
      <c r="A233" s="126"/>
      <c r="B233" s="126"/>
      <c r="C233" s="126"/>
      <c r="D233" s="126"/>
      <c r="E233" s="126"/>
      <c r="F233" s="126"/>
      <c r="G233" s="126"/>
      <c r="H233" s="126"/>
      <c r="I233" s="126"/>
      <c r="J233" s="126"/>
      <c r="K233" s="126"/>
      <c r="L233" s="126"/>
      <c r="M233" s="126"/>
      <c r="N233" s="126"/>
      <c r="O233" s="126"/>
      <c r="P233" s="126"/>
      <c r="Q233" s="126"/>
      <c r="R233" s="126"/>
      <c r="S233" s="20"/>
      <c r="T233" s="20"/>
      <c r="U233" s="20"/>
      <c r="V233" s="20"/>
      <c r="W233" s="20"/>
      <c r="X233" s="20"/>
      <c r="Y233" s="20"/>
      <c r="Z233" s="20"/>
      <c r="AA233" s="20"/>
      <c r="AB233" s="20"/>
      <c r="AC233" s="20"/>
    </row>
    <row r="234" ht="15.0" customHeight="1">
      <c r="A234" s="126"/>
      <c r="B234" s="126"/>
      <c r="C234" s="126"/>
      <c r="D234" s="126"/>
      <c r="E234" s="126"/>
      <c r="F234" s="126"/>
      <c r="G234" s="126"/>
      <c r="H234" s="126"/>
      <c r="I234" s="126"/>
      <c r="J234" s="126"/>
      <c r="K234" s="126"/>
      <c r="L234" s="126"/>
      <c r="M234" s="126"/>
      <c r="N234" s="126"/>
      <c r="O234" s="126"/>
      <c r="P234" s="126"/>
      <c r="Q234" s="126"/>
      <c r="R234" s="126"/>
      <c r="S234" s="20"/>
      <c r="T234" s="20"/>
      <c r="U234" s="20"/>
      <c r="V234" s="20"/>
      <c r="W234" s="20"/>
      <c r="X234" s="20"/>
      <c r="Y234" s="20"/>
      <c r="Z234" s="20"/>
      <c r="AA234" s="20"/>
      <c r="AB234" s="20"/>
      <c r="AC234" s="20"/>
    </row>
    <row r="235" ht="15.0" customHeight="1">
      <c r="A235" s="126"/>
      <c r="B235" s="126"/>
      <c r="C235" s="126"/>
      <c r="D235" s="126"/>
      <c r="E235" s="126"/>
      <c r="F235" s="126"/>
      <c r="G235" s="126"/>
      <c r="H235" s="126"/>
      <c r="I235" s="126"/>
      <c r="J235" s="126"/>
      <c r="K235" s="126"/>
      <c r="L235" s="126"/>
      <c r="M235" s="126"/>
      <c r="N235" s="126"/>
      <c r="O235" s="126"/>
      <c r="P235" s="126"/>
      <c r="Q235" s="126"/>
      <c r="R235" s="126"/>
      <c r="S235" s="20"/>
      <c r="T235" s="20"/>
      <c r="U235" s="20"/>
      <c r="V235" s="20"/>
      <c r="W235" s="20"/>
      <c r="X235" s="20"/>
      <c r="Y235" s="20"/>
      <c r="Z235" s="20"/>
      <c r="AA235" s="20"/>
      <c r="AB235" s="20"/>
      <c r="AC235" s="20"/>
    </row>
    <row r="236" ht="15.0" customHeight="1">
      <c r="A236" s="126"/>
      <c r="B236" s="126"/>
      <c r="C236" s="126"/>
      <c r="D236" s="126"/>
      <c r="E236" s="126"/>
      <c r="F236" s="126"/>
      <c r="G236" s="126"/>
      <c r="H236" s="126"/>
      <c r="I236" s="126"/>
      <c r="J236" s="126"/>
      <c r="K236" s="126"/>
      <c r="L236" s="126"/>
      <c r="M236" s="126"/>
      <c r="N236" s="126"/>
      <c r="O236" s="126"/>
      <c r="P236" s="126"/>
      <c r="Q236" s="126"/>
      <c r="R236" s="126"/>
      <c r="S236" s="20"/>
      <c r="T236" s="20"/>
      <c r="U236" s="20"/>
      <c r="V236" s="20"/>
      <c r="W236" s="20"/>
      <c r="X236" s="20"/>
      <c r="Y236" s="20"/>
      <c r="Z236" s="20"/>
      <c r="AA236" s="20"/>
      <c r="AB236" s="20"/>
      <c r="AC236" s="20"/>
    </row>
    <row r="237" ht="15.0" customHeight="1">
      <c r="A237" s="126"/>
      <c r="B237" s="126"/>
      <c r="C237" s="126"/>
      <c r="D237" s="126"/>
      <c r="E237" s="126"/>
      <c r="F237" s="126"/>
      <c r="G237" s="126"/>
      <c r="H237" s="126"/>
      <c r="I237" s="126"/>
      <c r="J237" s="126"/>
      <c r="K237" s="126"/>
      <c r="L237" s="126"/>
      <c r="M237" s="126"/>
      <c r="N237" s="126"/>
      <c r="O237" s="126"/>
      <c r="P237" s="126"/>
      <c r="Q237" s="126"/>
      <c r="R237" s="126"/>
      <c r="S237" s="20"/>
      <c r="T237" s="20"/>
      <c r="U237" s="20"/>
      <c r="V237" s="20"/>
      <c r="W237" s="20"/>
      <c r="X237" s="20"/>
      <c r="Y237" s="20"/>
      <c r="Z237" s="20"/>
      <c r="AA237" s="20"/>
      <c r="AB237" s="20"/>
      <c r="AC237" s="20"/>
    </row>
    <row r="238" ht="15.0" customHeight="1">
      <c r="A238" s="126"/>
      <c r="B238" s="126"/>
      <c r="C238" s="126"/>
      <c r="D238" s="126"/>
      <c r="E238" s="126"/>
      <c r="F238" s="126"/>
      <c r="G238" s="126"/>
      <c r="H238" s="126"/>
      <c r="I238" s="126"/>
      <c r="J238" s="126"/>
      <c r="K238" s="126"/>
      <c r="L238" s="126"/>
      <c r="M238" s="126"/>
      <c r="N238" s="126"/>
      <c r="O238" s="126"/>
      <c r="P238" s="126"/>
      <c r="Q238" s="126"/>
      <c r="R238" s="126"/>
      <c r="S238" s="20"/>
      <c r="T238" s="20"/>
      <c r="U238" s="20"/>
      <c r="V238" s="20"/>
      <c r="W238" s="20"/>
      <c r="X238" s="20"/>
      <c r="Y238" s="20"/>
      <c r="Z238" s="20"/>
      <c r="AA238" s="20"/>
      <c r="AB238" s="20"/>
      <c r="AC238" s="20"/>
    </row>
    <row r="239" ht="15.0" customHeight="1">
      <c r="A239" s="126"/>
      <c r="B239" s="126"/>
      <c r="C239" s="126"/>
      <c r="D239" s="126"/>
      <c r="E239" s="126"/>
      <c r="F239" s="126"/>
      <c r="G239" s="126"/>
      <c r="H239" s="126"/>
      <c r="I239" s="126"/>
      <c r="J239" s="126"/>
      <c r="K239" s="126"/>
      <c r="L239" s="126"/>
      <c r="M239" s="126"/>
      <c r="N239" s="126"/>
      <c r="O239" s="126"/>
      <c r="P239" s="126"/>
      <c r="Q239" s="126"/>
      <c r="R239" s="126"/>
      <c r="S239" s="20"/>
      <c r="T239" s="20"/>
      <c r="U239" s="20"/>
      <c r="V239" s="20"/>
      <c r="W239" s="20"/>
      <c r="X239" s="20"/>
      <c r="Y239" s="20"/>
      <c r="Z239" s="20"/>
      <c r="AA239" s="20"/>
      <c r="AB239" s="20"/>
      <c r="AC239" s="20"/>
    </row>
    <row r="240" ht="15.0" customHeight="1">
      <c r="A240" s="126"/>
      <c r="B240" s="126"/>
      <c r="C240" s="126"/>
      <c r="D240" s="126"/>
      <c r="E240" s="126"/>
      <c r="F240" s="126"/>
      <c r="G240" s="126"/>
      <c r="H240" s="126"/>
      <c r="I240" s="126"/>
      <c r="J240" s="126"/>
      <c r="K240" s="126"/>
      <c r="L240" s="126"/>
      <c r="M240" s="126"/>
      <c r="N240" s="126"/>
      <c r="O240" s="126"/>
      <c r="P240" s="126"/>
      <c r="Q240" s="126"/>
      <c r="R240" s="126"/>
      <c r="S240" s="20"/>
      <c r="T240" s="20"/>
      <c r="U240" s="20"/>
      <c r="V240" s="20"/>
      <c r="W240" s="20"/>
      <c r="X240" s="20"/>
      <c r="Y240" s="20"/>
      <c r="Z240" s="20"/>
      <c r="AA240" s="20"/>
      <c r="AB240" s="20"/>
      <c r="AC240" s="20"/>
    </row>
    <row r="241" ht="15.0" customHeight="1">
      <c r="A241" s="126"/>
      <c r="B241" s="126"/>
      <c r="C241" s="126"/>
      <c r="D241" s="126"/>
      <c r="E241" s="126"/>
      <c r="F241" s="126"/>
      <c r="G241" s="126"/>
      <c r="H241" s="126"/>
      <c r="I241" s="126"/>
      <c r="J241" s="126"/>
      <c r="K241" s="126"/>
      <c r="L241" s="126"/>
      <c r="M241" s="126"/>
      <c r="N241" s="126"/>
      <c r="O241" s="126"/>
      <c r="P241" s="126"/>
      <c r="Q241" s="126"/>
      <c r="R241" s="126"/>
      <c r="S241" s="20"/>
      <c r="T241" s="20"/>
      <c r="U241" s="20"/>
      <c r="V241" s="20"/>
      <c r="W241" s="20"/>
      <c r="X241" s="20"/>
      <c r="Y241" s="20"/>
      <c r="Z241" s="20"/>
      <c r="AA241" s="20"/>
      <c r="AB241" s="20"/>
      <c r="AC241" s="20"/>
    </row>
    <row r="242" ht="15.0" customHeight="1">
      <c r="A242" s="126"/>
      <c r="B242" s="126"/>
      <c r="C242" s="126"/>
      <c r="D242" s="126"/>
      <c r="E242" s="126"/>
      <c r="F242" s="126"/>
      <c r="G242" s="126"/>
      <c r="H242" s="126"/>
      <c r="I242" s="126"/>
      <c r="J242" s="126"/>
      <c r="K242" s="126"/>
      <c r="L242" s="126"/>
      <c r="M242" s="126"/>
      <c r="N242" s="126"/>
      <c r="O242" s="126"/>
      <c r="P242" s="126"/>
      <c r="Q242" s="126"/>
      <c r="R242" s="126"/>
      <c r="S242" s="20"/>
      <c r="T242" s="20"/>
      <c r="U242" s="20"/>
      <c r="V242" s="20"/>
      <c r="W242" s="20"/>
      <c r="X242" s="20"/>
      <c r="Y242" s="20"/>
      <c r="Z242" s="20"/>
      <c r="AA242" s="20"/>
      <c r="AB242" s="20"/>
      <c r="AC242" s="20"/>
    </row>
    <row r="243" ht="15.0" customHeight="1">
      <c r="A243" s="126"/>
      <c r="B243" s="126"/>
      <c r="C243" s="126"/>
      <c r="D243" s="126"/>
      <c r="E243" s="126"/>
      <c r="F243" s="126"/>
      <c r="G243" s="126"/>
      <c r="H243" s="126"/>
      <c r="I243" s="126"/>
      <c r="J243" s="126"/>
      <c r="K243" s="126"/>
      <c r="L243" s="126"/>
      <c r="M243" s="126"/>
      <c r="N243" s="126"/>
      <c r="O243" s="126"/>
      <c r="P243" s="126"/>
      <c r="Q243" s="126"/>
      <c r="R243" s="126"/>
      <c r="S243" s="20"/>
      <c r="T243" s="20"/>
      <c r="U243" s="20"/>
      <c r="V243" s="20"/>
      <c r="W243" s="20"/>
      <c r="X243" s="20"/>
      <c r="Y243" s="20"/>
      <c r="Z243" s="20"/>
      <c r="AA243" s="20"/>
      <c r="AB243" s="20"/>
      <c r="AC243" s="20"/>
    </row>
    <row r="244" ht="15.0" customHeight="1">
      <c r="A244" s="126"/>
      <c r="B244" s="126"/>
      <c r="C244" s="126"/>
      <c r="D244" s="126"/>
      <c r="E244" s="126"/>
      <c r="F244" s="126"/>
      <c r="G244" s="126"/>
      <c r="H244" s="126"/>
      <c r="I244" s="126"/>
      <c r="J244" s="126"/>
      <c r="K244" s="126"/>
      <c r="L244" s="126"/>
      <c r="M244" s="126"/>
      <c r="N244" s="126"/>
      <c r="O244" s="126"/>
      <c r="P244" s="126"/>
      <c r="Q244" s="126"/>
      <c r="R244" s="126"/>
      <c r="S244" s="20"/>
      <c r="T244" s="20"/>
      <c r="U244" s="20"/>
      <c r="V244" s="20"/>
      <c r="W244" s="20"/>
      <c r="X244" s="20"/>
      <c r="Y244" s="20"/>
      <c r="Z244" s="20"/>
      <c r="AA244" s="20"/>
      <c r="AB244" s="20"/>
      <c r="AC244" s="20"/>
    </row>
    <row r="245" ht="15.0" customHeight="1">
      <c r="A245" s="126"/>
      <c r="B245" s="126"/>
      <c r="C245" s="126"/>
      <c r="D245" s="126"/>
      <c r="E245" s="126"/>
      <c r="F245" s="126"/>
      <c r="G245" s="126"/>
      <c r="H245" s="126"/>
      <c r="I245" s="126"/>
      <c r="J245" s="126"/>
      <c r="K245" s="126"/>
      <c r="L245" s="126"/>
      <c r="M245" s="126"/>
      <c r="N245" s="126"/>
      <c r="O245" s="126"/>
      <c r="P245" s="126"/>
      <c r="Q245" s="126"/>
      <c r="R245" s="126"/>
      <c r="S245" s="20"/>
      <c r="T245" s="20"/>
      <c r="U245" s="20"/>
      <c r="V245" s="20"/>
      <c r="W245" s="20"/>
      <c r="X245" s="20"/>
      <c r="Y245" s="20"/>
      <c r="Z245" s="20"/>
      <c r="AA245" s="20"/>
      <c r="AB245" s="20"/>
      <c r="AC245" s="20"/>
    </row>
    <row r="246" ht="15.0" customHeight="1">
      <c r="A246" s="126"/>
      <c r="B246" s="126"/>
      <c r="C246" s="126"/>
      <c r="D246" s="126"/>
      <c r="E246" s="126"/>
      <c r="F246" s="126"/>
      <c r="G246" s="126"/>
      <c r="H246" s="126"/>
      <c r="I246" s="126"/>
      <c r="J246" s="126"/>
      <c r="K246" s="126"/>
      <c r="L246" s="126"/>
      <c r="M246" s="126"/>
      <c r="N246" s="126"/>
      <c r="O246" s="126"/>
      <c r="P246" s="126"/>
      <c r="Q246" s="126"/>
      <c r="R246" s="126"/>
      <c r="S246" s="20"/>
      <c r="T246" s="20"/>
      <c r="U246" s="20"/>
      <c r="V246" s="20"/>
      <c r="W246" s="20"/>
      <c r="X246" s="20"/>
      <c r="Y246" s="20"/>
      <c r="Z246" s="20"/>
      <c r="AA246" s="20"/>
      <c r="AB246" s="20"/>
      <c r="AC246" s="20"/>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row>
  </sheetData>
  <mergeCells count="23">
    <mergeCell ref="C1:W1"/>
    <mergeCell ref="C2:W2"/>
    <mergeCell ref="C3:W3"/>
    <mergeCell ref="C4:W4"/>
    <mergeCell ref="C5:W5"/>
    <mergeCell ref="D6:E6"/>
    <mergeCell ref="F6:I6"/>
    <mergeCell ref="J6:K6"/>
    <mergeCell ref="L6:Z7"/>
    <mergeCell ref="F7:H7"/>
    <mergeCell ref="F8:H8"/>
    <mergeCell ref="L8:N8"/>
    <mergeCell ref="O8:Q8"/>
    <mergeCell ref="R8:T8"/>
    <mergeCell ref="B43:C43"/>
    <mergeCell ref="B44:C44"/>
    <mergeCell ref="U8:W8"/>
    <mergeCell ref="X8:Z8"/>
    <mergeCell ref="K35:L35"/>
    <mergeCell ref="Q35:R35"/>
    <mergeCell ref="T35:U35"/>
    <mergeCell ref="B38:B39"/>
    <mergeCell ref="C38:C39"/>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14"/>
    <col customWidth="1" min="2" max="2" width="13.0"/>
    <col customWidth="1" min="3" max="3" width="25.29"/>
    <col customWidth="1" min="4" max="6" width="8.0"/>
    <col customWidth="1" min="7" max="7" width="9.14"/>
    <col customWidth="1" min="8" max="12" width="8.0"/>
    <col customWidth="1" min="13" max="13" width="9.14"/>
    <col customWidth="1" min="14" max="14" width="8.0"/>
    <col customWidth="1" min="15" max="15" width="11.71"/>
    <col customWidth="1" min="16" max="16" width="8.0"/>
    <col customWidth="1" min="17" max="17" width="9.14"/>
    <col customWidth="1" min="18" max="26" width="8.0"/>
  </cols>
  <sheetData>
    <row r="1" ht="22.5" customHeight="1">
      <c r="A1" s="43"/>
      <c r="B1" s="45" t="s">
        <v>18</v>
      </c>
      <c r="C1" s="25"/>
      <c r="D1" s="25"/>
      <c r="E1" s="25"/>
      <c r="F1" s="25"/>
      <c r="G1" s="25"/>
      <c r="H1" s="25"/>
      <c r="I1" s="25"/>
      <c r="J1" s="25"/>
      <c r="K1" s="25"/>
      <c r="L1" s="25"/>
      <c r="M1" s="25"/>
      <c r="N1" s="25"/>
      <c r="O1" s="25"/>
      <c r="P1" s="25"/>
      <c r="Q1" s="25"/>
      <c r="R1" s="23"/>
    </row>
    <row r="2" ht="18.0" customHeight="1">
      <c r="A2" s="43"/>
      <c r="B2" s="47" t="s">
        <v>22</v>
      </c>
      <c r="C2" s="25"/>
      <c r="D2" s="25"/>
      <c r="E2" s="25"/>
      <c r="F2" s="25"/>
      <c r="G2" s="25"/>
      <c r="H2" s="25"/>
      <c r="I2" s="25"/>
      <c r="J2" s="25"/>
      <c r="K2" s="25"/>
      <c r="L2" s="25"/>
      <c r="M2" s="25"/>
      <c r="N2" s="25"/>
      <c r="O2" s="25"/>
      <c r="P2" s="25"/>
      <c r="Q2" s="25"/>
      <c r="R2" s="23"/>
    </row>
    <row r="3" ht="15.0" customHeight="1">
      <c r="A3" s="43"/>
      <c r="B3" s="50" t="s">
        <v>24</v>
      </c>
      <c r="C3" s="25"/>
      <c r="D3" s="25"/>
      <c r="E3" s="25"/>
      <c r="F3" s="25"/>
      <c r="G3" s="25"/>
      <c r="H3" s="25"/>
      <c r="I3" s="25"/>
      <c r="J3" s="25"/>
      <c r="K3" s="25"/>
      <c r="L3" s="25"/>
      <c r="M3" s="25"/>
      <c r="N3" s="25"/>
      <c r="O3" s="25"/>
      <c r="P3" s="25"/>
      <c r="Q3" s="25"/>
      <c r="R3" s="23"/>
    </row>
    <row r="4" ht="15.0" customHeight="1">
      <c r="A4" s="43"/>
      <c r="B4" s="52" t="s">
        <v>4</v>
      </c>
      <c r="C4" s="25"/>
      <c r="D4" s="25"/>
      <c r="E4" s="25"/>
      <c r="F4" s="25"/>
      <c r="G4" s="25"/>
      <c r="H4" s="25"/>
      <c r="I4" s="25"/>
      <c r="J4" s="25"/>
      <c r="K4" s="25"/>
      <c r="L4" s="25"/>
      <c r="M4" s="25"/>
      <c r="N4" s="25"/>
      <c r="O4" s="25"/>
      <c r="P4" s="25"/>
      <c r="Q4" s="25"/>
      <c r="R4" s="23"/>
    </row>
    <row r="5" ht="15.75" customHeight="1">
      <c r="A5" s="54"/>
      <c r="B5" s="56"/>
      <c r="C5" s="56"/>
      <c r="D5" s="62"/>
      <c r="E5" s="33"/>
      <c r="F5" s="62"/>
      <c r="G5" s="33"/>
      <c r="H5" s="64"/>
      <c r="I5" s="66" t="s">
        <v>48</v>
      </c>
      <c r="J5" s="31"/>
      <c r="K5" s="31"/>
      <c r="L5" s="31"/>
      <c r="M5" s="33"/>
      <c r="N5" s="68" t="s">
        <v>50</v>
      </c>
      <c r="O5" s="31"/>
      <c r="P5" s="31"/>
      <c r="Q5" s="31"/>
      <c r="R5" s="33"/>
    </row>
    <row r="6" ht="15.75" customHeight="1">
      <c r="A6" s="54" t="s">
        <v>27</v>
      </c>
      <c r="B6" s="56" t="s">
        <v>28</v>
      </c>
      <c r="C6" s="56" t="s">
        <v>29</v>
      </c>
      <c r="D6" s="39"/>
      <c r="E6" s="17"/>
      <c r="F6" s="39"/>
      <c r="G6" s="17"/>
      <c r="H6" s="70"/>
      <c r="I6" s="39"/>
      <c r="J6" s="41"/>
      <c r="K6" s="41"/>
      <c r="L6" s="41"/>
      <c r="M6" s="17"/>
      <c r="N6" s="39"/>
      <c r="O6" s="41"/>
      <c r="P6" s="41"/>
      <c r="Q6" s="41"/>
      <c r="R6" s="17"/>
    </row>
    <row r="7" ht="15.0" customHeight="1">
      <c r="A7" s="56"/>
      <c r="B7" s="56"/>
      <c r="C7" s="56"/>
      <c r="D7" s="72" t="s">
        <v>52</v>
      </c>
      <c r="E7" s="23"/>
      <c r="F7" s="72" t="s">
        <v>53</v>
      </c>
      <c r="G7" s="23"/>
      <c r="H7" s="74" t="s">
        <v>54</v>
      </c>
      <c r="I7" s="72" t="s">
        <v>52</v>
      </c>
      <c r="J7" s="23"/>
      <c r="K7" s="72" t="s">
        <v>53</v>
      </c>
      <c r="L7" s="23"/>
      <c r="M7" s="76"/>
      <c r="N7" s="72" t="s">
        <v>52</v>
      </c>
      <c r="O7" s="23"/>
      <c r="P7" s="72" t="s">
        <v>56</v>
      </c>
      <c r="Q7" s="23"/>
      <c r="R7" s="79" t="s">
        <v>54</v>
      </c>
    </row>
    <row r="8" ht="15.0" customHeight="1">
      <c r="A8" s="81"/>
      <c r="B8" s="84"/>
      <c r="C8" s="84"/>
      <c r="D8" s="74" t="s">
        <v>36</v>
      </c>
      <c r="E8" s="76" t="s">
        <v>64</v>
      </c>
      <c r="F8" s="76" t="s">
        <v>66</v>
      </c>
      <c r="G8" s="76" t="s">
        <v>39</v>
      </c>
      <c r="H8" s="74" t="s">
        <v>40</v>
      </c>
      <c r="I8" s="74" t="s">
        <v>36</v>
      </c>
      <c r="J8" s="76" t="s">
        <v>64</v>
      </c>
      <c r="K8" s="76" t="s">
        <v>66</v>
      </c>
      <c r="L8" s="76" t="s">
        <v>39</v>
      </c>
      <c r="M8" s="76" t="s">
        <v>40</v>
      </c>
      <c r="N8" s="74" t="s">
        <v>36</v>
      </c>
      <c r="O8" s="74" t="s">
        <v>64</v>
      </c>
      <c r="P8" s="74" t="s">
        <v>66</v>
      </c>
      <c r="Q8" s="74" t="s">
        <v>67</v>
      </c>
      <c r="R8" s="74" t="s">
        <v>68</v>
      </c>
    </row>
    <row r="9" ht="15.0" customHeight="1">
      <c r="A9" s="71">
        <v>1.0</v>
      </c>
      <c r="B9" s="67" t="s">
        <v>49</v>
      </c>
      <c r="C9" s="69" t="s">
        <v>51</v>
      </c>
      <c r="D9" s="86">
        <v>5.0</v>
      </c>
      <c r="E9" s="86">
        <v>5.0</v>
      </c>
      <c r="F9" s="86">
        <v>5.0</v>
      </c>
      <c r="G9" s="86">
        <v>5.0</v>
      </c>
      <c r="H9" s="86">
        <v>5.0</v>
      </c>
      <c r="I9" s="87">
        <f t="shared" ref="I9:M9" si="1">(D9/0.05)</f>
        <v>100</v>
      </c>
      <c r="J9" s="87">
        <f t="shared" si="1"/>
        <v>100</v>
      </c>
      <c r="K9" s="87">
        <f t="shared" si="1"/>
        <v>100</v>
      </c>
      <c r="L9" s="87">
        <f t="shared" si="1"/>
        <v>100</v>
      </c>
      <c r="M9" s="87">
        <f t="shared" si="1"/>
        <v>100</v>
      </c>
      <c r="N9" s="87" t="str">
        <f t="shared" ref="N9:R9" si="2">IF(I9&lt;60,"N","Y")</f>
        <v>Y</v>
      </c>
      <c r="O9" s="87" t="str">
        <f t="shared" si="2"/>
        <v>Y</v>
      </c>
      <c r="P9" s="87" t="str">
        <f t="shared" si="2"/>
        <v>Y</v>
      </c>
      <c r="Q9" s="87" t="str">
        <f t="shared" si="2"/>
        <v>Y</v>
      </c>
      <c r="R9" s="87" t="str">
        <f t="shared" si="2"/>
        <v>Y</v>
      </c>
    </row>
    <row r="10" ht="15.0" customHeight="1">
      <c r="A10" s="71">
        <v>2.0</v>
      </c>
      <c r="B10" s="67" t="s">
        <v>57</v>
      </c>
      <c r="C10" s="69" t="s">
        <v>58</v>
      </c>
      <c r="D10" s="86">
        <v>5.0</v>
      </c>
      <c r="E10" s="86">
        <v>5.0</v>
      </c>
      <c r="F10" s="86">
        <v>5.0</v>
      </c>
      <c r="G10" s="86">
        <v>5.0</v>
      </c>
      <c r="H10" s="86">
        <v>5.0</v>
      </c>
      <c r="I10" s="87">
        <f t="shared" ref="I10:K10" si="3">(D10/0.05)</f>
        <v>100</v>
      </c>
      <c r="J10" s="87">
        <f t="shared" si="3"/>
        <v>100</v>
      </c>
      <c r="K10" s="87">
        <f t="shared" si="3"/>
        <v>100</v>
      </c>
      <c r="L10" s="87">
        <f t="shared" ref="L10:L32" si="6">(H10/0.05)</f>
        <v>100</v>
      </c>
      <c r="M10" s="87">
        <f t="shared" ref="M10:M32" si="7">(H10/0.05)</f>
        <v>100</v>
      </c>
      <c r="N10" s="87" t="str">
        <f t="shared" ref="N10:Q10" si="4">IF(I10&lt;60,"N","Y")</f>
        <v>Y</v>
      </c>
      <c r="O10" s="87" t="str">
        <f t="shared" si="4"/>
        <v>Y</v>
      </c>
      <c r="P10" s="87" t="str">
        <f t="shared" si="4"/>
        <v>Y</v>
      </c>
      <c r="Q10" s="87" t="str">
        <f t="shared" si="4"/>
        <v>Y</v>
      </c>
      <c r="R10" s="87" t="str">
        <f t="shared" ref="R10:R32" si="9">IF(L10&lt;60,"N","Y")</f>
        <v>Y</v>
      </c>
    </row>
    <row r="11" ht="15.0" customHeight="1">
      <c r="A11" s="71">
        <v>3.0</v>
      </c>
      <c r="B11" s="67" t="s">
        <v>59</v>
      </c>
      <c r="C11" s="69" t="s">
        <v>60</v>
      </c>
      <c r="D11" s="86">
        <v>5.0</v>
      </c>
      <c r="E11" s="86">
        <v>5.0</v>
      </c>
      <c r="F11" s="86">
        <v>5.0</v>
      </c>
      <c r="G11" s="86">
        <v>5.0</v>
      </c>
      <c r="H11" s="86">
        <v>5.0</v>
      </c>
      <c r="I11" s="87">
        <f t="shared" ref="I11:K11" si="5">(D11/0.05)</f>
        <v>100</v>
      </c>
      <c r="J11" s="87">
        <f t="shared" si="5"/>
        <v>100</v>
      </c>
      <c r="K11" s="87">
        <f t="shared" si="5"/>
        <v>100</v>
      </c>
      <c r="L11" s="87">
        <f t="shared" si="6"/>
        <v>100</v>
      </c>
      <c r="M11" s="87">
        <f t="shared" si="7"/>
        <v>100</v>
      </c>
      <c r="N11" s="87" t="str">
        <f t="shared" ref="N11:Q11" si="8">IF(I11&lt;60,"N","Y")</f>
        <v>Y</v>
      </c>
      <c r="O11" s="87" t="str">
        <f t="shared" si="8"/>
        <v>Y</v>
      </c>
      <c r="P11" s="87" t="str">
        <f t="shared" si="8"/>
        <v>Y</v>
      </c>
      <c r="Q11" s="87" t="str">
        <f t="shared" si="8"/>
        <v>Y</v>
      </c>
      <c r="R11" s="87" t="str">
        <f t="shared" si="9"/>
        <v>Y</v>
      </c>
    </row>
    <row r="12" ht="15.0" customHeight="1">
      <c r="A12" s="71">
        <v>4.0</v>
      </c>
      <c r="B12" s="67" t="s">
        <v>61</v>
      </c>
      <c r="C12" s="69" t="s">
        <v>62</v>
      </c>
      <c r="D12" s="86">
        <v>5.0</v>
      </c>
      <c r="E12" s="86">
        <v>5.0</v>
      </c>
      <c r="F12" s="86">
        <v>5.0</v>
      </c>
      <c r="G12" s="86">
        <v>5.0</v>
      </c>
      <c r="H12" s="86">
        <v>5.0</v>
      </c>
      <c r="I12" s="87">
        <f t="shared" ref="I12:K12" si="10">(D12/0.05)</f>
        <v>100</v>
      </c>
      <c r="J12" s="87">
        <f t="shared" si="10"/>
        <v>100</v>
      </c>
      <c r="K12" s="87">
        <f t="shared" si="10"/>
        <v>100</v>
      </c>
      <c r="L12" s="87">
        <f t="shared" si="6"/>
        <v>100</v>
      </c>
      <c r="M12" s="87">
        <f t="shared" si="7"/>
        <v>100</v>
      </c>
      <c r="N12" s="87" t="str">
        <f t="shared" ref="N12:Q12" si="11">IF(I12&lt;60,"N","Y")</f>
        <v>Y</v>
      </c>
      <c r="O12" s="87" t="str">
        <f t="shared" si="11"/>
        <v>Y</v>
      </c>
      <c r="P12" s="87" t="str">
        <f t="shared" si="11"/>
        <v>Y</v>
      </c>
      <c r="Q12" s="87" t="str">
        <f t="shared" si="11"/>
        <v>Y</v>
      </c>
      <c r="R12" s="87" t="str">
        <f t="shared" si="9"/>
        <v>Y</v>
      </c>
    </row>
    <row r="13" ht="15.0" customHeight="1">
      <c r="A13" s="71">
        <v>5.0</v>
      </c>
      <c r="B13" s="67" t="s">
        <v>63</v>
      </c>
      <c r="C13" s="69" t="s">
        <v>65</v>
      </c>
      <c r="D13" s="86">
        <v>4.0</v>
      </c>
      <c r="E13" s="86">
        <v>4.0</v>
      </c>
      <c r="F13" s="86">
        <v>4.0</v>
      </c>
      <c r="G13" s="86">
        <v>4.0</v>
      </c>
      <c r="H13" s="86">
        <v>4.0</v>
      </c>
      <c r="I13" s="87">
        <f t="shared" ref="I13:K13" si="12">(D13/0.05)</f>
        <v>80</v>
      </c>
      <c r="J13" s="87">
        <f t="shared" si="12"/>
        <v>80</v>
      </c>
      <c r="K13" s="87">
        <f t="shared" si="12"/>
        <v>80</v>
      </c>
      <c r="L13" s="87">
        <f t="shared" si="6"/>
        <v>80</v>
      </c>
      <c r="M13" s="87">
        <f t="shared" si="7"/>
        <v>80</v>
      </c>
      <c r="N13" s="87" t="str">
        <f t="shared" ref="N13:Q13" si="13">IF(I13&lt;60,"N","Y")</f>
        <v>Y</v>
      </c>
      <c r="O13" s="87" t="str">
        <f t="shared" si="13"/>
        <v>Y</v>
      </c>
      <c r="P13" s="87" t="str">
        <f t="shared" si="13"/>
        <v>Y</v>
      </c>
      <c r="Q13" s="87" t="str">
        <f t="shared" si="13"/>
        <v>Y</v>
      </c>
      <c r="R13" s="87" t="str">
        <f t="shared" si="9"/>
        <v>Y</v>
      </c>
    </row>
    <row r="14" ht="15.0" customHeight="1">
      <c r="A14" s="71">
        <v>6.0</v>
      </c>
      <c r="B14" s="67" t="s">
        <v>69</v>
      </c>
      <c r="C14" s="69" t="s">
        <v>70</v>
      </c>
      <c r="D14" s="86">
        <v>5.0</v>
      </c>
      <c r="E14" s="86">
        <v>5.0</v>
      </c>
      <c r="F14" s="86">
        <v>5.0</v>
      </c>
      <c r="G14" s="86">
        <v>5.0</v>
      </c>
      <c r="H14" s="86">
        <v>5.0</v>
      </c>
      <c r="I14" s="87">
        <f t="shared" ref="I14:K14" si="14">(D14/0.05)</f>
        <v>100</v>
      </c>
      <c r="J14" s="87">
        <f t="shared" si="14"/>
        <v>100</v>
      </c>
      <c r="K14" s="87">
        <f t="shared" si="14"/>
        <v>100</v>
      </c>
      <c r="L14" s="87">
        <f t="shared" si="6"/>
        <v>100</v>
      </c>
      <c r="M14" s="87">
        <f t="shared" si="7"/>
        <v>100</v>
      </c>
      <c r="N14" s="87" t="str">
        <f t="shared" ref="N14:Q14" si="15">IF(I14&lt;60,"N","Y")</f>
        <v>Y</v>
      </c>
      <c r="O14" s="87" t="str">
        <f t="shared" si="15"/>
        <v>Y</v>
      </c>
      <c r="P14" s="87" t="str">
        <f t="shared" si="15"/>
        <v>Y</v>
      </c>
      <c r="Q14" s="87" t="str">
        <f t="shared" si="15"/>
        <v>Y</v>
      </c>
      <c r="R14" s="87" t="str">
        <f t="shared" si="9"/>
        <v>Y</v>
      </c>
    </row>
    <row r="15" ht="15.0" customHeight="1">
      <c r="A15" s="71">
        <v>7.0</v>
      </c>
      <c r="B15" s="67" t="s">
        <v>71</v>
      </c>
      <c r="C15" s="69" t="s">
        <v>72</v>
      </c>
      <c r="D15" s="86">
        <v>5.0</v>
      </c>
      <c r="E15" s="86">
        <v>5.0</v>
      </c>
      <c r="F15" s="86">
        <v>5.0</v>
      </c>
      <c r="G15" s="86">
        <v>5.0</v>
      </c>
      <c r="H15" s="86">
        <v>5.0</v>
      </c>
      <c r="I15" s="87">
        <f t="shared" ref="I15:K15" si="16">(D15/0.05)</f>
        <v>100</v>
      </c>
      <c r="J15" s="87">
        <f t="shared" si="16"/>
        <v>100</v>
      </c>
      <c r="K15" s="87">
        <f t="shared" si="16"/>
        <v>100</v>
      </c>
      <c r="L15" s="87">
        <f t="shared" si="6"/>
        <v>100</v>
      </c>
      <c r="M15" s="87">
        <f t="shared" si="7"/>
        <v>100</v>
      </c>
      <c r="N15" s="87" t="str">
        <f t="shared" ref="N15:Q15" si="17">IF(I15&lt;60,"N","Y")</f>
        <v>Y</v>
      </c>
      <c r="O15" s="87" t="str">
        <f t="shared" si="17"/>
        <v>Y</v>
      </c>
      <c r="P15" s="87" t="str">
        <f t="shared" si="17"/>
        <v>Y</v>
      </c>
      <c r="Q15" s="87" t="str">
        <f t="shared" si="17"/>
        <v>Y</v>
      </c>
      <c r="R15" s="87" t="str">
        <f t="shared" si="9"/>
        <v>Y</v>
      </c>
    </row>
    <row r="16" ht="15.0" customHeight="1">
      <c r="A16" s="71">
        <v>8.0</v>
      </c>
      <c r="B16" s="67" t="s">
        <v>73</v>
      </c>
      <c r="C16" s="69" t="s">
        <v>74</v>
      </c>
      <c r="D16" s="86">
        <v>5.0</v>
      </c>
      <c r="E16" s="86">
        <v>5.0</v>
      </c>
      <c r="F16" s="86">
        <v>5.0</v>
      </c>
      <c r="G16" s="86">
        <v>5.0</v>
      </c>
      <c r="H16" s="86">
        <v>5.0</v>
      </c>
      <c r="I16" s="87">
        <f t="shared" ref="I16:K16" si="18">(D16/0.05)</f>
        <v>100</v>
      </c>
      <c r="J16" s="87">
        <f t="shared" si="18"/>
        <v>100</v>
      </c>
      <c r="K16" s="87">
        <f t="shared" si="18"/>
        <v>100</v>
      </c>
      <c r="L16" s="87">
        <f t="shared" si="6"/>
        <v>100</v>
      </c>
      <c r="M16" s="87">
        <f t="shared" si="7"/>
        <v>100</v>
      </c>
      <c r="N16" s="87" t="str">
        <f t="shared" ref="N16:Q16" si="19">IF(I16&lt;60,"N","Y")</f>
        <v>Y</v>
      </c>
      <c r="O16" s="87" t="str">
        <f t="shared" si="19"/>
        <v>Y</v>
      </c>
      <c r="P16" s="87" t="str">
        <f t="shared" si="19"/>
        <v>Y</v>
      </c>
      <c r="Q16" s="87" t="str">
        <f t="shared" si="19"/>
        <v>Y</v>
      </c>
      <c r="R16" s="87" t="str">
        <f t="shared" si="9"/>
        <v>Y</v>
      </c>
    </row>
    <row r="17" ht="15.0" customHeight="1">
      <c r="A17" s="71">
        <v>9.0</v>
      </c>
      <c r="B17" s="67" t="s">
        <v>75</v>
      </c>
      <c r="C17" s="69" t="s">
        <v>76</v>
      </c>
      <c r="D17" s="86">
        <v>5.0</v>
      </c>
      <c r="E17" s="86">
        <v>5.0</v>
      </c>
      <c r="F17" s="86">
        <v>5.0</v>
      </c>
      <c r="G17" s="86">
        <v>5.0</v>
      </c>
      <c r="H17" s="86">
        <v>5.0</v>
      </c>
      <c r="I17" s="87">
        <f t="shared" ref="I17:K17" si="20">(D17/0.05)</f>
        <v>100</v>
      </c>
      <c r="J17" s="87">
        <f t="shared" si="20"/>
        <v>100</v>
      </c>
      <c r="K17" s="87">
        <f t="shared" si="20"/>
        <v>100</v>
      </c>
      <c r="L17" s="87">
        <f t="shared" si="6"/>
        <v>100</v>
      </c>
      <c r="M17" s="87">
        <f t="shared" si="7"/>
        <v>100</v>
      </c>
      <c r="N17" s="87" t="str">
        <f t="shared" ref="N17:Q17" si="21">IF(I17&lt;60,"N","Y")</f>
        <v>Y</v>
      </c>
      <c r="O17" s="87" t="str">
        <f t="shared" si="21"/>
        <v>Y</v>
      </c>
      <c r="P17" s="87" t="str">
        <f t="shared" si="21"/>
        <v>Y</v>
      </c>
      <c r="Q17" s="87" t="str">
        <f t="shared" si="21"/>
        <v>Y</v>
      </c>
      <c r="R17" s="87" t="str">
        <f t="shared" si="9"/>
        <v>Y</v>
      </c>
    </row>
    <row r="18" ht="15.0" customHeight="1">
      <c r="A18" s="71">
        <v>10.0</v>
      </c>
      <c r="B18" s="67" t="s">
        <v>77</v>
      </c>
      <c r="C18" s="69" t="s">
        <v>78</v>
      </c>
      <c r="D18" s="86">
        <v>5.0</v>
      </c>
      <c r="E18" s="86">
        <v>5.0</v>
      </c>
      <c r="F18" s="86">
        <v>5.0</v>
      </c>
      <c r="G18" s="86">
        <v>5.0</v>
      </c>
      <c r="H18" s="86">
        <v>5.0</v>
      </c>
      <c r="I18" s="87">
        <f t="shared" ref="I18:K18" si="22">(D18/0.05)</f>
        <v>100</v>
      </c>
      <c r="J18" s="87">
        <f t="shared" si="22"/>
        <v>100</v>
      </c>
      <c r="K18" s="87">
        <f t="shared" si="22"/>
        <v>100</v>
      </c>
      <c r="L18" s="87">
        <f t="shared" si="6"/>
        <v>100</v>
      </c>
      <c r="M18" s="87">
        <f t="shared" si="7"/>
        <v>100</v>
      </c>
      <c r="N18" s="87" t="str">
        <f t="shared" ref="N18:Q18" si="23">IF(I18&lt;60,"N","Y")</f>
        <v>Y</v>
      </c>
      <c r="O18" s="87" t="str">
        <f t="shared" si="23"/>
        <v>Y</v>
      </c>
      <c r="P18" s="87" t="str">
        <f t="shared" si="23"/>
        <v>Y</v>
      </c>
      <c r="Q18" s="87" t="str">
        <f t="shared" si="23"/>
        <v>Y</v>
      </c>
      <c r="R18" s="87" t="str">
        <f t="shared" si="9"/>
        <v>Y</v>
      </c>
    </row>
    <row r="19" ht="15.0" customHeight="1">
      <c r="A19" s="71">
        <v>11.0</v>
      </c>
      <c r="B19" s="67" t="s">
        <v>79</v>
      </c>
      <c r="C19" s="69" t="s">
        <v>80</v>
      </c>
      <c r="D19" s="86">
        <v>5.0</v>
      </c>
      <c r="E19" s="86">
        <v>5.0</v>
      </c>
      <c r="F19" s="86">
        <v>5.0</v>
      </c>
      <c r="G19" s="86">
        <v>5.0</v>
      </c>
      <c r="H19" s="86">
        <v>5.0</v>
      </c>
      <c r="I19" s="87">
        <f t="shared" ref="I19:K19" si="24">(D19/0.05)</f>
        <v>100</v>
      </c>
      <c r="J19" s="87">
        <f t="shared" si="24"/>
        <v>100</v>
      </c>
      <c r="K19" s="87">
        <f t="shared" si="24"/>
        <v>100</v>
      </c>
      <c r="L19" s="87">
        <f t="shared" si="6"/>
        <v>100</v>
      </c>
      <c r="M19" s="87">
        <f t="shared" si="7"/>
        <v>100</v>
      </c>
      <c r="N19" s="87" t="str">
        <f t="shared" ref="N19:Q19" si="25">IF(I19&lt;60,"N","Y")</f>
        <v>Y</v>
      </c>
      <c r="O19" s="87" t="str">
        <f t="shared" si="25"/>
        <v>Y</v>
      </c>
      <c r="P19" s="87" t="str">
        <f t="shared" si="25"/>
        <v>Y</v>
      </c>
      <c r="Q19" s="87" t="str">
        <f t="shared" si="25"/>
        <v>Y</v>
      </c>
      <c r="R19" s="87" t="str">
        <f t="shared" si="9"/>
        <v>Y</v>
      </c>
    </row>
    <row r="20" ht="15.0" customHeight="1">
      <c r="A20" s="71">
        <v>12.0</v>
      </c>
      <c r="B20" s="67" t="s">
        <v>81</v>
      </c>
      <c r="C20" s="69" t="s">
        <v>82</v>
      </c>
      <c r="D20" s="86">
        <v>5.0</v>
      </c>
      <c r="E20" s="86">
        <v>5.0</v>
      </c>
      <c r="F20" s="86">
        <v>5.0</v>
      </c>
      <c r="G20" s="86">
        <v>5.0</v>
      </c>
      <c r="H20" s="86">
        <v>5.0</v>
      </c>
      <c r="I20" s="87">
        <f t="shared" ref="I20:K20" si="26">(D20/0.05)</f>
        <v>100</v>
      </c>
      <c r="J20" s="87">
        <f t="shared" si="26"/>
        <v>100</v>
      </c>
      <c r="K20" s="87">
        <f t="shared" si="26"/>
        <v>100</v>
      </c>
      <c r="L20" s="87">
        <f t="shared" si="6"/>
        <v>100</v>
      </c>
      <c r="M20" s="87">
        <f t="shared" si="7"/>
        <v>100</v>
      </c>
      <c r="N20" s="87" t="str">
        <f t="shared" ref="N20:Q20" si="27">IF(I20&lt;60,"N","Y")</f>
        <v>Y</v>
      </c>
      <c r="O20" s="87" t="str">
        <f t="shared" si="27"/>
        <v>Y</v>
      </c>
      <c r="P20" s="87" t="str">
        <f t="shared" si="27"/>
        <v>Y</v>
      </c>
      <c r="Q20" s="87" t="str">
        <f t="shared" si="27"/>
        <v>Y</v>
      </c>
      <c r="R20" s="87" t="str">
        <f t="shared" si="9"/>
        <v>Y</v>
      </c>
    </row>
    <row r="21" ht="15.0" customHeight="1">
      <c r="A21" s="71">
        <v>13.0</v>
      </c>
      <c r="B21" s="67" t="s">
        <v>83</v>
      </c>
      <c r="C21" s="69" t="s">
        <v>84</v>
      </c>
      <c r="D21" s="86">
        <v>5.0</v>
      </c>
      <c r="E21" s="86">
        <v>5.0</v>
      </c>
      <c r="F21" s="86">
        <v>5.0</v>
      </c>
      <c r="G21" s="86">
        <v>5.0</v>
      </c>
      <c r="H21" s="86">
        <v>5.0</v>
      </c>
      <c r="I21" s="87">
        <f t="shared" ref="I21:K21" si="28">(D21/0.05)</f>
        <v>100</v>
      </c>
      <c r="J21" s="87">
        <f t="shared" si="28"/>
        <v>100</v>
      </c>
      <c r="K21" s="87">
        <f t="shared" si="28"/>
        <v>100</v>
      </c>
      <c r="L21" s="87">
        <f t="shared" si="6"/>
        <v>100</v>
      </c>
      <c r="M21" s="87">
        <f t="shared" si="7"/>
        <v>100</v>
      </c>
      <c r="N21" s="87" t="str">
        <f t="shared" ref="N21:Q21" si="29">IF(I21&lt;60,"N","Y")</f>
        <v>Y</v>
      </c>
      <c r="O21" s="87" t="str">
        <f t="shared" si="29"/>
        <v>Y</v>
      </c>
      <c r="P21" s="87" t="str">
        <f t="shared" si="29"/>
        <v>Y</v>
      </c>
      <c r="Q21" s="87" t="str">
        <f t="shared" si="29"/>
        <v>Y</v>
      </c>
      <c r="R21" s="87" t="str">
        <f t="shared" si="9"/>
        <v>Y</v>
      </c>
    </row>
    <row r="22" ht="15.0" customHeight="1">
      <c r="A22" s="71">
        <v>14.0</v>
      </c>
      <c r="B22" s="67" t="s">
        <v>85</v>
      </c>
      <c r="C22" s="69" t="s">
        <v>86</v>
      </c>
      <c r="D22" s="86">
        <v>4.0</v>
      </c>
      <c r="E22" s="86">
        <v>4.0</v>
      </c>
      <c r="F22" s="86">
        <v>4.0</v>
      </c>
      <c r="G22" s="86">
        <v>4.0</v>
      </c>
      <c r="H22" s="86">
        <v>4.0</v>
      </c>
      <c r="I22" s="87">
        <f t="shared" ref="I22:K22" si="30">(D22/0.05)</f>
        <v>80</v>
      </c>
      <c r="J22" s="87">
        <f t="shared" si="30"/>
        <v>80</v>
      </c>
      <c r="K22" s="87">
        <f t="shared" si="30"/>
        <v>80</v>
      </c>
      <c r="L22" s="87">
        <f t="shared" si="6"/>
        <v>80</v>
      </c>
      <c r="M22" s="87">
        <f t="shared" si="7"/>
        <v>80</v>
      </c>
      <c r="N22" s="87" t="str">
        <f t="shared" ref="N22:Q22" si="31">IF(I22&lt;60,"N","Y")</f>
        <v>Y</v>
      </c>
      <c r="O22" s="87" t="str">
        <f t="shared" si="31"/>
        <v>Y</v>
      </c>
      <c r="P22" s="87" t="str">
        <f t="shared" si="31"/>
        <v>Y</v>
      </c>
      <c r="Q22" s="87" t="str">
        <f t="shared" si="31"/>
        <v>Y</v>
      </c>
      <c r="R22" s="87" t="str">
        <f t="shared" si="9"/>
        <v>Y</v>
      </c>
    </row>
    <row r="23" ht="15.0" customHeight="1">
      <c r="A23" s="71">
        <v>15.0</v>
      </c>
      <c r="B23" s="67" t="s">
        <v>87</v>
      </c>
      <c r="C23" s="69" t="s">
        <v>88</v>
      </c>
      <c r="D23" s="86">
        <v>5.0</v>
      </c>
      <c r="E23" s="86">
        <v>5.0</v>
      </c>
      <c r="F23" s="86">
        <v>5.0</v>
      </c>
      <c r="G23" s="86">
        <v>5.0</v>
      </c>
      <c r="H23" s="86">
        <v>5.0</v>
      </c>
      <c r="I23" s="87">
        <f t="shared" ref="I23:K23" si="32">(D23/0.05)</f>
        <v>100</v>
      </c>
      <c r="J23" s="87">
        <f t="shared" si="32"/>
        <v>100</v>
      </c>
      <c r="K23" s="87">
        <f t="shared" si="32"/>
        <v>100</v>
      </c>
      <c r="L23" s="87">
        <f t="shared" si="6"/>
        <v>100</v>
      </c>
      <c r="M23" s="87">
        <f t="shared" si="7"/>
        <v>100</v>
      </c>
      <c r="N23" s="87" t="str">
        <f t="shared" ref="N23:Q23" si="33">IF(I23&lt;60,"N","Y")</f>
        <v>Y</v>
      </c>
      <c r="O23" s="87" t="str">
        <f t="shared" si="33"/>
        <v>Y</v>
      </c>
      <c r="P23" s="87" t="str">
        <f t="shared" si="33"/>
        <v>Y</v>
      </c>
      <c r="Q23" s="87" t="str">
        <f t="shared" si="33"/>
        <v>Y</v>
      </c>
      <c r="R23" s="87" t="str">
        <f t="shared" si="9"/>
        <v>Y</v>
      </c>
    </row>
    <row r="24" ht="15.0" customHeight="1">
      <c r="A24" s="71">
        <v>16.0</v>
      </c>
      <c r="B24" s="67" t="s">
        <v>89</v>
      </c>
      <c r="C24" s="69" t="s">
        <v>90</v>
      </c>
      <c r="D24" s="86">
        <v>5.0</v>
      </c>
      <c r="E24" s="86">
        <v>5.0</v>
      </c>
      <c r="F24" s="86">
        <v>5.0</v>
      </c>
      <c r="G24" s="86">
        <v>5.0</v>
      </c>
      <c r="H24" s="86">
        <v>5.0</v>
      </c>
      <c r="I24" s="87">
        <f t="shared" ref="I24:K24" si="34">(D24/0.05)</f>
        <v>100</v>
      </c>
      <c r="J24" s="87">
        <f t="shared" si="34"/>
        <v>100</v>
      </c>
      <c r="K24" s="87">
        <f t="shared" si="34"/>
        <v>100</v>
      </c>
      <c r="L24" s="87">
        <f t="shared" si="6"/>
        <v>100</v>
      </c>
      <c r="M24" s="87">
        <f t="shared" si="7"/>
        <v>100</v>
      </c>
      <c r="N24" s="87" t="str">
        <f t="shared" ref="N24:Q24" si="35">IF(I24&lt;60,"N","Y")</f>
        <v>Y</v>
      </c>
      <c r="O24" s="87" t="str">
        <f t="shared" si="35"/>
        <v>Y</v>
      </c>
      <c r="P24" s="87" t="str">
        <f t="shared" si="35"/>
        <v>Y</v>
      </c>
      <c r="Q24" s="87" t="str">
        <f t="shared" si="35"/>
        <v>Y</v>
      </c>
      <c r="R24" s="87" t="str">
        <f t="shared" si="9"/>
        <v>Y</v>
      </c>
    </row>
    <row r="25" ht="15.0" customHeight="1">
      <c r="A25" s="71">
        <v>17.0</v>
      </c>
      <c r="B25" s="67" t="s">
        <v>91</v>
      </c>
      <c r="C25" s="69" t="s">
        <v>92</v>
      </c>
      <c r="D25" s="86">
        <v>5.0</v>
      </c>
      <c r="E25" s="86">
        <v>5.0</v>
      </c>
      <c r="F25" s="86">
        <v>5.0</v>
      </c>
      <c r="G25" s="86">
        <v>5.0</v>
      </c>
      <c r="H25" s="86">
        <v>5.0</v>
      </c>
      <c r="I25" s="87">
        <f t="shared" ref="I25:K25" si="36">(D25/0.05)</f>
        <v>100</v>
      </c>
      <c r="J25" s="87">
        <f t="shared" si="36"/>
        <v>100</v>
      </c>
      <c r="K25" s="87">
        <f t="shared" si="36"/>
        <v>100</v>
      </c>
      <c r="L25" s="87">
        <f t="shared" si="6"/>
        <v>100</v>
      </c>
      <c r="M25" s="87">
        <f t="shared" si="7"/>
        <v>100</v>
      </c>
      <c r="N25" s="87" t="str">
        <f t="shared" ref="N25:Q25" si="37">IF(I25&lt;60,"N","Y")</f>
        <v>Y</v>
      </c>
      <c r="O25" s="87" t="str">
        <f t="shared" si="37"/>
        <v>Y</v>
      </c>
      <c r="P25" s="87" t="str">
        <f t="shared" si="37"/>
        <v>Y</v>
      </c>
      <c r="Q25" s="87" t="str">
        <f t="shared" si="37"/>
        <v>Y</v>
      </c>
      <c r="R25" s="87" t="str">
        <f t="shared" si="9"/>
        <v>Y</v>
      </c>
    </row>
    <row r="26" ht="15.0" customHeight="1">
      <c r="A26" s="71">
        <v>18.0</v>
      </c>
      <c r="B26" s="67" t="s">
        <v>93</v>
      </c>
      <c r="C26" s="69" t="s">
        <v>94</v>
      </c>
      <c r="D26" s="86">
        <v>5.0</v>
      </c>
      <c r="E26" s="86">
        <v>5.0</v>
      </c>
      <c r="F26" s="86">
        <v>5.0</v>
      </c>
      <c r="G26" s="86">
        <v>5.0</v>
      </c>
      <c r="H26" s="86">
        <v>5.0</v>
      </c>
      <c r="I26" s="87">
        <f t="shared" ref="I26:K26" si="38">(D26/0.05)</f>
        <v>100</v>
      </c>
      <c r="J26" s="87">
        <f t="shared" si="38"/>
        <v>100</v>
      </c>
      <c r="K26" s="87">
        <f t="shared" si="38"/>
        <v>100</v>
      </c>
      <c r="L26" s="87">
        <f t="shared" si="6"/>
        <v>100</v>
      </c>
      <c r="M26" s="87">
        <f t="shared" si="7"/>
        <v>100</v>
      </c>
      <c r="N26" s="87" t="str">
        <f t="shared" ref="N26:Q26" si="39">IF(I26&lt;60,"N","Y")</f>
        <v>Y</v>
      </c>
      <c r="O26" s="87" t="str">
        <f t="shared" si="39"/>
        <v>Y</v>
      </c>
      <c r="P26" s="87" t="str">
        <f t="shared" si="39"/>
        <v>Y</v>
      </c>
      <c r="Q26" s="87" t="str">
        <f t="shared" si="39"/>
        <v>Y</v>
      </c>
      <c r="R26" s="87" t="str">
        <f t="shared" si="9"/>
        <v>Y</v>
      </c>
    </row>
    <row r="27" ht="15.0" customHeight="1">
      <c r="A27" s="71">
        <v>19.0</v>
      </c>
      <c r="B27" s="67" t="s">
        <v>95</v>
      </c>
      <c r="C27" s="69" t="s">
        <v>96</v>
      </c>
      <c r="D27" s="86">
        <v>5.0</v>
      </c>
      <c r="E27" s="86">
        <v>5.0</v>
      </c>
      <c r="F27" s="86">
        <v>5.0</v>
      </c>
      <c r="G27" s="86">
        <v>5.0</v>
      </c>
      <c r="H27" s="86">
        <v>5.0</v>
      </c>
      <c r="I27" s="87">
        <f t="shared" ref="I27:K27" si="40">(D27/0.05)</f>
        <v>100</v>
      </c>
      <c r="J27" s="87">
        <f t="shared" si="40"/>
        <v>100</v>
      </c>
      <c r="K27" s="87">
        <f t="shared" si="40"/>
        <v>100</v>
      </c>
      <c r="L27" s="87">
        <f t="shared" si="6"/>
        <v>100</v>
      </c>
      <c r="M27" s="87">
        <f t="shared" si="7"/>
        <v>100</v>
      </c>
      <c r="N27" s="87" t="str">
        <f t="shared" ref="N27:Q27" si="41">IF(I27&lt;60,"N","Y")</f>
        <v>Y</v>
      </c>
      <c r="O27" s="87" t="str">
        <f t="shared" si="41"/>
        <v>Y</v>
      </c>
      <c r="P27" s="87" t="str">
        <f t="shared" si="41"/>
        <v>Y</v>
      </c>
      <c r="Q27" s="87" t="str">
        <f t="shared" si="41"/>
        <v>Y</v>
      </c>
      <c r="R27" s="87" t="str">
        <f t="shared" si="9"/>
        <v>Y</v>
      </c>
    </row>
    <row r="28" ht="15.0" customHeight="1">
      <c r="A28" s="71">
        <v>20.0</v>
      </c>
      <c r="B28" s="67" t="s">
        <v>97</v>
      </c>
      <c r="C28" s="69" t="s">
        <v>98</v>
      </c>
      <c r="D28" s="86">
        <v>5.0</v>
      </c>
      <c r="E28" s="86">
        <v>5.0</v>
      </c>
      <c r="F28" s="86">
        <v>5.0</v>
      </c>
      <c r="G28" s="86">
        <v>5.0</v>
      </c>
      <c r="H28" s="86">
        <v>5.0</v>
      </c>
      <c r="I28" s="87">
        <f t="shared" ref="I28:K28" si="42">(D28/0.05)</f>
        <v>100</v>
      </c>
      <c r="J28" s="87">
        <f t="shared" si="42"/>
        <v>100</v>
      </c>
      <c r="K28" s="87">
        <f t="shared" si="42"/>
        <v>100</v>
      </c>
      <c r="L28" s="87">
        <f t="shared" si="6"/>
        <v>100</v>
      </c>
      <c r="M28" s="87">
        <f t="shared" si="7"/>
        <v>100</v>
      </c>
      <c r="N28" s="87" t="str">
        <f t="shared" ref="N28:Q28" si="43">IF(I28&lt;60,"N","Y")</f>
        <v>Y</v>
      </c>
      <c r="O28" s="87" t="str">
        <f t="shared" si="43"/>
        <v>Y</v>
      </c>
      <c r="P28" s="87" t="str">
        <f t="shared" si="43"/>
        <v>Y</v>
      </c>
      <c r="Q28" s="87" t="str">
        <f t="shared" si="43"/>
        <v>Y</v>
      </c>
      <c r="R28" s="87" t="str">
        <f t="shared" si="9"/>
        <v>Y</v>
      </c>
    </row>
    <row r="29" ht="15.0" customHeight="1">
      <c r="A29" s="71">
        <v>21.0</v>
      </c>
      <c r="B29" s="67" t="s">
        <v>99</v>
      </c>
      <c r="C29" s="69" t="s">
        <v>100</v>
      </c>
      <c r="D29" s="86">
        <v>5.0</v>
      </c>
      <c r="E29" s="86">
        <v>5.0</v>
      </c>
      <c r="F29" s="86">
        <v>5.0</v>
      </c>
      <c r="G29" s="86">
        <v>5.0</v>
      </c>
      <c r="H29" s="86">
        <v>5.0</v>
      </c>
      <c r="I29" s="87">
        <f t="shared" ref="I29:K29" si="44">(D29/0.05)</f>
        <v>100</v>
      </c>
      <c r="J29" s="87">
        <f t="shared" si="44"/>
        <v>100</v>
      </c>
      <c r="K29" s="87">
        <f t="shared" si="44"/>
        <v>100</v>
      </c>
      <c r="L29" s="87">
        <f t="shared" si="6"/>
        <v>100</v>
      </c>
      <c r="M29" s="87">
        <f t="shared" si="7"/>
        <v>100</v>
      </c>
      <c r="N29" s="87" t="str">
        <f t="shared" ref="N29:Q29" si="45">IF(I29&lt;60,"N","Y")</f>
        <v>Y</v>
      </c>
      <c r="O29" s="87" t="str">
        <f t="shared" si="45"/>
        <v>Y</v>
      </c>
      <c r="P29" s="87" t="str">
        <f t="shared" si="45"/>
        <v>Y</v>
      </c>
      <c r="Q29" s="87" t="str">
        <f t="shared" si="45"/>
        <v>Y</v>
      </c>
      <c r="R29" s="87" t="str">
        <f t="shared" si="9"/>
        <v>Y</v>
      </c>
    </row>
    <row r="30" ht="15.0" customHeight="1">
      <c r="A30" s="71">
        <v>22.0</v>
      </c>
      <c r="B30" s="67" t="s">
        <v>101</v>
      </c>
      <c r="C30" s="69" t="s">
        <v>102</v>
      </c>
      <c r="D30" s="86">
        <v>5.0</v>
      </c>
      <c r="E30" s="86">
        <v>5.0</v>
      </c>
      <c r="F30" s="86">
        <v>5.0</v>
      </c>
      <c r="G30" s="86">
        <v>5.0</v>
      </c>
      <c r="H30" s="86">
        <v>5.0</v>
      </c>
      <c r="I30" s="87">
        <f t="shared" ref="I30:K30" si="46">(D30/0.05)</f>
        <v>100</v>
      </c>
      <c r="J30" s="87">
        <f t="shared" si="46"/>
        <v>100</v>
      </c>
      <c r="K30" s="87">
        <f t="shared" si="46"/>
        <v>100</v>
      </c>
      <c r="L30" s="87">
        <f t="shared" si="6"/>
        <v>100</v>
      </c>
      <c r="M30" s="87">
        <f t="shared" si="7"/>
        <v>100</v>
      </c>
      <c r="N30" s="87" t="str">
        <f t="shared" ref="N30:Q30" si="47">IF(I30&lt;60,"N","Y")</f>
        <v>Y</v>
      </c>
      <c r="O30" s="87" t="str">
        <f t="shared" si="47"/>
        <v>Y</v>
      </c>
      <c r="P30" s="87" t="str">
        <f t="shared" si="47"/>
        <v>Y</v>
      </c>
      <c r="Q30" s="87" t="str">
        <f t="shared" si="47"/>
        <v>Y</v>
      </c>
      <c r="R30" s="87" t="str">
        <f t="shared" si="9"/>
        <v>Y</v>
      </c>
    </row>
    <row r="31" ht="15.0" customHeight="1">
      <c r="A31" s="71">
        <v>23.0</v>
      </c>
      <c r="B31" s="67" t="s">
        <v>103</v>
      </c>
      <c r="C31" s="69" t="s">
        <v>104</v>
      </c>
      <c r="D31" s="86">
        <v>5.0</v>
      </c>
      <c r="E31" s="86">
        <v>5.0</v>
      </c>
      <c r="F31" s="86">
        <v>5.0</v>
      </c>
      <c r="G31" s="86">
        <v>5.0</v>
      </c>
      <c r="H31" s="86">
        <v>5.0</v>
      </c>
      <c r="I31" s="87">
        <f t="shared" ref="I31:K31" si="48">(D31/0.05)</f>
        <v>100</v>
      </c>
      <c r="J31" s="87">
        <f t="shared" si="48"/>
        <v>100</v>
      </c>
      <c r="K31" s="87">
        <f t="shared" si="48"/>
        <v>100</v>
      </c>
      <c r="L31" s="87">
        <f t="shared" si="6"/>
        <v>100</v>
      </c>
      <c r="M31" s="87">
        <f t="shared" si="7"/>
        <v>100</v>
      </c>
      <c r="N31" s="87" t="str">
        <f t="shared" ref="N31:Q31" si="49">IF(I31&lt;60,"N","Y")</f>
        <v>Y</v>
      </c>
      <c r="O31" s="87" t="str">
        <f t="shared" si="49"/>
        <v>Y</v>
      </c>
      <c r="P31" s="87" t="str">
        <f t="shared" si="49"/>
        <v>Y</v>
      </c>
      <c r="Q31" s="87" t="str">
        <f t="shared" si="49"/>
        <v>Y</v>
      </c>
      <c r="R31" s="87" t="str">
        <f t="shared" si="9"/>
        <v>Y</v>
      </c>
    </row>
    <row r="32" ht="15.0" customHeight="1">
      <c r="A32" s="71">
        <v>24.0</v>
      </c>
      <c r="B32" s="85" t="s">
        <v>105</v>
      </c>
      <c r="C32" s="69" t="s">
        <v>106</v>
      </c>
      <c r="D32" s="86">
        <v>5.0</v>
      </c>
      <c r="E32" s="86">
        <v>5.0</v>
      </c>
      <c r="F32" s="86">
        <v>5.0</v>
      </c>
      <c r="G32" s="86">
        <v>5.0</v>
      </c>
      <c r="H32" s="86">
        <v>5.0</v>
      </c>
      <c r="I32" s="87">
        <f t="shared" ref="I32:K32" si="50">(D32/0.05)</f>
        <v>100</v>
      </c>
      <c r="J32" s="87">
        <f t="shared" si="50"/>
        <v>100</v>
      </c>
      <c r="K32" s="87">
        <f t="shared" si="50"/>
        <v>100</v>
      </c>
      <c r="L32" s="87">
        <f t="shared" si="6"/>
        <v>100</v>
      </c>
      <c r="M32" s="87">
        <f t="shared" si="7"/>
        <v>100</v>
      </c>
      <c r="N32" s="87" t="str">
        <f t="shared" ref="N32:Q32" si="51">IF(I32&lt;60,"N","Y")</f>
        <v>Y</v>
      </c>
      <c r="O32" s="87" t="str">
        <f t="shared" si="51"/>
        <v>Y</v>
      </c>
      <c r="P32" s="87" t="str">
        <f t="shared" si="51"/>
        <v>Y</v>
      </c>
      <c r="Q32" s="87" t="str">
        <f t="shared" si="51"/>
        <v>Y</v>
      </c>
      <c r="R32" s="87" t="str">
        <f t="shared" si="9"/>
        <v>Y</v>
      </c>
    </row>
    <row r="33" ht="15.0" customHeight="1">
      <c r="A33" s="43"/>
      <c r="B33" s="117"/>
      <c r="C33" s="43"/>
      <c r="D33" s="118"/>
      <c r="E33" s="43"/>
      <c r="F33" s="43"/>
      <c r="G33" s="43"/>
      <c r="H33" s="43"/>
      <c r="I33" s="43"/>
      <c r="J33" s="43"/>
      <c r="K33" s="43"/>
      <c r="L33" s="43"/>
      <c r="M33" s="43"/>
      <c r="N33" s="43"/>
      <c r="O33" s="117"/>
      <c r="P33" s="117"/>
      <c r="Q33" s="117"/>
      <c r="R33" s="117"/>
    </row>
    <row r="34" ht="15.0" customHeight="1">
      <c r="A34" s="43"/>
      <c r="B34" s="117"/>
      <c r="C34" s="43"/>
      <c r="D34" s="118"/>
      <c r="E34" s="43"/>
      <c r="F34" s="43"/>
      <c r="G34" s="43"/>
      <c r="H34" s="43"/>
      <c r="I34" s="43"/>
      <c r="J34" s="43"/>
      <c r="K34" s="43"/>
      <c r="L34" s="87"/>
      <c r="M34" s="87"/>
      <c r="N34" s="119" t="s">
        <v>43</v>
      </c>
      <c r="O34" s="87" t="s">
        <v>37</v>
      </c>
      <c r="P34" s="119" t="s">
        <v>115</v>
      </c>
      <c r="Q34" s="119" t="s">
        <v>39</v>
      </c>
      <c r="R34" s="119" t="s">
        <v>40</v>
      </c>
    </row>
    <row r="35" ht="15.0" customHeight="1">
      <c r="A35" s="43"/>
      <c r="B35" s="117"/>
      <c r="C35" s="43"/>
      <c r="D35" s="43"/>
      <c r="E35" s="43"/>
      <c r="F35" s="43"/>
      <c r="G35" s="43"/>
      <c r="H35" s="43"/>
      <c r="I35" s="120"/>
      <c r="J35" s="43"/>
      <c r="K35" s="43"/>
      <c r="L35" s="87" t="s">
        <v>116</v>
      </c>
      <c r="M35" s="87"/>
      <c r="N35" s="87">
        <f t="shared" ref="N35:R35" si="52">COUNTIF(N9:N32,"Y")</f>
        <v>24</v>
      </c>
      <c r="O35" s="87">
        <f t="shared" si="52"/>
        <v>24</v>
      </c>
      <c r="P35" s="87">
        <f t="shared" si="52"/>
        <v>24</v>
      </c>
      <c r="Q35" s="87">
        <f t="shared" si="52"/>
        <v>24</v>
      </c>
      <c r="R35" s="87">
        <f t="shared" si="52"/>
        <v>24</v>
      </c>
    </row>
    <row r="36" ht="32.25" customHeight="1">
      <c r="A36" s="43"/>
      <c r="B36" s="117"/>
      <c r="C36" s="43"/>
      <c r="D36" s="43"/>
      <c r="E36" s="43"/>
      <c r="F36" s="43"/>
      <c r="G36" s="43"/>
      <c r="H36" s="43"/>
      <c r="I36" s="121"/>
      <c r="J36" s="43"/>
      <c r="K36" s="43"/>
      <c r="L36" s="122" t="s">
        <v>117</v>
      </c>
      <c r="M36" s="122"/>
      <c r="N36" s="123">
        <f>N35/(A32-COUNTIF(D9:D32,"A"))*100</f>
        <v>100</v>
      </c>
      <c r="O36" s="123">
        <f>O35/(A32-COUNTIF(E9:E32,"A"))*100</f>
        <v>100</v>
      </c>
      <c r="P36" s="123">
        <f>P35/(A32-COUNTIF(F9:F32,"A"))*100</f>
        <v>100</v>
      </c>
      <c r="Q36" s="123">
        <f>Q35/(A32-COUNTIF(G9:G32,"A"))*100</f>
        <v>100</v>
      </c>
      <c r="R36" s="123">
        <f>R35/(A32-COUNTIF(H9:H32,"A"))*100</f>
        <v>100</v>
      </c>
    </row>
    <row r="37" ht="15.0" customHeight="1">
      <c r="A37" s="43"/>
      <c r="B37" s="117"/>
      <c r="C37" s="43"/>
      <c r="D37" s="43"/>
      <c r="E37" s="43"/>
      <c r="F37" s="43"/>
      <c r="G37" s="43"/>
      <c r="H37" s="43"/>
      <c r="I37" s="117"/>
      <c r="J37" s="43"/>
      <c r="K37" s="43"/>
      <c r="L37" s="43"/>
      <c r="M37" s="43"/>
      <c r="N37" s="43"/>
      <c r="O37" s="43"/>
      <c r="P37" s="117"/>
      <c r="Q37" s="117"/>
      <c r="R37" s="117"/>
    </row>
    <row r="38" ht="15.0" customHeight="1">
      <c r="A38" s="43"/>
      <c r="B38" s="117"/>
      <c r="C38" s="43"/>
      <c r="D38" s="43"/>
      <c r="E38" s="43"/>
      <c r="F38" s="43"/>
      <c r="G38" s="43"/>
      <c r="H38" s="43"/>
      <c r="I38" s="117"/>
      <c r="J38" s="43"/>
      <c r="K38" s="43"/>
      <c r="L38" s="43"/>
      <c r="M38" s="43"/>
      <c r="N38" s="43"/>
      <c r="O38" s="43"/>
      <c r="P38" s="117"/>
      <c r="Q38" s="117"/>
      <c r="R38" s="117"/>
    </row>
    <row r="39" ht="15.0" customHeight="1">
      <c r="A39" s="43"/>
      <c r="B39" s="117"/>
      <c r="C39" s="43"/>
      <c r="D39" s="43"/>
      <c r="E39" s="43"/>
      <c r="F39" s="43"/>
      <c r="G39" s="43"/>
      <c r="H39" s="43"/>
      <c r="I39" s="117"/>
      <c r="J39" s="43"/>
      <c r="K39" s="43"/>
      <c r="L39" s="43"/>
      <c r="M39" s="43"/>
      <c r="N39" s="43"/>
      <c r="O39" s="43"/>
      <c r="P39" s="117"/>
      <c r="Q39" s="117"/>
      <c r="R39" s="117"/>
    </row>
    <row r="40" ht="15.0" customHeight="1">
      <c r="A40" s="43"/>
      <c r="B40" s="117"/>
      <c r="C40" s="43"/>
      <c r="D40" s="43"/>
      <c r="E40" s="43"/>
      <c r="F40" s="43"/>
      <c r="G40" s="43"/>
      <c r="H40" s="43"/>
      <c r="I40" s="124"/>
      <c r="J40" s="43"/>
      <c r="K40" s="43"/>
      <c r="L40" s="125"/>
      <c r="M40" s="125"/>
      <c r="N40" s="125" t="s">
        <v>43</v>
      </c>
      <c r="O40" s="125" t="s">
        <v>37</v>
      </c>
      <c r="P40" s="125" t="s">
        <v>38</v>
      </c>
      <c r="Q40" s="125" t="s">
        <v>39</v>
      </c>
      <c r="R40" s="125" t="s">
        <v>40</v>
      </c>
    </row>
    <row r="41" ht="78.75" customHeight="1">
      <c r="A41" s="43"/>
      <c r="B41" s="117"/>
      <c r="C41" s="43"/>
      <c r="D41" s="43"/>
      <c r="E41" s="43"/>
      <c r="F41" s="43"/>
      <c r="G41" s="43"/>
      <c r="H41" s="43"/>
      <c r="I41" s="121"/>
      <c r="J41" s="43"/>
      <c r="K41" s="43"/>
      <c r="L41" s="127" t="s">
        <v>118</v>
      </c>
      <c r="M41" s="127"/>
      <c r="N41" s="128">
        <f t="shared" ref="N41:R41" si="53">N36</f>
        <v>100</v>
      </c>
      <c r="O41" s="128">
        <f t="shared" si="53"/>
        <v>100</v>
      </c>
      <c r="P41" s="128">
        <f t="shared" si="53"/>
        <v>100</v>
      </c>
      <c r="Q41" s="130">
        <f t="shared" si="53"/>
        <v>100</v>
      </c>
      <c r="R41" s="130">
        <f t="shared" si="53"/>
        <v>100</v>
      </c>
    </row>
    <row r="42" ht="15.0" customHeight="1">
      <c r="A42" s="43"/>
      <c r="B42" s="117"/>
      <c r="C42" s="43"/>
      <c r="D42" s="118"/>
      <c r="E42" s="43"/>
      <c r="F42" s="43"/>
      <c r="G42" s="43"/>
      <c r="H42" s="43"/>
      <c r="I42" s="43"/>
      <c r="J42" s="43"/>
      <c r="K42" s="43"/>
      <c r="L42" s="43"/>
      <c r="M42" s="43"/>
      <c r="N42" s="43"/>
      <c r="O42" s="117"/>
      <c r="P42" s="117"/>
      <c r="Q42" s="117"/>
      <c r="R42" s="117"/>
    </row>
    <row r="43" ht="15.0" customHeight="1">
      <c r="A43" s="43"/>
      <c r="B43" s="117"/>
      <c r="C43" s="43"/>
      <c r="D43" s="118"/>
      <c r="E43" s="43"/>
      <c r="F43" s="43"/>
      <c r="G43" s="43"/>
      <c r="H43" s="43"/>
      <c r="I43" s="43"/>
      <c r="J43" s="43"/>
      <c r="K43" s="43"/>
      <c r="L43" s="43"/>
      <c r="M43" s="43"/>
      <c r="N43" s="43"/>
      <c r="O43" s="117"/>
      <c r="P43" s="117"/>
      <c r="Q43" s="117"/>
      <c r="R43" s="117"/>
    </row>
    <row r="44" ht="15.0" customHeight="1">
      <c r="A44" s="43"/>
      <c r="B44" s="117"/>
      <c r="C44" s="43"/>
      <c r="D44" s="118"/>
      <c r="E44" s="43"/>
      <c r="F44" s="43"/>
      <c r="G44" s="43"/>
      <c r="H44" s="43"/>
      <c r="I44" s="43"/>
      <c r="J44" s="43"/>
      <c r="K44" s="43"/>
      <c r="L44" s="43"/>
      <c r="M44" s="43"/>
      <c r="N44" s="43"/>
      <c r="O44" s="117"/>
      <c r="P44" s="117"/>
      <c r="Q44" s="117"/>
      <c r="R44" s="117"/>
    </row>
    <row r="45" ht="15.0" customHeight="1">
      <c r="A45" s="43"/>
      <c r="B45" s="117"/>
      <c r="C45" s="43"/>
      <c r="D45" s="118"/>
      <c r="E45" s="43"/>
      <c r="F45" s="43"/>
      <c r="G45" s="43"/>
      <c r="H45" s="43"/>
      <c r="I45" s="43"/>
      <c r="J45" s="43"/>
      <c r="K45" s="43"/>
      <c r="L45" s="43"/>
      <c r="M45" s="43"/>
      <c r="N45" s="43"/>
      <c r="O45" s="117"/>
      <c r="P45" s="117"/>
      <c r="Q45" s="117"/>
      <c r="R45" s="117"/>
    </row>
    <row r="46" ht="15.0" customHeight="1">
      <c r="A46" s="43"/>
      <c r="B46" s="117"/>
      <c r="C46" s="43"/>
      <c r="D46" s="118"/>
      <c r="E46" s="43"/>
      <c r="F46" s="43"/>
      <c r="G46" s="43"/>
      <c r="H46" s="43"/>
      <c r="I46" s="43"/>
      <c r="J46" s="43"/>
      <c r="K46" s="43"/>
      <c r="L46" s="43"/>
      <c r="M46" s="43"/>
      <c r="N46" s="43"/>
      <c r="O46" s="117"/>
      <c r="P46" s="117"/>
      <c r="Q46" s="117"/>
      <c r="R46" s="117"/>
    </row>
    <row r="47" ht="15.0" customHeight="1">
      <c r="A47" s="43"/>
      <c r="B47" s="117"/>
      <c r="C47" s="43"/>
      <c r="D47" s="118"/>
      <c r="E47" s="43"/>
      <c r="F47" s="43"/>
      <c r="G47" s="43"/>
      <c r="H47" s="43"/>
      <c r="I47" s="43"/>
      <c r="J47" s="43"/>
      <c r="K47" s="43"/>
      <c r="L47" s="43"/>
      <c r="M47" s="43"/>
      <c r="N47" s="43"/>
      <c r="O47" s="117"/>
      <c r="P47" s="117"/>
      <c r="Q47" s="117"/>
      <c r="R47" s="117"/>
    </row>
    <row r="48" ht="15.0" customHeight="1">
      <c r="A48" s="43"/>
      <c r="B48" s="117"/>
      <c r="C48" s="43"/>
      <c r="D48" s="118"/>
      <c r="E48" s="43"/>
      <c r="F48" s="43"/>
      <c r="G48" s="43"/>
      <c r="H48" s="43"/>
      <c r="I48" s="43"/>
      <c r="J48" s="43"/>
      <c r="K48" s="43"/>
      <c r="L48" s="43"/>
      <c r="M48" s="43"/>
      <c r="N48" s="43"/>
      <c r="O48" s="117"/>
      <c r="P48" s="117"/>
      <c r="Q48" s="117"/>
      <c r="R48" s="117"/>
    </row>
    <row r="49" ht="15.0" customHeight="1">
      <c r="A49" s="43"/>
      <c r="B49" s="117"/>
      <c r="C49" s="43"/>
      <c r="D49" s="118"/>
      <c r="E49" s="43"/>
      <c r="F49" s="43"/>
      <c r="G49" s="43"/>
      <c r="H49" s="43"/>
      <c r="I49" s="43"/>
      <c r="J49" s="43"/>
      <c r="K49" s="43"/>
      <c r="L49" s="43"/>
      <c r="M49" s="43"/>
      <c r="N49" s="43"/>
      <c r="O49" s="117"/>
      <c r="P49" s="117"/>
      <c r="Q49" s="117"/>
      <c r="R49" s="117"/>
    </row>
    <row r="50" ht="15.0" customHeight="1">
      <c r="A50" s="43"/>
      <c r="B50" s="117"/>
      <c r="C50" s="43"/>
      <c r="D50" s="118"/>
      <c r="E50" s="43"/>
      <c r="F50" s="43"/>
      <c r="G50" s="43"/>
      <c r="H50" s="43"/>
      <c r="I50" s="43"/>
      <c r="J50" s="43"/>
      <c r="K50" s="43"/>
      <c r="L50" s="43"/>
      <c r="M50" s="43"/>
      <c r="N50" s="43"/>
      <c r="O50" s="117"/>
      <c r="P50" s="117"/>
      <c r="Q50" s="117"/>
      <c r="R50" s="117"/>
    </row>
    <row r="51" ht="15.0" customHeight="1">
      <c r="A51" s="43"/>
      <c r="B51" s="117"/>
      <c r="C51" s="43"/>
      <c r="D51" s="118"/>
      <c r="E51" s="43"/>
      <c r="F51" s="43"/>
      <c r="G51" s="43"/>
      <c r="H51" s="43"/>
      <c r="I51" s="43"/>
      <c r="J51" s="43"/>
      <c r="K51" s="43"/>
      <c r="L51" s="43"/>
      <c r="M51" s="43"/>
      <c r="N51" s="43"/>
      <c r="O51" s="117"/>
      <c r="P51" s="117"/>
      <c r="Q51" s="117"/>
      <c r="R51" s="117"/>
    </row>
    <row r="52" ht="15.0" customHeight="1">
      <c r="A52" s="43"/>
      <c r="B52" s="117"/>
      <c r="C52" s="43"/>
      <c r="D52" s="118"/>
      <c r="E52" s="43"/>
      <c r="F52" s="43"/>
      <c r="G52" s="43"/>
      <c r="H52" s="43"/>
      <c r="I52" s="43"/>
      <c r="J52" s="43"/>
      <c r="K52" s="43"/>
      <c r="L52" s="43"/>
      <c r="M52" s="43"/>
      <c r="N52" s="43"/>
      <c r="O52" s="117"/>
      <c r="P52" s="117"/>
      <c r="Q52" s="117"/>
      <c r="R52" s="117"/>
    </row>
    <row r="53" ht="15.0" customHeight="1">
      <c r="A53" s="43"/>
      <c r="B53" s="117"/>
      <c r="C53" s="43"/>
      <c r="D53" s="118"/>
      <c r="E53" s="43"/>
      <c r="F53" s="43"/>
      <c r="G53" s="43"/>
      <c r="H53" s="43"/>
      <c r="I53" s="43"/>
      <c r="J53" s="43"/>
      <c r="K53" s="43"/>
      <c r="L53" s="43"/>
      <c r="M53" s="43"/>
      <c r="N53" s="43"/>
      <c r="O53" s="117"/>
      <c r="P53" s="117"/>
      <c r="Q53" s="117"/>
      <c r="R53" s="117"/>
    </row>
    <row r="54" ht="15.0" customHeight="1">
      <c r="A54" s="43"/>
      <c r="B54" s="117"/>
      <c r="C54" s="43"/>
      <c r="D54" s="118"/>
      <c r="E54" s="43"/>
      <c r="F54" s="43"/>
      <c r="G54" s="43"/>
      <c r="H54" s="43"/>
      <c r="I54" s="43"/>
      <c r="J54" s="43"/>
      <c r="K54" s="43"/>
      <c r="L54" s="43"/>
      <c r="M54" s="43"/>
      <c r="N54" s="43"/>
      <c r="O54" s="117"/>
      <c r="P54" s="117"/>
      <c r="Q54" s="117"/>
      <c r="R54" s="117"/>
    </row>
    <row r="55" ht="15.0" customHeight="1">
      <c r="A55" s="43"/>
      <c r="B55" s="117"/>
      <c r="C55" s="43"/>
      <c r="D55" s="118"/>
      <c r="E55" s="43"/>
      <c r="F55" s="43"/>
      <c r="G55" s="43"/>
      <c r="H55" s="43"/>
      <c r="I55" s="43"/>
      <c r="J55" s="43"/>
      <c r="K55" s="43"/>
      <c r="L55" s="43"/>
      <c r="M55" s="43"/>
      <c r="N55" s="43"/>
      <c r="O55" s="117"/>
      <c r="P55" s="117"/>
      <c r="Q55" s="117"/>
      <c r="R55" s="117"/>
    </row>
    <row r="56" ht="15.0" customHeight="1">
      <c r="A56" s="43"/>
      <c r="B56" s="117"/>
      <c r="C56" s="43"/>
      <c r="D56" s="118"/>
      <c r="E56" s="43"/>
      <c r="F56" s="43"/>
      <c r="G56" s="43"/>
      <c r="H56" s="43"/>
      <c r="I56" s="43"/>
      <c r="J56" s="43"/>
      <c r="K56" s="43"/>
      <c r="L56" s="43"/>
      <c r="M56" s="43"/>
      <c r="N56" s="43"/>
      <c r="O56" s="117"/>
      <c r="P56" s="117"/>
      <c r="Q56" s="117"/>
      <c r="R56" s="117"/>
    </row>
    <row r="57" ht="15.0" customHeight="1">
      <c r="A57" s="43"/>
      <c r="B57" s="117"/>
      <c r="C57" s="43"/>
      <c r="D57" s="118"/>
      <c r="E57" s="43"/>
      <c r="F57" s="43"/>
      <c r="G57" s="43"/>
      <c r="H57" s="43"/>
      <c r="I57" s="43"/>
      <c r="J57" s="43"/>
      <c r="K57" s="43"/>
      <c r="L57" s="43"/>
      <c r="M57" s="43"/>
      <c r="N57" s="43"/>
      <c r="O57" s="117"/>
      <c r="P57" s="117"/>
      <c r="Q57" s="117"/>
      <c r="R57" s="117"/>
    </row>
    <row r="58" ht="15.0" customHeight="1">
      <c r="A58" s="43"/>
      <c r="B58" s="117"/>
      <c r="C58" s="43"/>
      <c r="D58" s="118"/>
      <c r="E58" s="43"/>
      <c r="F58" s="43"/>
      <c r="G58" s="43"/>
      <c r="H58" s="43"/>
      <c r="I58" s="43"/>
      <c r="J58" s="43"/>
      <c r="K58" s="43"/>
      <c r="L58" s="43"/>
      <c r="M58" s="43"/>
      <c r="N58" s="43"/>
      <c r="O58" s="117"/>
      <c r="P58" s="117"/>
      <c r="Q58" s="117"/>
      <c r="R58" s="117"/>
    </row>
    <row r="59" ht="15.0" customHeight="1">
      <c r="A59" s="43"/>
      <c r="B59" s="117"/>
      <c r="C59" s="43"/>
      <c r="D59" s="118"/>
      <c r="E59" s="43"/>
      <c r="F59" s="43"/>
      <c r="G59" s="43"/>
      <c r="H59" s="43"/>
      <c r="I59" s="43"/>
      <c r="J59" s="43"/>
      <c r="K59" s="43"/>
      <c r="L59" s="43"/>
      <c r="M59" s="43"/>
      <c r="N59" s="43"/>
      <c r="O59" s="117"/>
      <c r="P59" s="117"/>
      <c r="Q59" s="117"/>
      <c r="R59" s="117"/>
    </row>
    <row r="60" ht="15.0" customHeight="1">
      <c r="A60" s="43"/>
      <c r="B60" s="117"/>
      <c r="C60" s="43"/>
      <c r="D60" s="118"/>
      <c r="E60" s="43"/>
      <c r="F60" s="43"/>
      <c r="G60" s="43"/>
      <c r="H60" s="43"/>
      <c r="I60" s="43"/>
      <c r="J60" s="43"/>
      <c r="K60" s="43"/>
      <c r="L60" s="43"/>
      <c r="M60" s="43"/>
      <c r="N60" s="43"/>
      <c r="O60" s="117"/>
      <c r="P60" s="117"/>
      <c r="Q60" s="117"/>
      <c r="R60" s="117"/>
    </row>
    <row r="61" ht="15.0" customHeight="1">
      <c r="A61" s="43"/>
      <c r="B61" s="117"/>
      <c r="C61" s="43"/>
      <c r="D61" s="118"/>
      <c r="E61" s="43"/>
      <c r="F61" s="43"/>
      <c r="G61" s="43"/>
      <c r="H61" s="43"/>
      <c r="I61" s="43"/>
      <c r="J61" s="43"/>
      <c r="K61" s="43"/>
      <c r="L61" s="43"/>
      <c r="M61" s="43"/>
      <c r="N61" s="43"/>
      <c r="O61" s="117"/>
      <c r="P61" s="117"/>
      <c r="Q61" s="117"/>
      <c r="R61" s="117"/>
    </row>
    <row r="62" ht="15.0" customHeight="1">
      <c r="A62" s="43"/>
      <c r="B62" s="117"/>
      <c r="C62" s="43"/>
      <c r="D62" s="118"/>
      <c r="E62" s="43"/>
      <c r="F62" s="43"/>
      <c r="G62" s="43"/>
      <c r="H62" s="43"/>
      <c r="I62" s="43"/>
      <c r="J62" s="43"/>
      <c r="K62" s="43"/>
      <c r="L62" s="43"/>
      <c r="M62" s="43"/>
      <c r="N62" s="43"/>
      <c r="O62" s="117"/>
      <c r="P62" s="117"/>
      <c r="Q62" s="117"/>
      <c r="R62" s="117"/>
    </row>
    <row r="63" ht="15.0" customHeight="1">
      <c r="A63" s="43"/>
      <c r="B63" s="117"/>
      <c r="C63" s="43"/>
      <c r="D63" s="118"/>
      <c r="E63" s="43"/>
      <c r="F63" s="43"/>
      <c r="G63" s="43"/>
      <c r="H63" s="43"/>
      <c r="I63" s="43"/>
      <c r="J63" s="43"/>
      <c r="K63" s="43"/>
      <c r="L63" s="43"/>
      <c r="M63" s="43"/>
      <c r="N63" s="43"/>
      <c r="O63" s="117"/>
      <c r="P63" s="117"/>
      <c r="Q63" s="117"/>
      <c r="R63" s="117"/>
    </row>
    <row r="64" ht="15.0" customHeight="1">
      <c r="A64" s="43"/>
      <c r="B64" s="117"/>
      <c r="C64" s="43"/>
      <c r="D64" s="118"/>
      <c r="E64" s="43"/>
      <c r="F64" s="43"/>
      <c r="G64" s="43"/>
      <c r="H64" s="43"/>
      <c r="I64" s="43"/>
      <c r="J64" s="43"/>
      <c r="K64" s="43"/>
      <c r="L64" s="43"/>
      <c r="M64" s="43"/>
      <c r="N64" s="43"/>
      <c r="O64" s="117"/>
      <c r="P64" s="117"/>
      <c r="Q64" s="117"/>
      <c r="R64" s="117"/>
    </row>
    <row r="65" ht="15.0" customHeight="1">
      <c r="A65" s="43"/>
      <c r="B65" s="117"/>
      <c r="C65" s="43"/>
      <c r="D65" s="118"/>
      <c r="E65" s="43"/>
      <c r="F65" s="43"/>
      <c r="G65" s="43"/>
      <c r="H65" s="43"/>
      <c r="I65" s="43"/>
      <c r="J65" s="43"/>
      <c r="K65" s="43"/>
      <c r="L65" s="43"/>
      <c r="M65" s="43"/>
      <c r="N65" s="43"/>
      <c r="O65" s="117"/>
      <c r="P65" s="117"/>
      <c r="Q65" s="117"/>
      <c r="R65" s="117"/>
    </row>
    <row r="66" ht="15.0" customHeight="1">
      <c r="A66" s="43"/>
      <c r="B66" s="117"/>
      <c r="C66" s="43"/>
      <c r="D66" s="118"/>
      <c r="E66" s="43"/>
      <c r="F66" s="43"/>
      <c r="G66" s="43"/>
      <c r="H66" s="43"/>
      <c r="I66" s="43"/>
      <c r="J66" s="43"/>
      <c r="K66" s="43"/>
      <c r="L66" s="43"/>
      <c r="M66" s="43"/>
      <c r="N66" s="43"/>
      <c r="O66" s="117"/>
      <c r="P66" s="117"/>
      <c r="Q66" s="117"/>
      <c r="R66" s="117"/>
    </row>
    <row r="67" ht="15.0" customHeight="1">
      <c r="A67" s="43"/>
      <c r="B67" s="117"/>
      <c r="C67" s="43"/>
      <c r="D67" s="118"/>
      <c r="E67" s="43"/>
      <c r="F67" s="43"/>
      <c r="G67" s="43"/>
      <c r="H67" s="43"/>
      <c r="I67" s="43"/>
      <c r="J67" s="43"/>
      <c r="K67" s="43"/>
      <c r="L67" s="43"/>
      <c r="M67" s="43"/>
      <c r="N67" s="43"/>
      <c r="O67" s="117"/>
      <c r="P67" s="117"/>
      <c r="Q67" s="117"/>
      <c r="R67" s="117"/>
    </row>
    <row r="68" ht="15.0" customHeight="1">
      <c r="A68" s="43"/>
      <c r="B68" s="117"/>
      <c r="C68" s="43"/>
      <c r="D68" s="118"/>
      <c r="E68" s="43"/>
      <c r="F68" s="43"/>
      <c r="G68" s="43"/>
      <c r="H68" s="43"/>
      <c r="I68" s="43"/>
      <c r="J68" s="43"/>
      <c r="K68" s="43"/>
      <c r="L68" s="43"/>
      <c r="M68" s="43"/>
      <c r="N68" s="43"/>
      <c r="O68" s="117"/>
      <c r="P68" s="117"/>
      <c r="Q68" s="117"/>
      <c r="R68" s="117"/>
    </row>
    <row r="69" ht="15.0" customHeight="1">
      <c r="A69" s="43"/>
      <c r="B69" s="117"/>
      <c r="C69" s="43"/>
      <c r="D69" s="118"/>
      <c r="E69" s="43"/>
      <c r="F69" s="43"/>
      <c r="G69" s="43"/>
      <c r="H69" s="43"/>
      <c r="I69" s="43"/>
      <c r="J69" s="43"/>
      <c r="K69" s="43"/>
      <c r="L69" s="43"/>
      <c r="M69" s="43"/>
      <c r="N69" s="43"/>
      <c r="O69" s="117"/>
      <c r="P69" s="117"/>
      <c r="Q69" s="117"/>
      <c r="R69" s="117"/>
    </row>
    <row r="70" ht="15.0" customHeight="1">
      <c r="A70" s="43"/>
      <c r="B70" s="117"/>
      <c r="C70" s="43"/>
      <c r="D70" s="118"/>
      <c r="E70" s="43"/>
      <c r="F70" s="43"/>
      <c r="G70" s="43"/>
      <c r="H70" s="43"/>
      <c r="I70" s="43"/>
      <c r="J70" s="43"/>
      <c r="K70" s="43"/>
      <c r="L70" s="43"/>
      <c r="M70" s="43"/>
      <c r="N70" s="43"/>
      <c r="O70" s="117"/>
      <c r="P70" s="117"/>
      <c r="Q70" s="117"/>
      <c r="R70" s="117"/>
    </row>
    <row r="71" ht="15.0" customHeight="1">
      <c r="A71" s="43"/>
      <c r="B71" s="117"/>
      <c r="C71" s="43"/>
      <c r="D71" s="118"/>
      <c r="E71" s="43"/>
      <c r="F71" s="43"/>
      <c r="G71" s="43"/>
      <c r="H71" s="43"/>
      <c r="I71" s="43"/>
      <c r="J71" s="43"/>
      <c r="K71" s="43"/>
      <c r="L71" s="43"/>
      <c r="M71" s="43"/>
      <c r="N71" s="43"/>
      <c r="O71" s="117"/>
      <c r="P71" s="117"/>
      <c r="Q71" s="117"/>
      <c r="R71" s="117"/>
    </row>
    <row r="72" ht="15.0" customHeight="1">
      <c r="A72" s="43"/>
      <c r="B72" s="117"/>
      <c r="C72" s="43"/>
      <c r="D72" s="118"/>
      <c r="E72" s="43"/>
      <c r="F72" s="43"/>
      <c r="G72" s="43"/>
      <c r="H72" s="43"/>
      <c r="I72" s="43"/>
      <c r="J72" s="43"/>
      <c r="K72" s="43"/>
      <c r="L72" s="43"/>
      <c r="M72" s="43"/>
      <c r="N72" s="43"/>
      <c r="O72" s="117"/>
      <c r="P72" s="117"/>
      <c r="Q72" s="117"/>
      <c r="R72" s="117"/>
    </row>
    <row r="73" ht="15.0" customHeight="1">
      <c r="A73" s="43"/>
      <c r="B73" s="117"/>
      <c r="C73" s="43"/>
      <c r="D73" s="118"/>
      <c r="E73" s="43"/>
      <c r="F73" s="43"/>
      <c r="G73" s="43"/>
      <c r="H73" s="43"/>
      <c r="I73" s="43"/>
      <c r="J73" s="43"/>
      <c r="K73" s="43"/>
      <c r="L73" s="43"/>
      <c r="M73" s="43"/>
      <c r="N73" s="43"/>
      <c r="O73" s="117"/>
      <c r="P73" s="117"/>
      <c r="Q73" s="117"/>
      <c r="R73" s="117"/>
    </row>
    <row r="74" ht="15.0" customHeight="1">
      <c r="A74" s="43"/>
      <c r="B74" s="117"/>
      <c r="C74" s="43"/>
      <c r="D74" s="118"/>
      <c r="E74" s="43"/>
      <c r="F74" s="43"/>
      <c r="G74" s="43"/>
      <c r="H74" s="43"/>
      <c r="I74" s="43"/>
      <c r="J74" s="43"/>
      <c r="K74" s="43"/>
      <c r="L74" s="43"/>
      <c r="M74" s="43"/>
      <c r="N74" s="43"/>
      <c r="O74" s="117"/>
      <c r="P74" s="117"/>
      <c r="Q74" s="117"/>
      <c r="R74" s="117"/>
    </row>
    <row r="75" ht="15.0" customHeight="1">
      <c r="A75" s="43"/>
      <c r="B75" s="117"/>
      <c r="C75" s="43"/>
      <c r="D75" s="118"/>
      <c r="E75" s="43"/>
      <c r="F75" s="43"/>
      <c r="G75" s="43"/>
      <c r="H75" s="43"/>
      <c r="I75" s="43"/>
      <c r="J75" s="43"/>
      <c r="K75" s="43"/>
      <c r="L75" s="43"/>
      <c r="M75" s="43"/>
      <c r="N75" s="43"/>
      <c r="O75" s="117"/>
      <c r="P75" s="117"/>
      <c r="Q75" s="117"/>
      <c r="R75" s="117"/>
    </row>
    <row r="76" ht="15.0" customHeight="1">
      <c r="A76" s="43"/>
      <c r="B76" s="117"/>
      <c r="C76" s="43"/>
      <c r="D76" s="118"/>
      <c r="E76" s="43"/>
      <c r="F76" s="43"/>
      <c r="G76" s="43"/>
      <c r="H76" s="43"/>
      <c r="I76" s="43"/>
      <c r="J76" s="43"/>
      <c r="K76" s="43"/>
      <c r="L76" s="43"/>
      <c r="M76" s="43"/>
      <c r="N76" s="43"/>
      <c r="O76" s="117"/>
      <c r="P76" s="117"/>
      <c r="Q76" s="117"/>
      <c r="R76" s="117"/>
    </row>
    <row r="77" ht="15.0" customHeight="1">
      <c r="A77" s="43"/>
      <c r="B77" s="117"/>
      <c r="C77" s="43"/>
      <c r="D77" s="118"/>
      <c r="E77" s="43"/>
      <c r="F77" s="43"/>
      <c r="G77" s="43"/>
      <c r="H77" s="43"/>
      <c r="I77" s="43"/>
      <c r="J77" s="43"/>
      <c r="K77" s="43"/>
      <c r="L77" s="43"/>
      <c r="M77" s="43"/>
      <c r="N77" s="43"/>
      <c r="O77" s="117"/>
      <c r="P77" s="117"/>
      <c r="Q77" s="117"/>
      <c r="R77" s="117"/>
    </row>
    <row r="78" ht="15.0" customHeight="1">
      <c r="A78" s="43"/>
      <c r="B78" s="117"/>
      <c r="C78" s="43"/>
      <c r="D78" s="118"/>
      <c r="E78" s="43"/>
      <c r="F78" s="43"/>
      <c r="G78" s="43"/>
      <c r="H78" s="43"/>
      <c r="I78" s="43"/>
      <c r="J78" s="43"/>
      <c r="K78" s="43"/>
      <c r="L78" s="43"/>
      <c r="M78" s="43"/>
      <c r="N78" s="43"/>
      <c r="O78" s="117"/>
      <c r="P78" s="117"/>
      <c r="Q78" s="117"/>
      <c r="R78" s="117"/>
    </row>
    <row r="79" ht="15.0" customHeight="1">
      <c r="A79" s="43"/>
      <c r="B79" s="117"/>
      <c r="C79" s="43"/>
      <c r="D79" s="118"/>
      <c r="E79" s="43"/>
      <c r="F79" s="43"/>
      <c r="G79" s="43"/>
      <c r="H79" s="43"/>
      <c r="I79" s="43"/>
      <c r="J79" s="43"/>
      <c r="K79" s="43"/>
      <c r="L79" s="43"/>
      <c r="M79" s="43"/>
      <c r="N79" s="43"/>
      <c r="O79" s="117"/>
      <c r="P79" s="117"/>
      <c r="Q79" s="117"/>
      <c r="R79" s="117"/>
    </row>
    <row r="80" ht="15.0" customHeight="1">
      <c r="A80" s="43"/>
      <c r="B80" s="117"/>
      <c r="C80" s="43"/>
      <c r="D80" s="118"/>
      <c r="E80" s="43"/>
      <c r="F80" s="43"/>
      <c r="G80" s="43"/>
      <c r="H80" s="43"/>
      <c r="I80" s="43"/>
      <c r="J80" s="43"/>
      <c r="K80" s="43"/>
      <c r="L80" s="43"/>
      <c r="M80" s="43"/>
      <c r="N80" s="43"/>
      <c r="O80" s="117"/>
      <c r="P80" s="117"/>
      <c r="Q80" s="117"/>
      <c r="R80" s="117"/>
    </row>
    <row r="81" ht="15.0" customHeight="1">
      <c r="A81" s="43"/>
      <c r="B81" s="117"/>
      <c r="C81" s="43"/>
      <c r="D81" s="118"/>
      <c r="E81" s="43"/>
      <c r="F81" s="43"/>
      <c r="G81" s="43"/>
      <c r="H81" s="43"/>
      <c r="I81" s="43"/>
      <c r="J81" s="43"/>
      <c r="K81" s="43"/>
      <c r="L81" s="43"/>
      <c r="M81" s="43"/>
      <c r="N81" s="43"/>
      <c r="O81" s="117"/>
      <c r="P81" s="117"/>
      <c r="Q81" s="117"/>
      <c r="R81" s="117"/>
    </row>
    <row r="82" ht="15.0" customHeight="1">
      <c r="A82" s="43"/>
      <c r="B82" s="117"/>
      <c r="C82" s="43"/>
      <c r="D82" s="118"/>
      <c r="E82" s="43"/>
      <c r="F82" s="43"/>
      <c r="G82" s="43"/>
      <c r="H82" s="43"/>
      <c r="I82" s="43"/>
      <c r="J82" s="43"/>
      <c r="K82" s="43"/>
      <c r="L82" s="43"/>
      <c r="M82" s="43"/>
      <c r="N82" s="43"/>
      <c r="O82" s="117"/>
      <c r="P82" s="117"/>
      <c r="Q82" s="117"/>
      <c r="R82" s="117"/>
    </row>
    <row r="83" ht="15.0" customHeight="1">
      <c r="A83" s="43"/>
      <c r="B83" s="117"/>
      <c r="C83" s="43"/>
      <c r="D83" s="118"/>
      <c r="E83" s="43"/>
      <c r="F83" s="43"/>
      <c r="G83" s="43"/>
      <c r="H83" s="43"/>
      <c r="I83" s="43"/>
      <c r="J83" s="43"/>
      <c r="K83" s="43"/>
      <c r="L83" s="43"/>
      <c r="M83" s="43"/>
      <c r="N83" s="43"/>
      <c r="O83" s="117"/>
      <c r="P83" s="117"/>
      <c r="Q83" s="117"/>
      <c r="R83" s="117"/>
    </row>
    <row r="84" ht="15.0" customHeight="1">
      <c r="A84" s="43"/>
      <c r="B84" s="117"/>
      <c r="C84" s="43"/>
      <c r="D84" s="118"/>
      <c r="E84" s="43"/>
      <c r="F84" s="43"/>
      <c r="G84" s="43"/>
      <c r="H84" s="43"/>
      <c r="I84" s="43"/>
      <c r="J84" s="43"/>
      <c r="K84" s="43"/>
      <c r="L84" s="43"/>
      <c r="M84" s="43"/>
      <c r="N84" s="43"/>
      <c r="O84" s="117"/>
      <c r="P84" s="117"/>
      <c r="Q84" s="117"/>
      <c r="R84" s="117"/>
    </row>
    <row r="85" ht="15.0" customHeight="1">
      <c r="A85" s="43"/>
      <c r="B85" s="117"/>
      <c r="C85" s="43"/>
      <c r="D85" s="118"/>
      <c r="E85" s="43"/>
      <c r="F85" s="43"/>
      <c r="G85" s="43"/>
      <c r="H85" s="43"/>
      <c r="I85" s="43"/>
      <c r="J85" s="43"/>
      <c r="K85" s="43"/>
      <c r="L85" s="43"/>
      <c r="M85" s="43"/>
      <c r="N85" s="43"/>
      <c r="O85" s="117"/>
      <c r="P85" s="117"/>
      <c r="Q85" s="117"/>
      <c r="R85" s="117"/>
    </row>
    <row r="86" ht="15.0" customHeight="1">
      <c r="A86" s="43"/>
      <c r="B86" s="117"/>
      <c r="C86" s="43"/>
      <c r="D86" s="118"/>
      <c r="E86" s="43"/>
      <c r="F86" s="43"/>
      <c r="G86" s="43"/>
      <c r="H86" s="43"/>
      <c r="I86" s="43"/>
      <c r="J86" s="43"/>
      <c r="K86" s="43"/>
      <c r="L86" s="43"/>
      <c r="M86" s="43"/>
      <c r="N86" s="43"/>
      <c r="O86" s="117"/>
      <c r="P86" s="117"/>
      <c r="Q86" s="117"/>
      <c r="R86" s="117"/>
    </row>
    <row r="87" ht="15.0" customHeight="1">
      <c r="A87" s="43"/>
      <c r="B87" s="117"/>
      <c r="C87" s="43"/>
      <c r="D87" s="118"/>
      <c r="E87" s="43"/>
      <c r="F87" s="43"/>
      <c r="G87" s="43"/>
      <c r="H87" s="43"/>
      <c r="I87" s="43"/>
      <c r="J87" s="43"/>
      <c r="K87" s="43"/>
      <c r="L87" s="43"/>
      <c r="M87" s="43"/>
      <c r="N87" s="43"/>
      <c r="O87" s="117"/>
      <c r="P87" s="117"/>
      <c r="Q87" s="117"/>
      <c r="R87" s="117"/>
    </row>
    <row r="88" ht="15.0" customHeight="1">
      <c r="A88" s="43"/>
      <c r="B88" s="117"/>
      <c r="C88" s="43"/>
      <c r="D88" s="118"/>
      <c r="E88" s="43"/>
      <c r="F88" s="43"/>
      <c r="G88" s="43"/>
      <c r="H88" s="43"/>
      <c r="I88" s="43"/>
      <c r="J88" s="43"/>
      <c r="K88" s="43"/>
      <c r="L88" s="43"/>
      <c r="M88" s="43"/>
      <c r="N88" s="43"/>
      <c r="O88" s="117"/>
      <c r="P88" s="117"/>
      <c r="Q88" s="117"/>
      <c r="R88" s="117"/>
    </row>
    <row r="89" ht="15.0" customHeight="1">
      <c r="A89" s="43"/>
      <c r="B89" s="117"/>
      <c r="C89" s="43"/>
      <c r="D89" s="118"/>
      <c r="E89" s="43"/>
      <c r="F89" s="43"/>
      <c r="G89" s="43"/>
      <c r="H89" s="43"/>
      <c r="I89" s="43"/>
      <c r="J89" s="43"/>
      <c r="K89" s="43"/>
      <c r="L89" s="43"/>
      <c r="M89" s="43"/>
      <c r="N89" s="43"/>
      <c r="O89" s="117"/>
      <c r="P89" s="117"/>
      <c r="Q89" s="117"/>
      <c r="R89" s="117"/>
    </row>
    <row r="90" ht="15.0" customHeight="1">
      <c r="A90" s="43"/>
      <c r="B90" s="117"/>
      <c r="C90" s="43"/>
      <c r="D90" s="118"/>
      <c r="E90" s="43"/>
      <c r="F90" s="43"/>
      <c r="G90" s="43"/>
      <c r="H90" s="43"/>
      <c r="I90" s="43"/>
      <c r="J90" s="43"/>
      <c r="K90" s="43"/>
      <c r="L90" s="43"/>
      <c r="M90" s="43"/>
      <c r="N90" s="43"/>
      <c r="O90" s="117"/>
      <c r="P90" s="117"/>
      <c r="Q90" s="117"/>
      <c r="R90" s="117"/>
    </row>
    <row r="91" ht="15.0" customHeight="1">
      <c r="A91" s="43"/>
      <c r="B91" s="117"/>
      <c r="C91" s="43"/>
      <c r="D91" s="118"/>
      <c r="E91" s="43"/>
      <c r="F91" s="43"/>
      <c r="G91" s="43"/>
      <c r="H91" s="43"/>
      <c r="I91" s="43"/>
      <c r="J91" s="43"/>
      <c r="K91" s="43"/>
      <c r="L91" s="43"/>
      <c r="M91" s="43"/>
      <c r="N91" s="43"/>
      <c r="O91" s="117"/>
      <c r="P91" s="117"/>
      <c r="Q91" s="117"/>
      <c r="R91" s="117"/>
    </row>
    <row r="92" ht="15.0" customHeight="1">
      <c r="A92" s="43"/>
      <c r="B92" s="117"/>
      <c r="C92" s="43"/>
      <c r="D92" s="118"/>
      <c r="E92" s="43"/>
      <c r="F92" s="43"/>
      <c r="G92" s="43"/>
      <c r="H92" s="43"/>
      <c r="I92" s="43"/>
      <c r="J92" s="43"/>
      <c r="K92" s="43"/>
      <c r="L92" s="43"/>
      <c r="M92" s="43"/>
      <c r="N92" s="43"/>
      <c r="O92" s="117"/>
      <c r="P92" s="117"/>
      <c r="Q92" s="117"/>
      <c r="R92" s="117"/>
    </row>
    <row r="93" ht="15.0" customHeight="1">
      <c r="A93" s="43"/>
      <c r="B93" s="117"/>
      <c r="C93" s="43"/>
      <c r="D93" s="118"/>
      <c r="E93" s="43"/>
      <c r="F93" s="43"/>
      <c r="G93" s="43"/>
      <c r="H93" s="43"/>
      <c r="I93" s="43"/>
      <c r="J93" s="43"/>
      <c r="K93" s="43"/>
      <c r="L93" s="43"/>
      <c r="M93" s="43"/>
      <c r="N93" s="43"/>
      <c r="O93" s="117"/>
      <c r="P93" s="117"/>
      <c r="Q93" s="117"/>
      <c r="R93" s="117"/>
    </row>
    <row r="94" ht="15.0" customHeight="1">
      <c r="A94" s="43"/>
      <c r="B94" s="117"/>
      <c r="C94" s="43"/>
      <c r="D94" s="118"/>
      <c r="E94" s="43"/>
      <c r="F94" s="43"/>
      <c r="G94" s="43"/>
      <c r="H94" s="43"/>
      <c r="I94" s="43"/>
      <c r="J94" s="43"/>
      <c r="K94" s="43"/>
      <c r="L94" s="43"/>
      <c r="M94" s="43"/>
      <c r="N94" s="43"/>
      <c r="O94" s="117"/>
      <c r="P94" s="117"/>
      <c r="Q94" s="117"/>
      <c r="R94" s="117"/>
    </row>
    <row r="95" ht="15.0" customHeight="1">
      <c r="A95" s="43"/>
      <c r="B95" s="117"/>
      <c r="C95" s="43"/>
      <c r="D95" s="118"/>
      <c r="E95" s="43"/>
      <c r="F95" s="43"/>
      <c r="G95" s="43"/>
      <c r="H95" s="43"/>
      <c r="I95" s="43"/>
      <c r="J95" s="43"/>
      <c r="K95" s="43"/>
      <c r="L95" s="43"/>
      <c r="M95" s="43"/>
      <c r="N95" s="43"/>
      <c r="O95" s="117"/>
      <c r="P95" s="117"/>
      <c r="Q95" s="117"/>
      <c r="R95" s="117"/>
    </row>
    <row r="96" ht="15.0" customHeight="1">
      <c r="A96" s="43"/>
      <c r="B96" s="117"/>
      <c r="C96" s="43"/>
      <c r="D96" s="118"/>
      <c r="E96" s="43"/>
      <c r="F96" s="43"/>
      <c r="G96" s="43"/>
      <c r="H96" s="43"/>
      <c r="I96" s="43"/>
      <c r="J96" s="43"/>
      <c r="K96" s="43"/>
      <c r="L96" s="43"/>
      <c r="M96" s="43"/>
      <c r="N96" s="43"/>
      <c r="O96" s="117"/>
      <c r="P96" s="117"/>
      <c r="Q96" s="117"/>
      <c r="R96" s="117"/>
    </row>
    <row r="97" ht="15.0" customHeight="1">
      <c r="A97" s="43"/>
      <c r="B97" s="117"/>
      <c r="C97" s="43"/>
      <c r="D97" s="118"/>
      <c r="E97" s="43"/>
      <c r="F97" s="43"/>
      <c r="G97" s="43"/>
      <c r="H97" s="43"/>
      <c r="I97" s="43"/>
      <c r="J97" s="43"/>
      <c r="K97" s="43"/>
      <c r="L97" s="43"/>
      <c r="M97" s="43"/>
      <c r="N97" s="43"/>
      <c r="O97" s="117"/>
      <c r="P97" s="117"/>
      <c r="Q97" s="117"/>
      <c r="R97" s="117"/>
    </row>
    <row r="98" ht="15.0" customHeight="1">
      <c r="A98" s="43"/>
      <c r="B98" s="117"/>
      <c r="C98" s="43"/>
      <c r="D98" s="118"/>
      <c r="E98" s="43"/>
      <c r="F98" s="43"/>
      <c r="G98" s="43"/>
      <c r="H98" s="43"/>
      <c r="I98" s="43"/>
      <c r="J98" s="43"/>
      <c r="K98" s="43"/>
      <c r="L98" s="43"/>
      <c r="M98" s="43"/>
      <c r="N98" s="43"/>
      <c r="O98" s="117"/>
      <c r="P98" s="117"/>
      <c r="Q98" s="117"/>
      <c r="R98" s="117"/>
    </row>
    <row r="99" ht="15.0" customHeight="1">
      <c r="A99" s="43"/>
      <c r="B99" s="117"/>
      <c r="C99" s="43"/>
      <c r="D99" s="118"/>
      <c r="E99" s="43"/>
      <c r="F99" s="43"/>
      <c r="G99" s="43"/>
      <c r="H99" s="43"/>
      <c r="I99" s="43"/>
      <c r="J99" s="43"/>
      <c r="K99" s="43"/>
      <c r="L99" s="43"/>
      <c r="M99" s="43"/>
      <c r="N99" s="43"/>
      <c r="O99" s="117"/>
      <c r="P99" s="117"/>
      <c r="Q99" s="117"/>
      <c r="R99" s="117"/>
    </row>
    <row r="100" ht="15.0" customHeight="1">
      <c r="A100" s="43"/>
      <c r="B100" s="117"/>
      <c r="C100" s="43"/>
      <c r="D100" s="118"/>
      <c r="E100" s="43"/>
      <c r="F100" s="43"/>
      <c r="G100" s="43"/>
      <c r="H100" s="43"/>
      <c r="I100" s="43"/>
      <c r="J100" s="43"/>
      <c r="K100" s="43"/>
      <c r="L100" s="43"/>
      <c r="M100" s="43"/>
      <c r="N100" s="43"/>
      <c r="O100" s="117"/>
      <c r="P100" s="117"/>
      <c r="Q100" s="117"/>
      <c r="R100" s="117"/>
    </row>
    <row r="101" ht="15.0" customHeight="1">
      <c r="A101" s="43"/>
      <c r="B101" s="117"/>
      <c r="C101" s="43"/>
      <c r="D101" s="118"/>
      <c r="E101" s="43"/>
      <c r="F101" s="43"/>
      <c r="G101" s="43"/>
      <c r="H101" s="43"/>
      <c r="I101" s="43"/>
      <c r="J101" s="43"/>
      <c r="K101" s="43"/>
      <c r="L101" s="43"/>
      <c r="M101" s="43"/>
      <c r="N101" s="43"/>
      <c r="O101" s="117"/>
      <c r="P101" s="117"/>
      <c r="Q101" s="117"/>
      <c r="R101" s="117"/>
    </row>
    <row r="102" ht="15.0" customHeight="1">
      <c r="A102" s="43"/>
      <c r="B102" s="117"/>
      <c r="C102" s="43"/>
      <c r="D102" s="118"/>
      <c r="E102" s="43"/>
      <c r="F102" s="43"/>
      <c r="G102" s="43"/>
      <c r="H102" s="43"/>
      <c r="I102" s="43"/>
      <c r="J102" s="43"/>
      <c r="K102" s="43"/>
      <c r="L102" s="43"/>
      <c r="M102" s="43"/>
      <c r="N102" s="43"/>
      <c r="O102" s="117"/>
      <c r="P102" s="117"/>
      <c r="Q102" s="117"/>
      <c r="R102" s="117"/>
    </row>
    <row r="103" ht="15.0" customHeight="1">
      <c r="A103" s="43"/>
      <c r="B103" s="117"/>
      <c r="C103" s="43"/>
      <c r="D103" s="118"/>
      <c r="E103" s="43"/>
      <c r="F103" s="43"/>
      <c r="G103" s="43"/>
      <c r="H103" s="43"/>
      <c r="I103" s="43"/>
      <c r="J103" s="43"/>
      <c r="K103" s="43"/>
      <c r="L103" s="43"/>
      <c r="M103" s="43"/>
      <c r="N103" s="43"/>
      <c r="O103" s="117"/>
      <c r="P103" s="117"/>
      <c r="Q103" s="117"/>
      <c r="R103" s="117"/>
    </row>
    <row r="104" ht="15.0" customHeight="1">
      <c r="A104" s="43"/>
      <c r="B104" s="117"/>
      <c r="C104" s="43"/>
      <c r="D104" s="118"/>
      <c r="E104" s="43"/>
      <c r="F104" s="43"/>
      <c r="G104" s="43"/>
      <c r="H104" s="43"/>
      <c r="I104" s="43"/>
      <c r="J104" s="43"/>
      <c r="K104" s="43"/>
      <c r="L104" s="43"/>
      <c r="M104" s="43"/>
      <c r="N104" s="43"/>
      <c r="O104" s="117"/>
      <c r="P104" s="117"/>
      <c r="Q104" s="117"/>
      <c r="R104" s="117"/>
    </row>
    <row r="105" ht="15.0" customHeight="1">
      <c r="A105" s="43"/>
      <c r="B105" s="117"/>
      <c r="C105" s="43"/>
      <c r="D105" s="118"/>
      <c r="E105" s="43"/>
      <c r="F105" s="43"/>
      <c r="G105" s="43"/>
      <c r="H105" s="43"/>
      <c r="I105" s="43"/>
      <c r="J105" s="43"/>
      <c r="K105" s="43"/>
      <c r="L105" s="43"/>
      <c r="M105" s="43"/>
      <c r="N105" s="43"/>
      <c r="O105" s="117"/>
      <c r="P105" s="117"/>
      <c r="Q105" s="117"/>
      <c r="R105" s="117"/>
    </row>
    <row r="106" ht="15.0" customHeight="1">
      <c r="A106" s="43"/>
      <c r="B106" s="117"/>
      <c r="C106" s="43"/>
      <c r="D106" s="118"/>
      <c r="E106" s="43"/>
      <c r="F106" s="43"/>
      <c r="G106" s="43"/>
      <c r="H106" s="43"/>
      <c r="I106" s="43"/>
      <c r="J106" s="43"/>
      <c r="K106" s="43"/>
      <c r="L106" s="43"/>
      <c r="M106" s="43"/>
      <c r="N106" s="43"/>
      <c r="O106" s="117"/>
      <c r="P106" s="117"/>
      <c r="Q106" s="117"/>
      <c r="R106" s="117"/>
    </row>
    <row r="107" ht="15.0" customHeight="1">
      <c r="A107" s="43"/>
      <c r="B107" s="117"/>
      <c r="C107" s="43"/>
      <c r="D107" s="118"/>
      <c r="E107" s="43"/>
      <c r="F107" s="43"/>
      <c r="G107" s="43"/>
      <c r="H107" s="43"/>
      <c r="I107" s="43"/>
      <c r="J107" s="43"/>
      <c r="K107" s="43"/>
      <c r="L107" s="43"/>
      <c r="M107" s="43"/>
      <c r="N107" s="43"/>
      <c r="O107" s="117"/>
      <c r="P107" s="117"/>
      <c r="Q107" s="117"/>
      <c r="R107" s="117"/>
    </row>
    <row r="108" ht="15.0" customHeight="1">
      <c r="A108" s="43"/>
      <c r="B108" s="117"/>
      <c r="C108" s="43"/>
      <c r="D108" s="118"/>
      <c r="E108" s="43"/>
      <c r="F108" s="43"/>
      <c r="G108" s="43"/>
      <c r="H108" s="43"/>
      <c r="I108" s="43"/>
      <c r="J108" s="43"/>
      <c r="K108" s="43"/>
      <c r="L108" s="43"/>
      <c r="M108" s="43"/>
      <c r="N108" s="43"/>
      <c r="O108" s="117"/>
      <c r="P108" s="117"/>
      <c r="Q108" s="117"/>
      <c r="R108" s="117"/>
    </row>
    <row r="109" ht="15.0" customHeight="1">
      <c r="A109" s="43"/>
      <c r="B109" s="117"/>
      <c r="C109" s="43"/>
      <c r="D109" s="118"/>
      <c r="E109" s="43"/>
      <c r="F109" s="43"/>
      <c r="G109" s="43"/>
      <c r="H109" s="43"/>
      <c r="I109" s="43"/>
      <c r="J109" s="43"/>
      <c r="K109" s="43"/>
      <c r="L109" s="43"/>
      <c r="M109" s="43"/>
      <c r="N109" s="43"/>
      <c r="O109" s="117"/>
      <c r="P109" s="117"/>
      <c r="Q109" s="117"/>
      <c r="R109" s="117"/>
    </row>
    <row r="110" ht="15.0" customHeight="1">
      <c r="A110" s="43"/>
      <c r="B110" s="117"/>
      <c r="C110" s="43"/>
      <c r="D110" s="118"/>
      <c r="E110" s="43"/>
      <c r="F110" s="43"/>
      <c r="G110" s="43"/>
      <c r="H110" s="43"/>
      <c r="I110" s="43"/>
      <c r="J110" s="43"/>
      <c r="K110" s="43"/>
      <c r="L110" s="43"/>
      <c r="M110" s="43"/>
      <c r="N110" s="43"/>
      <c r="O110" s="117"/>
      <c r="P110" s="117"/>
      <c r="Q110" s="117"/>
      <c r="R110" s="117"/>
    </row>
    <row r="111" ht="15.0" customHeight="1">
      <c r="A111" s="43"/>
      <c r="B111" s="117"/>
      <c r="C111" s="43"/>
      <c r="D111" s="118"/>
      <c r="E111" s="43"/>
      <c r="F111" s="43"/>
      <c r="G111" s="43"/>
      <c r="H111" s="43"/>
      <c r="I111" s="43"/>
      <c r="J111" s="43"/>
      <c r="K111" s="43"/>
      <c r="L111" s="43"/>
      <c r="M111" s="43"/>
      <c r="N111" s="43"/>
      <c r="O111" s="117"/>
      <c r="P111" s="117"/>
      <c r="Q111" s="117"/>
      <c r="R111" s="117"/>
    </row>
    <row r="112" ht="15.0" customHeight="1">
      <c r="A112" s="43"/>
      <c r="B112" s="117"/>
      <c r="C112" s="43"/>
      <c r="D112" s="118"/>
      <c r="E112" s="43"/>
      <c r="F112" s="43"/>
      <c r="G112" s="43"/>
      <c r="H112" s="43"/>
      <c r="I112" s="43"/>
      <c r="J112" s="43"/>
      <c r="K112" s="43"/>
      <c r="L112" s="43"/>
      <c r="M112" s="43"/>
      <c r="N112" s="43"/>
      <c r="O112" s="117"/>
      <c r="P112" s="117"/>
      <c r="Q112" s="117"/>
      <c r="R112" s="117"/>
    </row>
    <row r="113" ht="15.0" customHeight="1">
      <c r="A113" s="43"/>
      <c r="B113" s="117"/>
      <c r="C113" s="43"/>
      <c r="D113" s="118"/>
      <c r="E113" s="43"/>
      <c r="F113" s="43"/>
      <c r="G113" s="43"/>
      <c r="H113" s="43"/>
      <c r="I113" s="43"/>
      <c r="J113" s="43"/>
      <c r="K113" s="43"/>
      <c r="L113" s="43"/>
      <c r="M113" s="43"/>
      <c r="N113" s="43"/>
      <c r="O113" s="117"/>
      <c r="P113" s="117"/>
      <c r="Q113" s="117"/>
      <c r="R113" s="117"/>
    </row>
    <row r="114" ht="15.0" customHeight="1">
      <c r="A114" s="43"/>
      <c r="B114" s="117"/>
      <c r="C114" s="43"/>
      <c r="D114" s="118"/>
      <c r="E114" s="43"/>
      <c r="F114" s="43"/>
      <c r="G114" s="43"/>
      <c r="H114" s="43"/>
      <c r="I114" s="43"/>
      <c r="J114" s="43"/>
      <c r="K114" s="43"/>
      <c r="L114" s="43"/>
      <c r="M114" s="43"/>
      <c r="N114" s="43"/>
      <c r="O114" s="117"/>
      <c r="P114" s="117"/>
      <c r="Q114" s="117"/>
      <c r="R114" s="117"/>
    </row>
    <row r="115" ht="15.0" customHeight="1">
      <c r="A115" s="43"/>
      <c r="B115" s="117"/>
      <c r="C115" s="43"/>
      <c r="D115" s="118"/>
      <c r="E115" s="43"/>
      <c r="F115" s="43"/>
      <c r="G115" s="43"/>
      <c r="H115" s="43"/>
      <c r="I115" s="43"/>
      <c r="J115" s="43"/>
      <c r="K115" s="43"/>
      <c r="L115" s="43"/>
      <c r="M115" s="43"/>
      <c r="N115" s="43"/>
      <c r="O115" s="117"/>
      <c r="P115" s="117"/>
      <c r="Q115" s="117"/>
      <c r="R115" s="117"/>
    </row>
    <row r="116" ht="15.0" customHeight="1">
      <c r="A116" s="43"/>
      <c r="B116" s="117"/>
      <c r="C116" s="43"/>
      <c r="D116" s="118"/>
      <c r="E116" s="43"/>
      <c r="F116" s="43"/>
      <c r="G116" s="43"/>
      <c r="H116" s="43"/>
      <c r="I116" s="43"/>
      <c r="J116" s="43"/>
      <c r="K116" s="43"/>
      <c r="L116" s="43"/>
      <c r="M116" s="43"/>
      <c r="N116" s="43"/>
      <c r="O116" s="117"/>
      <c r="P116" s="117"/>
      <c r="Q116" s="117"/>
      <c r="R116" s="117"/>
    </row>
    <row r="117" ht="15.0" customHeight="1">
      <c r="A117" s="43"/>
      <c r="B117" s="117"/>
      <c r="C117" s="43"/>
      <c r="D117" s="118"/>
      <c r="E117" s="43"/>
      <c r="F117" s="43"/>
      <c r="G117" s="43"/>
      <c r="H117" s="43"/>
      <c r="I117" s="43"/>
      <c r="J117" s="43"/>
      <c r="K117" s="43"/>
      <c r="L117" s="43"/>
      <c r="M117" s="43"/>
      <c r="N117" s="43"/>
      <c r="O117" s="117"/>
      <c r="P117" s="117"/>
      <c r="Q117" s="117"/>
      <c r="R117" s="117"/>
    </row>
    <row r="118" ht="15.0" customHeight="1">
      <c r="A118" s="43"/>
      <c r="B118" s="117"/>
      <c r="C118" s="43"/>
      <c r="D118" s="118"/>
      <c r="E118" s="43"/>
      <c r="F118" s="43"/>
      <c r="G118" s="43"/>
      <c r="H118" s="43"/>
      <c r="I118" s="43"/>
      <c r="J118" s="43"/>
      <c r="K118" s="43"/>
      <c r="L118" s="43"/>
      <c r="M118" s="43"/>
      <c r="N118" s="43"/>
      <c r="O118" s="117"/>
      <c r="P118" s="117"/>
      <c r="Q118" s="117"/>
      <c r="R118" s="117"/>
    </row>
    <row r="119" ht="15.0" customHeight="1">
      <c r="A119" s="43"/>
      <c r="B119" s="117"/>
      <c r="C119" s="43"/>
      <c r="D119" s="118"/>
      <c r="E119" s="43"/>
      <c r="F119" s="43"/>
      <c r="G119" s="43"/>
      <c r="H119" s="43"/>
      <c r="I119" s="43"/>
      <c r="J119" s="43"/>
      <c r="K119" s="43"/>
      <c r="L119" s="43"/>
      <c r="M119" s="43"/>
      <c r="N119" s="43"/>
      <c r="O119" s="117"/>
      <c r="P119" s="117"/>
      <c r="Q119" s="117"/>
      <c r="R119" s="117"/>
    </row>
    <row r="120" ht="15.0" customHeight="1">
      <c r="A120" s="43"/>
      <c r="B120" s="117"/>
      <c r="C120" s="43"/>
      <c r="D120" s="118"/>
      <c r="E120" s="43"/>
      <c r="F120" s="43"/>
      <c r="G120" s="43"/>
      <c r="H120" s="43"/>
      <c r="I120" s="43"/>
      <c r="J120" s="43"/>
      <c r="K120" s="43"/>
      <c r="L120" s="43"/>
      <c r="M120" s="43"/>
      <c r="N120" s="43"/>
      <c r="O120" s="117"/>
      <c r="P120" s="117"/>
      <c r="Q120" s="117"/>
      <c r="R120" s="117"/>
    </row>
    <row r="121" ht="15.0" customHeight="1">
      <c r="A121" s="43"/>
      <c r="B121" s="117"/>
      <c r="C121" s="43"/>
      <c r="D121" s="118"/>
      <c r="E121" s="43"/>
      <c r="F121" s="43"/>
      <c r="G121" s="43"/>
      <c r="H121" s="43"/>
      <c r="I121" s="43"/>
      <c r="J121" s="43"/>
      <c r="K121" s="43"/>
      <c r="L121" s="43"/>
      <c r="M121" s="43"/>
      <c r="N121" s="43"/>
      <c r="O121" s="117"/>
      <c r="P121" s="117"/>
      <c r="Q121" s="117"/>
      <c r="R121" s="117"/>
    </row>
    <row r="122" ht="15.0" customHeight="1">
      <c r="A122" s="43"/>
      <c r="B122" s="117"/>
      <c r="C122" s="43"/>
      <c r="D122" s="118"/>
      <c r="E122" s="43"/>
      <c r="F122" s="43"/>
      <c r="G122" s="43"/>
      <c r="H122" s="43"/>
      <c r="I122" s="43"/>
      <c r="J122" s="43"/>
      <c r="K122" s="43"/>
      <c r="L122" s="43"/>
      <c r="M122" s="43"/>
      <c r="N122" s="43"/>
      <c r="O122" s="117"/>
      <c r="P122" s="117"/>
      <c r="Q122" s="117"/>
      <c r="R122" s="117"/>
    </row>
    <row r="123" ht="15.0" customHeight="1">
      <c r="A123" s="43"/>
      <c r="B123" s="117"/>
      <c r="C123" s="43"/>
      <c r="D123" s="118"/>
      <c r="E123" s="43"/>
      <c r="F123" s="43"/>
      <c r="G123" s="43"/>
      <c r="H123" s="43"/>
      <c r="I123" s="43"/>
      <c r="J123" s="43"/>
      <c r="K123" s="43"/>
      <c r="L123" s="43"/>
      <c r="M123" s="43"/>
      <c r="N123" s="43"/>
      <c r="O123" s="117"/>
      <c r="P123" s="117"/>
      <c r="Q123" s="117"/>
      <c r="R123" s="117"/>
    </row>
    <row r="124" ht="15.0" customHeight="1">
      <c r="A124" s="43"/>
      <c r="B124" s="117"/>
      <c r="C124" s="43"/>
      <c r="D124" s="118"/>
      <c r="E124" s="43"/>
      <c r="F124" s="43"/>
      <c r="G124" s="43"/>
      <c r="H124" s="43"/>
      <c r="I124" s="43"/>
      <c r="J124" s="43"/>
      <c r="K124" s="43"/>
      <c r="L124" s="43"/>
      <c r="M124" s="43"/>
      <c r="N124" s="43"/>
      <c r="O124" s="117"/>
      <c r="P124" s="117"/>
      <c r="Q124" s="117"/>
      <c r="R124" s="117"/>
    </row>
    <row r="125" ht="15.0" customHeight="1">
      <c r="A125" s="43"/>
      <c r="B125" s="117"/>
      <c r="C125" s="43"/>
      <c r="D125" s="118"/>
      <c r="E125" s="43"/>
      <c r="F125" s="43"/>
      <c r="G125" s="43"/>
      <c r="H125" s="43"/>
      <c r="I125" s="43"/>
      <c r="J125" s="43"/>
      <c r="K125" s="43"/>
      <c r="L125" s="43"/>
      <c r="M125" s="43"/>
      <c r="N125" s="43"/>
      <c r="O125" s="117"/>
      <c r="P125" s="117"/>
      <c r="Q125" s="117"/>
      <c r="R125" s="117"/>
    </row>
    <row r="126" ht="15.0" customHeight="1">
      <c r="A126" s="43"/>
      <c r="B126" s="117"/>
      <c r="C126" s="43"/>
      <c r="D126" s="118"/>
      <c r="E126" s="43"/>
      <c r="F126" s="43"/>
      <c r="G126" s="43"/>
      <c r="H126" s="43"/>
      <c r="I126" s="43"/>
      <c r="J126" s="43"/>
      <c r="K126" s="43"/>
      <c r="L126" s="43"/>
      <c r="M126" s="43"/>
      <c r="N126" s="43"/>
      <c r="O126" s="117"/>
      <c r="P126" s="117"/>
      <c r="Q126" s="117"/>
      <c r="R126" s="117"/>
    </row>
    <row r="127" ht="15.0" customHeight="1">
      <c r="A127" s="43"/>
      <c r="B127" s="117"/>
      <c r="C127" s="43"/>
      <c r="D127" s="118"/>
      <c r="E127" s="43"/>
      <c r="F127" s="43"/>
      <c r="G127" s="43"/>
      <c r="H127" s="43"/>
      <c r="I127" s="43"/>
      <c r="J127" s="43"/>
      <c r="K127" s="43"/>
      <c r="L127" s="43"/>
      <c r="M127" s="43"/>
      <c r="N127" s="43"/>
      <c r="O127" s="117"/>
      <c r="P127" s="117"/>
      <c r="Q127" s="117"/>
      <c r="R127" s="117"/>
    </row>
    <row r="128" ht="15.0" customHeight="1">
      <c r="A128" s="43"/>
      <c r="B128" s="117"/>
      <c r="C128" s="43"/>
      <c r="D128" s="118"/>
      <c r="E128" s="43"/>
      <c r="F128" s="43"/>
      <c r="G128" s="43"/>
      <c r="H128" s="43"/>
      <c r="I128" s="43"/>
      <c r="J128" s="43"/>
      <c r="K128" s="43"/>
      <c r="L128" s="43"/>
      <c r="M128" s="43"/>
      <c r="N128" s="43"/>
      <c r="O128" s="117"/>
      <c r="P128" s="117"/>
      <c r="Q128" s="117"/>
      <c r="R128" s="117"/>
    </row>
    <row r="129" ht="15.0" customHeight="1">
      <c r="A129" s="43"/>
      <c r="B129" s="117"/>
      <c r="C129" s="43"/>
      <c r="D129" s="118"/>
      <c r="E129" s="43"/>
      <c r="F129" s="43"/>
      <c r="G129" s="43"/>
      <c r="H129" s="43"/>
      <c r="I129" s="43"/>
      <c r="J129" s="43"/>
      <c r="K129" s="43"/>
      <c r="L129" s="43"/>
      <c r="M129" s="43"/>
      <c r="N129" s="43"/>
      <c r="O129" s="117"/>
      <c r="P129" s="117"/>
      <c r="Q129" s="117"/>
      <c r="R129" s="117"/>
    </row>
    <row r="130" ht="15.0" customHeight="1">
      <c r="A130" s="43"/>
      <c r="B130" s="117"/>
      <c r="C130" s="43"/>
      <c r="D130" s="118"/>
      <c r="E130" s="43"/>
      <c r="F130" s="43"/>
      <c r="G130" s="43"/>
      <c r="H130" s="43"/>
      <c r="I130" s="43"/>
      <c r="J130" s="43"/>
      <c r="K130" s="43"/>
      <c r="L130" s="43"/>
      <c r="M130" s="43"/>
      <c r="N130" s="43"/>
      <c r="O130" s="117"/>
      <c r="P130" s="117"/>
      <c r="Q130" s="117"/>
      <c r="R130" s="117"/>
    </row>
    <row r="131" ht="15.0" customHeight="1">
      <c r="A131" s="43"/>
      <c r="B131" s="117"/>
      <c r="C131" s="43"/>
      <c r="D131" s="118"/>
      <c r="E131" s="43"/>
      <c r="F131" s="43"/>
      <c r="G131" s="43"/>
      <c r="H131" s="43"/>
      <c r="I131" s="43"/>
      <c r="J131" s="43"/>
      <c r="K131" s="43"/>
      <c r="L131" s="43"/>
      <c r="M131" s="43"/>
      <c r="N131" s="43"/>
      <c r="O131" s="117"/>
      <c r="P131" s="117"/>
      <c r="Q131" s="117"/>
      <c r="R131" s="117"/>
    </row>
    <row r="132" ht="15.0" customHeight="1">
      <c r="A132" s="43"/>
      <c r="B132" s="117"/>
      <c r="C132" s="43"/>
      <c r="D132" s="118"/>
      <c r="E132" s="43"/>
      <c r="F132" s="43"/>
      <c r="G132" s="43"/>
      <c r="H132" s="43"/>
      <c r="I132" s="43"/>
      <c r="J132" s="43"/>
      <c r="K132" s="43"/>
      <c r="L132" s="43"/>
      <c r="M132" s="43"/>
      <c r="N132" s="43"/>
      <c r="O132" s="117"/>
      <c r="P132" s="117"/>
      <c r="Q132" s="117"/>
      <c r="R132" s="117"/>
    </row>
    <row r="133" ht="15.0" customHeight="1">
      <c r="A133" s="43"/>
      <c r="B133" s="117"/>
      <c r="C133" s="43"/>
      <c r="D133" s="118"/>
      <c r="E133" s="43"/>
      <c r="F133" s="43"/>
      <c r="G133" s="43"/>
      <c r="H133" s="43"/>
      <c r="I133" s="43"/>
      <c r="J133" s="43"/>
      <c r="K133" s="43"/>
      <c r="L133" s="43"/>
      <c r="M133" s="43"/>
      <c r="N133" s="43"/>
      <c r="O133" s="117"/>
      <c r="P133" s="117"/>
      <c r="Q133" s="117"/>
      <c r="R133" s="117"/>
    </row>
    <row r="134" ht="15.0" customHeight="1">
      <c r="A134" s="43"/>
      <c r="B134" s="117"/>
      <c r="C134" s="43"/>
      <c r="D134" s="118"/>
      <c r="E134" s="43"/>
      <c r="F134" s="43"/>
      <c r="G134" s="43"/>
      <c r="H134" s="43"/>
      <c r="I134" s="43"/>
      <c r="J134" s="43"/>
      <c r="K134" s="43"/>
      <c r="L134" s="43"/>
      <c r="M134" s="43"/>
      <c r="N134" s="43"/>
      <c r="O134" s="117"/>
      <c r="P134" s="117"/>
      <c r="Q134" s="117"/>
      <c r="R134" s="117"/>
    </row>
    <row r="135" ht="15.0" customHeight="1">
      <c r="A135" s="43"/>
      <c r="B135" s="117"/>
      <c r="C135" s="43"/>
      <c r="D135" s="118"/>
      <c r="E135" s="43"/>
      <c r="F135" s="43"/>
      <c r="G135" s="43"/>
      <c r="H135" s="43"/>
      <c r="I135" s="43"/>
      <c r="J135" s="43"/>
      <c r="K135" s="43"/>
      <c r="L135" s="43"/>
      <c r="M135" s="43"/>
      <c r="N135" s="43"/>
      <c r="O135" s="117"/>
      <c r="P135" s="117"/>
      <c r="Q135" s="117"/>
      <c r="R135" s="117"/>
    </row>
    <row r="136" ht="15.0" customHeight="1">
      <c r="A136" s="43"/>
      <c r="B136" s="117"/>
      <c r="C136" s="43"/>
      <c r="D136" s="118"/>
      <c r="E136" s="43"/>
      <c r="F136" s="43"/>
      <c r="G136" s="43"/>
      <c r="H136" s="43"/>
      <c r="I136" s="43"/>
      <c r="J136" s="43"/>
      <c r="K136" s="43"/>
      <c r="L136" s="43"/>
      <c r="M136" s="43"/>
      <c r="N136" s="43"/>
      <c r="O136" s="117"/>
      <c r="P136" s="117"/>
      <c r="Q136" s="117"/>
      <c r="R136" s="117"/>
    </row>
    <row r="137" ht="15.0" customHeight="1">
      <c r="A137" s="43"/>
      <c r="B137" s="117"/>
      <c r="C137" s="43"/>
      <c r="D137" s="118"/>
      <c r="E137" s="43"/>
      <c r="F137" s="43"/>
      <c r="G137" s="43"/>
      <c r="H137" s="43"/>
      <c r="I137" s="43"/>
      <c r="J137" s="43"/>
      <c r="K137" s="43"/>
      <c r="L137" s="43"/>
      <c r="M137" s="43"/>
      <c r="N137" s="43"/>
      <c r="O137" s="117"/>
      <c r="P137" s="117"/>
      <c r="Q137" s="117"/>
      <c r="R137" s="117"/>
    </row>
    <row r="138" ht="15.0" customHeight="1">
      <c r="A138" s="43"/>
      <c r="B138" s="117"/>
      <c r="C138" s="43"/>
      <c r="D138" s="118"/>
      <c r="E138" s="43"/>
      <c r="F138" s="43"/>
      <c r="G138" s="43"/>
      <c r="H138" s="43"/>
      <c r="I138" s="43"/>
      <c r="J138" s="43"/>
      <c r="K138" s="43"/>
      <c r="L138" s="43"/>
      <c r="M138" s="43"/>
      <c r="N138" s="43"/>
      <c r="O138" s="117"/>
      <c r="P138" s="117"/>
      <c r="Q138" s="117"/>
      <c r="R138" s="117"/>
    </row>
    <row r="139" ht="15.0" customHeight="1">
      <c r="A139" s="43"/>
      <c r="B139" s="117"/>
      <c r="C139" s="43"/>
      <c r="D139" s="118"/>
      <c r="E139" s="43"/>
      <c r="F139" s="43"/>
      <c r="G139" s="43"/>
      <c r="H139" s="43"/>
      <c r="I139" s="43"/>
      <c r="J139" s="43"/>
      <c r="K139" s="43"/>
      <c r="L139" s="43"/>
      <c r="M139" s="43"/>
      <c r="N139" s="43"/>
      <c r="O139" s="117"/>
      <c r="P139" s="117"/>
      <c r="Q139" s="117"/>
      <c r="R139" s="117"/>
    </row>
    <row r="140" ht="15.0" customHeight="1">
      <c r="A140" s="43"/>
      <c r="B140" s="117"/>
      <c r="C140" s="43"/>
      <c r="D140" s="118"/>
      <c r="E140" s="43"/>
      <c r="F140" s="43"/>
      <c r="G140" s="43"/>
      <c r="H140" s="43"/>
      <c r="I140" s="43"/>
      <c r="J140" s="43"/>
      <c r="K140" s="43"/>
      <c r="L140" s="43"/>
      <c r="M140" s="43"/>
      <c r="N140" s="43"/>
      <c r="O140" s="117"/>
      <c r="P140" s="117"/>
      <c r="Q140" s="117"/>
      <c r="R140" s="117"/>
    </row>
    <row r="141" ht="15.0" customHeight="1">
      <c r="A141" s="43"/>
      <c r="B141" s="117"/>
      <c r="C141" s="43"/>
      <c r="D141" s="118"/>
      <c r="E141" s="43"/>
      <c r="F141" s="43"/>
      <c r="G141" s="43"/>
      <c r="H141" s="43"/>
      <c r="I141" s="43"/>
      <c r="J141" s="43"/>
      <c r="K141" s="43"/>
      <c r="L141" s="43"/>
      <c r="M141" s="43"/>
      <c r="N141" s="43"/>
      <c r="O141" s="117"/>
      <c r="P141" s="117"/>
      <c r="Q141" s="117"/>
      <c r="R141" s="117"/>
    </row>
    <row r="142" ht="15.0" customHeight="1">
      <c r="A142" s="43"/>
      <c r="B142" s="117"/>
      <c r="C142" s="43"/>
      <c r="D142" s="118"/>
      <c r="E142" s="43"/>
      <c r="F142" s="43"/>
      <c r="G142" s="43"/>
      <c r="H142" s="43"/>
      <c r="I142" s="43"/>
      <c r="J142" s="43"/>
      <c r="K142" s="43"/>
      <c r="L142" s="43"/>
      <c r="M142" s="43"/>
      <c r="N142" s="43"/>
      <c r="O142" s="117"/>
      <c r="P142" s="117"/>
      <c r="Q142" s="117"/>
      <c r="R142" s="117"/>
    </row>
    <row r="143" ht="15.0" customHeight="1">
      <c r="A143" s="43"/>
      <c r="B143" s="117"/>
      <c r="C143" s="43"/>
      <c r="D143" s="118"/>
      <c r="E143" s="43"/>
      <c r="F143" s="43"/>
      <c r="G143" s="43"/>
      <c r="H143" s="43"/>
      <c r="I143" s="43"/>
      <c r="J143" s="43"/>
      <c r="K143" s="43"/>
      <c r="L143" s="43"/>
      <c r="M143" s="43"/>
      <c r="N143" s="43"/>
      <c r="O143" s="117"/>
      <c r="P143" s="117"/>
      <c r="Q143" s="117"/>
      <c r="R143" s="117"/>
    </row>
    <row r="144" ht="15.0" customHeight="1">
      <c r="A144" s="43"/>
      <c r="B144" s="117"/>
      <c r="C144" s="43"/>
      <c r="D144" s="118"/>
      <c r="E144" s="43"/>
      <c r="F144" s="43"/>
      <c r="G144" s="43"/>
      <c r="H144" s="43"/>
      <c r="I144" s="43"/>
      <c r="J144" s="43"/>
      <c r="K144" s="43"/>
      <c r="L144" s="43"/>
      <c r="M144" s="43"/>
      <c r="N144" s="43"/>
      <c r="O144" s="117"/>
      <c r="P144" s="117"/>
      <c r="Q144" s="117"/>
      <c r="R144" s="117"/>
    </row>
    <row r="145" ht="15.0" customHeight="1">
      <c r="A145" s="43"/>
      <c r="B145" s="117"/>
      <c r="C145" s="43"/>
      <c r="D145" s="118"/>
      <c r="E145" s="43"/>
      <c r="F145" s="43"/>
      <c r="G145" s="43"/>
      <c r="H145" s="43"/>
      <c r="I145" s="43"/>
      <c r="J145" s="43"/>
      <c r="K145" s="43"/>
      <c r="L145" s="43"/>
      <c r="M145" s="43"/>
      <c r="N145" s="43"/>
      <c r="O145" s="117"/>
      <c r="P145" s="117"/>
      <c r="Q145" s="117"/>
      <c r="R145" s="117"/>
    </row>
    <row r="146" ht="15.0" customHeight="1">
      <c r="A146" s="43"/>
      <c r="B146" s="117"/>
      <c r="C146" s="43"/>
      <c r="D146" s="118"/>
      <c r="E146" s="43"/>
      <c r="F146" s="43"/>
      <c r="G146" s="43"/>
      <c r="H146" s="43"/>
      <c r="I146" s="43"/>
      <c r="J146" s="43"/>
      <c r="K146" s="43"/>
      <c r="L146" s="43"/>
      <c r="M146" s="43"/>
      <c r="N146" s="43"/>
      <c r="O146" s="117"/>
      <c r="P146" s="117"/>
      <c r="Q146" s="117"/>
      <c r="R146" s="117"/>
    </row>
    <row r="147" ht="15.0" customHeight="1">
      <c r="A147" s="43"/>
      <c r="B147" s="117"/>
      <c r="C147" s="43"/>
      <c r="D147" s="118"/>
      <c r="E147" s="43"/>
      <c r="F147" s="43"/>
      <c r="G147" s="43"/>
      <c r="H147" s="43"/>
      <c r="I147" s="43"/>
      <c r="J147" s="43"/>
      <c r="K147" s="43"/>
      <c r="L147" s="43"/>
      <c r="M147" s="43"/>
      <c r="N147" s="43"/>
      <c r="O147" s="117"/>
      <c r="P147" s="117"/>
      <c r="Q147" s="117"/>
      <c r="R147" s="117"/>
    </row>
    <row r="148" ht="15.0" customHeight="1">
      <c r="A148" s="43"/>
      <c r="B148" s="117"/>
      <c r="C148" s="43"/>
      <c r="D148" s="118"/>
      <c r="E148" s="43"/>
      <c r="F148" s="43"/>
      <c r="G148" s="43"/>
      <c r="H148" s="43"/>
      <c r="I148" s="43"/>
      <c r="J148" s="43"/>
      <c r="K148" s="43"/>
      <c r="L148" s="43"/>
      <c r="M148" s="43"/>
      <c r="N148" s="43"/>
      <c r="O148" s="117"/>
      <c r="P148" s="117"/>
      <c r="Q148" s="117"/>
      <c r="R148" s="117"/>
    </row>
    <row r="149" ht="15.0" customHeight="1">
      <c r="A149" s="43"/>
      <c r="B149" s="117"/>
      <c r="C149" s="43"/>
      <c r="D149" s="118"/>
      <c r="E149" s="43"/>
      <c r="F149" s="43"/>
      <c r="G149" s="43"/>
      <c r="H149" s="43"/>
      <c r="I149" s="43"/>
      <c r="J149" s="43"/>
      <c r="K149" s="43"/>
      <c r="L149" s="43"/>
      <c r="M149" s="43"/>
      <c r="N149" s="43"/>
      <c r="O149" s="117"/>
      <c r="P149" s="117"/>
      <c r="Q149" s="117"/>
      <c r="R149" s="117"/>
    </row>
    <row r="150" ht="15.0" customHeight="1">
      <c r="A150" s="43"/>
      <c r="B150" s="117"/>
      <c r="C150" s="43"/>
      <c r="D150" s="118"/>
      <c r="E150" s="43"/>
      <c r="F150" s="43"/>
      <c r="G150" s="43"/>
      <c r="H150" s="43"/>
      <c r="I150" s="43"/>
      <c r="J150" s="43"/>
      <c r="K150" s="43"/>
      <c r="L150" s="43"/>
      <c r="M150" s="43"/>
      <c r="N150" s="43"/>
      <c r="O150" s="117"/>
      <c r="P150" s="117"/>
      <c r="Q150" s="117"/>
      <c r="R150" s="117"/>
    </row>
    <row r="151" ht="15.0" customHeight="1">
      <c r="A151" s="43"/>
      <c r="B151" s="117"/>
      <c r="C151" s="43"/>
      <c r="D151" s="118"/>
      <c r="E151" s="43"/>
      <c r="F151" s="43"/>
      <c r="G151" s="43"/>
      <c r="H151" s="43"/>
      <c r="I151" s="43"/>
      <c r="J151" s="43"/>
      <c r="K151" s="43"/>
      <c r="L151" s="43"/>
      <c r="M151" s="43"/>
      <c r="N151" s="43"/>
      <c r="O151" s="117"/>
      <c r="P151" s="117"/>
      <c r="Q151" s="117"/>
      <c r="R151" s="117"/>
    </row>
    <row r="152" ht="15.0" customHeight="1">
      <c r="A152" s="43"/>
      <c r="B152" s="117"/>
      <c r="C152" s="43"/>
      <c r="D152" s="118"/>
      <c r="E152" s="43"/>
      <c r="F152" s="43"/>
      <c r="G152" s="43"/>
      <c r="H152" s="43"/>
      <c r="I152" s="43"/>
      <c r="J152" s="43"/>
      <c r="K152" s="43"/>
      <c r="L152" s="43"/>
      <c r="M152" s="43"/>
      <c r="N152" s="43"/>
      <c r="O152" s="117"/>
      <c r="P152" s="117"/>
      <c r="Q152" s="117"/>
      <c r="R152" s="117"/>
    </row>
    <row r="153" ht="15.0" customHeight="1">
      <c r="A153" s="43"/>
      <c r="B153" s="117"/>
      <c r="C153" s="43"/>
      <c r="D153" s="118"/>
      <c r="E153" s="43"/>
      <c r="F153" s="43"/>
      <c r="G153" s="43"/>
      <c r="H153" s="43"/>
      <c r="I153" s="43"/>
      <c r="J153" s="43"/>
      <c r="K153" s="43"/>
      <c r="L153" s="43"/>
      <c r="M153" s="43"/>
      <c r="N153" s="43"/>
      <c r="O153" s="117"/>
      <c r="P153" s="117"/>
      <c r="Q153" s="117"/>
      <c r="R153" s="117"/>
    </row>
    <row r="154" ht="15.0" customHeight="1">
      <c r="A154" s="43"/>
      <c r="B154" s="117"/>
      <c r="C154" s="43"/>
      <c r="D154" s="118"/>
      <c r="E154" s="43"/>
      <c r="F154" s="43"/>
      <c r="G154" s="43"/>
      <c r="H154" s="43"/>
      <c r="I154" s="43"/>
      <c r="J154" s="43"/>
      <c r="K154" s="43"/>
      <c r="L154" s="43"/>
      <c r="M154" s="43"/>
      <c r="N154" s="43"/>
      <c r="O154" s="117"/>
      <c r="P154" s="117"/>
      <c r="Q154" s="117"/>
      <c r="R154" s="117"/>
    </row>
    <row r="155" ht="15.0" customHeight="1">
      <c r="A155" s="43"/>
      <c r="B155" s="117"/>
      <c r="C155" s="43"/>
      <c r="D155" s="118"/>
      <c r="E155" s="43"/>
      <c r="F155" s="43"/>
      <c r="G155" s="43"/>
      <c r="H155" s="43"/>
      <c r="I155" s="43"/>
      <c r="J155" s="43"/>
      <c r="K155" s="43"/>
      <c r="L155" s="43"/>
      <c r="M155" s="43"/>
      <c r="N155" s="43"/>
      <c r="O155" s="117"/>
      <c r="P155" s="117"/>
      <c r="Q155" s="117"/>
      <c r="R155" s="117"/>
    </row>
    <row r="156" ht="15.0" customHeight="1">
      <c r="A156" s="43"/>
      <c r="B156" s="117"/>
      <c r="C156" s="43"/>
      <c r="D156" s="118"/>
      <c r="E156" s="43"/>
      <c r="F156" s="43"/>
      <c r="G156" s="43"/>
      <c r="H156" s="43"/>
      <c r="I156" s="43"/>
      <c r="J156" s="43"/>
      <c r="K156" s="43"/>
      <c r="L156" s="43"/>
      <c r="M156" s="43"/>
      <c r="N156" s="43"/>
      <c r="O156" s="117"/>
      <c r="P156" s="117"/>
      <c r="Q156" s="117"/>
      <c r="R156" s="117"/>
    </row>
    <row r="157" ht="15.0" customHeight="1">
      <c r="A157" s="43"/>
      <c r="B157" s="117"/>
      <c r="C157" s="43"/>
      <c r="D157" s="118"/>
      <c r="E157" s="43"/>
      <c r="F157" s="43"/>
      <c r="G157" s="43"/>
      <c r="H157" s="43"/>
      <c r="I157" s="43"/>
      <c r="J157" s="43"/>
      <c r="K157" s="43"/>
      <c r="L157" s="43"/>
      <c r="M157" s="43"/>
      <c r="N157" s="43"/>
      <c r="O157" s="117"/>
      <c r="P157" s="117"/>
      <c r="Q157" s="117"/>
      <c r="R157" s="117"/>
    </row>
    <row r="158" ht="15.0" customHeight="1">
      <c r="A158" s="43"/>
      <c r="B158" s="117"/>
      <c r="C158" s="43"/>
      <c r="D158" s="118"/>
      <c r="E158" s="43"/>
      <c r="F158" s="43"/>
      <c r="G158" s="43"/>
      <c r="H158" s="43"/>
      <c r="I158" s="43"/>
      <c r="J158" s="43"/>
      <c r="K158" s="43"/>
      <c r="L158" s="43"/>
      <c r="M158" s="43"/>
      <c r="N158" s="43"/>
      <c r="O158" s="117"/>
      <c r="P158" s="117"/>
      <c r="Q158" s="117"/>
      <c r="R158" s="117"/>
    </row>
    <row r="159" ht="15.0" customHeight="1">
      <c r="A159" s="43"/>
      <c r="B159" s="117"/>
      <c r="C159" s="43"/>
      <c r="D159" s="118"/>
      <c r="E159" s="43"/>
      <c r="F159" s="43"/>
      <c r="G159" s="43"/>
      <c r="H159" s="43"/>
      <c r="I159" s="43"/>
      <c r="J159" s="43"/>
      <c r="K159" s="43"/>
      <c r="L159" s="43"/>
      <c r="M159" s="43"/>
      <c r="N159" s="43"/>
      <c r="O159" s="117"/>
      <c r="P159" s="117"/>
      <c r="Q159" s="117"/>
      <c r="R159" s="117"/>
    </row>
    <row r="160" ht="15.0" customHeight="1">
      <c r="A160" s="43"/>
      <c r="B160" s="117"/>
      <c r="C160" s="43"/>
      <c r="D160" s="118"/>
      <c r="E160" s="43"/>
      <c r="F160" s="43"/>
      <c r="G160" s="43"/>
      <c r="H160" s="43"/>
      <c r="I160" s="43"/>
      <c r="J160" s="43"/>
      <c r="K160" s="43"/>
      <c r="L160" s="43"/>
      <c r="M160" s="43"/>
      <c r="N160" s="43"/>
      <c r="O160" s="117"/>
      <c r="P160" s="117"/>
      <c r="Q160" s="117"/>
      <c r="R160" s="117"/>
    </row>
    <row r="161" ht="15.0" customHeight="1">
      <c r="A161" s="43"/>
      <c r="B161" s="117"/>
      <c r="C161" s="43"/>
      <c r="D161" s="118"/>
      <c r="E161" s="43"/>
      <c r="F161" s="43"/>
      <c r="G161" s="43"/>
      <c r="H161" s="43"/>
      <c r="I161" s="43"/>
      <c r="J161" s="43"/>
      <c r="K161" s="43"/>
      <c r="L161" s="43"/>
      <c r="M161" s="43"/>
      <c r="N161" s="43"/>
      <c r="O161" s="117"/>
      <c r="P161" s="117"/>
      <c r="Q161" s="117"/>
      <c r="R161" s="117"/>
    </row>
    <row r="162" ht="15.0" customHeight="1">
      <c r="A162" s="43"/>
      <c r="B162" s="117"/>
      <c r="C162" s="43"/>
      <c r="D162" s="118"/>
      <c r="E162" s="43"/>
      <c r="F162" s="43"/>
      <c r="G162" s="43"/>
      <c r="H162" s="43"/>
      <c r="I162" s="43"/>
      <c r="J162" s="43"/>
      <c r="K162" s="43"/>
      <c r="L162" s="43"/>
      <c r="M162" s="43"/>
      <c r="N162" s="43"/>
      <c r="O162" s="117"/>
      <c r="P162" s="117"/>
      <c r="Q162" s="117"/>
      <c r="R162" s="117"/>
    </row>
    <row r="163" ht="15.0" customHeight="1">
      <c r="A163" s="43"/>
      <c r="B163" s="117"/>
      <c r="C163" s="43"/>
      <c r="D163" s="118"/>
      <c r="E163" s="43"/>
      <c r="F163" s="43"/>
      <c r="G163" s="43"/>
      <c r="H163" s="43"/>
      <c r="I163" s="43"/>
      <c r="J163" s="43"/>
      <c r="K163" s="43"/>
      <c r="L163" s="43"/>
      <c r="M163" s="43"/>
      <c r="N163" s="43"/>
      <c r="O163" s="117"/>
      <c r="P163" s="117"/>
      <c r="Q163" s="117"/>
      <c r="R163" s="117"/>
    </row>
    <row r="164" ht="15.0" customHeight="1">
      <c r="A164" s="43"/>
      <c r="B164" s="117"/>
      <c r="C164" s="43"/>
      <c r="D164" s="118"/>
      <c r="E164" s="43"/>
      <c r="F164" s="43"/>
      <c r="G164" s="43"/>
      <c r="H164" s="43"/>
      <c r="I164" s="43"/>
      <c r="J164" s="43"/>
      <c r="K164" s="43"/>
      <c r="L164" s="43"/>
      <c r="M164" s="43"/>
      <c r="N164" s="43"/>
      <c r="O164" s="117"/>
      <c r="P164" s="117"/>
      <c r="Q164" s="117"/>
      <c r="R164" s="117"/>
    </row>
    <row r="165" ht="12.75" customHeight="1">
      <c r="G165" s="5"/>
      <c r="M165" s="5"/>
      <c r="Q165" s="5"/>
    </row>
    <row r="166" ht="12.75" customHeight="1">
      <c r="G166" s="5"/>
      <c r="M166" s="5"/>
      <c r="Q166" s="5"/>
    </row>
    <row r="167" ht="12.75" customHeight="1">
      <c r="G167" s="5"/>
      <c r="M167" s="5"/>
      <c r="Q167" s="5"/>
    </row>
    <row r="168" ht="12.75" customHeight="1">
      <c r="G168" s="5"/>
      <c r="M168" s="5"/>
      <c r="Q168" s="5"/>
    </row>
    <row r="169" ht="12.75" customHeight="1">
      <c r="G169" s="5"/>
      <c r="M169" s="5"/>
      <c r="Q169" s="5"/>
    </row>
    <row r="170" ht="12.75" customHeight="1">
      <c r="G170" s="5"/>
      <c r="M170" s="5"/>
      <c r="Q170" s="5"/>
    </row>
    <row r="171" ht="12.75" customHeight="1">
      <c r="G171" s="5"/>
      <c r="M171" s="5"/>
      <c r="Q171" s="5"/>
    </row>
    <row r="172" ht="12.75" customHeight="1">
      <c r="G172" s="5"/>
      <c r="M172" s="5"/>
      <c r="Q172" s="5"/>
    </row>
    <row r="173" ht="12.75" customHeight="1">
      <c r="G173" s="5"/>
      <c r="M173" s="5"/>
      <c r="Q173" s="5"/>
    </row>
    <row r="174" ht="12.75" customHeight="1">
      <c r="G174" s="5"/>
      <c r="M174" s="5"/>
      <c r="Q174" s="5"/>
    </row>
    <row r="175" ht="12.75" customHeight="1">
      <c r="G175" s="5"/>
      <c r="M175" s="5"/>
      <c r="Q175" s="5"/>
    </row>
    <row r="176" ht="12.75" customHeight="1">
      <c r="G176" s="5"/>
      <c r="M176" s="5"/>
      <c r="Q176" s="5"/>
    </row>
    <row r="177" ht="12.75" customHeight="1">
      <c r="G177" s="5"/>
      <c r="M177" s="5"/>
      <c r="Q177" s="5"/>
    </row>
    <row r="178" ht="12.75" customHeight="1">
      <c r="G178" s="5"/>
      <c r="M178" s="5"/>
      <c r="Q178" s="5"/>
    </row>
    <row r="179" ht="12.75" customHeight="1">
      <c r="G179" s="5"/>
      <c r="M179" s="5"/>
      <c r="Q179" s="5"/>
    </row>
    <row r="180" ht="12.75" customHeight="1">
      <c r="G180" s="5"/>
      <c r="M180" s="5"/>
      <c r="Q180" s="5"/>
    </row>
    <row r="181" ht="12.75" customHeight="1">
      <c r="G181" s="5"/>
      <c r="M181" s="5"/>
      <c r="Q181" s="5"/>
    </row>
    <row r="182" ht="12.75" customHeight="1">
      <c r="G182" s="5"/>
      <c r="M182" s="5"/>
      <c r="Q182" s="5"/>
    </row>
    <row r="183" ht="12.75" customHeight="1">
      <c r="G183" s="5"/>
      <c r="M183" s="5"/>
      <c r="Q183" s="5"/>
    </row>
    <row r="184" ht="12.75" customHeight="1">
      <c r="G184" s="5"/>
      <c r="M184" s="5"/>
      <c r="Q184" s="5"/>
    </row>
    <row r="185" ht="12.75" customHeight="1">
      <c r="G185" s="5"/>
      <c r="M185" s="5"/>
      <c r="Q185" s="5"/>
    </row>
    <row r="186" ht="12.75" customHeight="1">
      <c r="G186" s="5"/>
      <c r="M186" s="5"/>
      <c r="Q186" s="5"/>
    </row>
    <row r="187" ht="12.75" customHeight="1">
      <c r="G187" s="5"/>
      <c r="M187" s="5"/>
      <c r="Q187" s="5"/>
    </row>
    <row r="188" ht="12.75" customHeight="1">
      <c r="G188" s="5"/>
      <c r="M188" s="5"/>
      <c r="Q188" s="5"/>
    </row>
    <row r="189" ht="12.75" customHeight="1">
      <c r="G189" s="5"/>
      <c r="M189" s="5"/>
      <c r="Q189" s="5"/>
    </row>
    <row r="190" ht="12.75" customHeight="1">
      <c r="G190" s="5"/>
      <c r="M190" s="5"/>
      <c r="Q190" s="5"/>
    </row>
    <row r="191" ht="12.75" customHeight="1">
      <c r="G191" s="5"/>
      <c r="M191" s="5"/>
      <c r="Q191" s="5"/>
    </row>
    <row r="192" ht="12.75" customHeight="1">
      <c r="G192" s="5"/>
      <c r="M192" s="5"/>
      <c r="Q192" s="5"/>
    </row>
    <row r="193" ht="12.75" customHeight="1">
      <c r="G193" s="5"/>
      <c r="M193" s="5"/>
      <c r="Q193" s="5"/>
    </row>
    <row r="194" ht="12.75" customHeight="1">
      <c r="G194" s="5"/>
      <c r="M194" s="5"/>
      <c r="Q194" s="5"/>
    </row>
    <row r="195" ht="12.75" customHeight="1">
      <c r="G195" s="5"/>
      <c r="M195" s="5"/>
      <c r="Q195" s="5"/>
    </row>
    <row r="196" ht="12.75" customHeight="1">
      <c r="G196" s="5"/>
      <c r="M196" s="5"/>
      <c r="Q196" s="5"/>
    </row>
    <row r="197" ht="12.75" customHeight="1">
      <c r="G197" s="5"/>
      <c r="M197" s="5"/>
      <c r="Q197" s="5"/>
    </row>
    <row r="198" ht="12.75" customHeight="1">
      <c r="G198" s="5"/>
      <c r="M198" s="5"/>
      <c r="Q198" s="5"/>
    </row>
    <row r="199" ht="12.75" customHeight="1">
      <c r="G199" s="5"/>
      <c r="M199" s="5"/>
      <c r="Q199" s="5"/>
    </row>
    <row r="200" ht="12.75" customHeight="1">
      <c r="G200" s="5"/>
      <c r="M200" s="5"/>
      <c r="Q200" s="5"/>
    </row>
    <row r="201" ht="12.75" customHeight="1">
      <c r="G201" s="5"/>
      <c r="M201" s="5"/>
      <c r="Q201" s="5"/>
    </row>
    <row r="202" ht="12.75" customHeight="1">
      <c r="G202" s="5"/>
      <c r="M202" s="5"/>
      <c r="Q202" s="5"/>
    </row>
    <row r="203" ht="12.75" customHeight="1">
      <c r="G203" s="5"/>
      <c r="M203" s="5"/>
      <c r="Q203" s="5"/>
    </row>
    <row r="204" ht="12.75" customHeight="1">
      <c r="G204" s="5"/>
      <c r="M204" s="5"/>
      <c r="Q204" s="5"/>
    </row>
    <row r="205" ht="12.75" customHeight="1">
      <c r="G205" s="5"/>
      <c r="M205" s="5"/>
      <c r="Q205" s="5"/>
    </row>
    <row r="206" ht="12.75" customHeight="1">
      <c r="G206" s="5"/>
      <c r="M206" s="5"/>
      <c r="Q206" s="5"/>
    </row>
    <row r="207" ht="12.75" customHeight="1">
      <c r="G207" s="5"/>
      <c r="M207" s="5"/>
      <c r="Q207" s="5"/>
    </row>
    <row r="208" ht="12.75" customHeight="1">
      <c r="G208" s="5"/>
      <c r="M208" s="5"/>
      <c r="Q208" s="5"/>
    </row>
    <row r="209" ht="12.75" customHeight="1">
      <c r="G209" s="5"/>
      <c r="M209" s="5"/>
      <c r="Q209" s="5"/>
    </row>
    <row r="210" ht="12.75" customHeight="1">
      <c r="G210" s="5"/>
      <c r="M210" s="5"/>
      <c r="Q210" s="5"/>
    </row>
    <row r="211" ht="12.75" customHeight="1">
      <c r="G211" s="5"/>
      <c r="M211" s="5"/>
      <c r="Q211" s="5"/>
    </row>
    <row r="212" ht="12.75" customHeight="1">
      <c r="G212" s="5"/>
      <c r="M212" s="5"/>
      <c r="Q212" s="5"/>
    </row>
    <row r="213" ht="12.75" customHeight="1">
      <c r="G213" s="5"/>
      <c r="M213" s="5"/>
      <c r="Q213" s="5"/>
    </row>
    <row r="214" ht="12.75" customHeight="1">
      <c r="G214" s="5"/>
      <c r="M214" s="5"/>
      <c r="Q214" s="5"/>
    </row>
    <row r="215" ht="12.75" customHeight="1">
      <c r="G215" s="5"/>
      <c r="M215" s="5"/>
      <c r="Q215" s="5"/>
    </row>
    <row r="216" ht="12.75" customHeight="1">
      <c r="G216" s="5"/>
      <c r="M216" s="5"/>
      <c r="Q216" s="5"/>
    </row>
    <row r="217" ht="12.75" customHeight="1">
      <c r="G217" s="5"/>
      <c r="M217" s="5"/>
      <c r="Q217" s="5"/>
    </row>
    <row r="218" ht="12.75" customHeight="1">
      <c r="G218" s="5"/>
      <c r="M218" s="5"/>
      <c r="Q218" s="5"/>
    </row>
    <row r="219" ht="12.75" customHeight="1">
      <c r="G219" s="5"/>
      <c r="M219" s="5"/>
      <c r="Q219" s="5"/>
    </row>
    <row r="220" ht="12.75" customHeight="1">
      <c r="G220" s="5"/>
      <c r="M220" s="5"/>
      <c r="Q220" s="5"/>
    </row>
    <row r="221" ht="12.75" customHeight="1">
      <c r="G221" s="5"/>
      <c r="M221" s="5"/>
      <c r="Q221" s="5"/>
    </row>
    <row r="222" ht="12.75" customHeight="1">
      <c r="G222" s="5"/>
      <c r="M222" s="5"/>
      <c r="Q222" s="5"/>
    </row>
    <row r="223" ht="12.75" customHeight="1">
      <c r="G223" s="5"/>
      <c r="M223" s="5"/>
      <c r="Q223" s="5"/>
    </row>
    <row r="224" ht="12.75" customHeight="1">
      <c r="G224" s="5"/>
      <c r="M224" s="5"/>
      <c r="Q224" s="5"/>
    </row>
    <row r="225" ht="12.75" customHeight="1">
      <c r="G225" s="5"/>
      <c r="M225" s="5"/>
      <c r="Q225" s="5"/>
    </row>
    <row r="226" ht="12.75" customHeight="1">
      <c r="G226" s="5"/>
      <c r="M226" s="5"/>
      <c r="Q226" s="5"/>
    </row>
    <row r="227" ht="12.75" customHeight="1">
      <c r="G227" s="5"/>
      <c r="M227" s="5"/>
      <c r="Q227" s="5"/>
    </row>
    <row r="228" ht="12.75" customHeight="1">
      <c r="G228" s="5"/>
      <c r="M228" s="5"/>
      <c r="Q228" s="5"/>
    </row>
    <row r="229" ht="12.75" customHeight="1">
      <c r="G229" s="5"/>
      <c r="M229" s="5"/>
      <c r="Q229" s="5"/>
    </row>
    <row r="230" ht="12.75" customHeight="1">
      <c r="G230" s="5"/>
      <c r="M230" s="5"/>
      <c r="Q230" s="5"/>
    </row>
    <row r="231" ht="12.75" customHeight="1">
      <c r="G231" s="5"/>
      <c r="M231" s="5"/>
      <c r="Q231" s="5"/>
    </row>
    <row r="232" ht="12.75" customHeight="1">
      <c r="G232" s="5"/>
      <c r="M232" s="5"/>
      <c r="Q232" s="5"/>
    </row>
    <row r="233" ht="12.75" customHeight="1">
      <c r="G233" s="5"/>
      <c r="M233" s="5"/>
      <c r="Q233" s="5"/>
    </row>
    <row r="234" ht="12.75" customHeight="1">
      <c r="G234" s="5"/>
      <c r="M234" s="5"/>
      <c r="Q234" s="5"/>
    </row>
    <row r="235" ht="12.75" customHeight="1">
      <c r="G235" s="5"/>
      <c r="M235" s="5"/>
      <c r="Q235" s="5"/>
    </row>
    <row r="236" ht="12.75" customHeight="1">
      <c r="G236" s="5"/>
      <c r="M236" s="5"/>
      <c r="Q236" s="5"/>
    </row>
    <row r="237" ht="12.75" customHeight="1">
      <c r="G237" s="5"/>
      <c r="M237" s="5"/>
      <c r="Q237" s="5"/>
    </row>
    <row r="238" ht="12.75" customHeight="1">
      <c r="G238" s="5"/>
      <c r="M238" s="5"/>
      <c r="Q238" s="5"/>
    </row>
    <row r="239" ht="12.75" customHeight="1">
      <c r="G239" s="5"/>
      <c r="M239" s="5"/>
      <c r="Q239" s="5"/>
    </row>
    <row r="240" ht="12.75" customHeight="1">
      <c r="G240" s="5"/>
      <c r="M240" s="5"/>
      <c r="Q240" s="5"/>
    </row>
    <row r="241" ht="12.75" customHeight="1">
      <c r="G241" s="5"/>
      <c r="M241" s="5"/>
      <c r="Q241" s="5"/>
    </row>
    <row r="242" ht="12.75" customHeight="1">
      <c r="G242" s="5"/>
      <c r="M242" s="5"/>
      <c r="Q242" s="5"/>
    </row>
    <row r="243" ht="12.75" customHeight="1">
      <c r="G243" s="5"/>
      <c r="M243" s="5"/>
      <c r="Q243" s="5"/>
    </row>
    <row r="244" ht="12.75" customHeight="1">
      <c r="G244" s="5"/>
      <c r="M244" s="5"/>
      <c r="Q244" s="5"/>
    </row>
    <row r="245" ht="12.75" customHeight="1">
      <c r="G245" s="5"/>
      <c r="M245" s="5"/>
      <c r="Q245" s="5"/>
    </row>
    <row r="246" ht="12.75" customHeight="1">
      <c r="G246" s="5"/>
      <c r="M246" s="5"/>
      <c r="Q246" s="5"/>
    </row>
    <row r="247" ht="12.75" customHeight="1">
      <c r="G247" s="5"/>
      <c r="M247" s="5"/>
      <c r="Q247" s="5"/>
    </row>
    <row r="248" ht="12.75" customHeight="1">
      <c r="G248" s="5"/>
      <c r="M248" s="5"/>
      <c r="Q248" s="5"/>
    </row>
    <row r="249" ht="12.75" customHeight="1">
      <c r="G249" s="5"/>
      <c r="M249" s="5"/>
      <c r="Q249" s="5"/>
    </row>
    <row r="250" ht="12.75" customHeight="1">
      <c r="G250" s="5"/>
      <c r="M250" s="5"/>
      <c r="Q250" s="5"/>
    </row>
    <row r="251" ht="12.75" customHeight="1">
      <c r="G251" s="5"/>
      <c r="M251" s="5"/>
      <c r="Q251" s="5"/>
    </row>
    <row r="252" ht="12.75" customHeight="1">
      <c r="G252" s="5"/>
      <c r="M252" s="5"/>
      <c r="Q252" s="5"/>
    </row>
    <row r="253" ht="12.75" customHeight="1">
      <c r="G253" s="5"/>
      <c r="M253" s="5"/>
      <c r="Q253" s="5"/>
    </row>
    <row r="254" ht="12.75" customHeight="1">
      <c r="G254" s="5"/>
      <c r="M254" s="5"/>
      <c r="Q254" s="5"/>
    </row>
    <row r="255" ht="12.75" customHeight="1">
      <c r="G255" s="5"/>
      <c r="M255" s="5"/>
      <c r="Q255" s="5"/>
    </row>
    <row r="256" ht="12.75" customHeight="1">
      <c r="G256" s="5"/>
      <c r="M256" s="5"/>
      <c r="Q256" s="5"/>
    </row>
    <row r="257" ht="12.75" customHeight="1">
      <c r="G257" s="5"/>
      <c r="M257" s="5"/>
      <c r="Q257" s="5"/>
    </row>
    <row r="258" ht="12.75" customHeight="1">
      <c r="G258" s="5"/>
      <c r="M258" s="5"/>
      <c r="Q258" s="5"/>
    </row>
    <row r="259" ht="12.75" customHeight="1">
      <c r="G259" s="5"/>
      <c r="M259" s="5"/>
      <c r="Q259" s="5"/>
    </row>
    <row r="260" ht="12.75" customHeight="1">
      <c r="G260" s="5"/>
      <c r="M260" s="5"/>
      <c r="Q260" s="5"/>
    </row>
    <row r="261" ht="12.75" customHeight="1">
      <c r="G261" s="5"/>
      <c r="M261" s="5"/>
      <c r="Q261" s="5"/>
    </row>
    <row r="262" ht="12.75" customHeight="1">
      <c r="G262" s="5"/>
      <c r="M262" s="5"/>
      <c r="Q262" s="5"/>
    </row>
    <row r="263" ht="12.75" customHeight="1">
      <c r="G263" s="5"/>
      <c r="M263" s="5"/>
      <c r="Q263" s="5"/>
    </row>
    <row r="264" ht="12.75" customHeight="1">
      <c r="G264" s="5"/>
      <c r="M264" s="5"/>
      <c r="Q264" s="5"/>
    </row>
    <row r="265" ht="12.75" customHeight="1">
      <c r="G265" s="5"/>
      <c r="M265" s="5"/>
      <c r="Q265" s="5"/>
    </row>
    <row r="266" ht="12.75" customHeight="1">
      <c r="G266" s="5"/>
      <c r="M266" s="5"/>
      <c r="Q266" s="5"/>
    </row>
    <row r="267" ht="12.75" customHeight="1">
      <c r="G267" s="5"/>
      <c r="M267" s="5"/>
      <c r="Q267" s="5"/>
    </row>
    <row r="268" ht="12.75" customHeight="1">
      <c r="G268" s="5"/>
      <c r="M268" s="5"/>
      <c r="Q268" s="5"/>
    </row>
    <row r="269" ht="12.75" customHeight="1">
      <c r="G269" s="5"/>
      <c r="M269" s="5"/>
      <c r="Q269" s="5"/>
    </row>
    <row r="270" ht="12.75" customHeight="1">
      <c r="G270" s="5"/>
      <c r="M270" s="5"/>
      <c r="Q270" s="5"/>
    </row>
    <row r="271" ht="12.75" customHeight="1">
      <c r="G271" s="5"/>
      <c r="M271" s="5"/>
      <c r="Q271" s="5"/>
    </row>
    <row r="272" ht="12.75" customHeight="1">
      <c r="G272" s="5"/>
      <c r="M272" s="5"/>
      <c r="Q272" s="5"/>
    </row>
    <row r="273" ht="12.75" customHeight="1">
      <c r="G273" s="5"/>
      <c r="M273" s="5"/>
      <c r="Q273" s="5"/>
    </row>
    <row r="274" ht="12.75" customHeight="1">
      <c r="G274" s="5"/>
      <c r="M274" s="5"/>
      <c r="Q274" s="5"/>
    </row>
    <row r="275" ht="12.75" customHeight="1">
      <c r="G275" s="5"/>
      <c r="M275" s="5"/>
      <c r="Q275" s="5"/>
    </row>
    <row r="276" ht="12.75" customHeight="1">
      <c r="G276" s="5"/>
      <c r="M276" s="5"/>
      <c r="Q276" s="5"/>
    </row>
    <row r="277" ht="12.75" customHeight="1">
      <c r="G277" s="5"/>
      <c r="M277" s="5"/>
      <c r="Q277" s="5"/>
    </row>
    <row r="278" ht="12.75" customHeight="1">
      <c r="G278" s="5"/>
      <c r="M278" s="5"/>
      <c r="Q278" s="5"/>
    </row>
    <row r="279" ht="12.75" customHeight="1">
      <c r="G279" s="5"/>
      <c r="M279" s="5"/>
      <c r="Q279" s="5"/>
    </row>
    <row r="280" ht="12.75" customHeight="1">
      <c r="G280" s="5"/>
      <c r="M280" s="5"/>
      <c r="Q280" s="5"/>
    </row>
    <row r="281" ht="12.75" customHeight="1">
      <c r="G281" s="5"/>
      <c r="M281" s="5"/>
      <c r="Q281" s="5"/>
    </row>
    <row r="282" ht="12.75" customHeight="1">
      <c r="G282" s="5"/>
      <c r="M282" s="5"/>
      <c r="Q282" s="5"/>
    </row>
    <row r="283" ht="12.75" customHeight="1">
      <c r="G283" s="5"/>
      <c r="M283" s="5"/>
      <c r="Q283" s="5"/>
    </row>
    <row r="284" ht="12.75" customHeight="1">
      <c r="G284" s="5"/>
      <c r="M284" s="5"/>
      <c r="Q284" s="5"/>
    </row>
    <row r="285" ht="12.75" customHeight="1">
      <c r="G285" s="5"/>
      <c r="M285" s="5"/>
      <c r="Q285" s="5"/>
    </row>
    <row r="286" ht="12.75" customHeight="1">
      <c r="G286" s="5"/>
      <c r="M286" s="5"/>
      <c r="Q286" s="5"/>
    </row>
    <row r="287" ht="12.75" customHeight="1">
      <c r="G287" s="5"/>
      <c r="M287" s="5"/>
      <c r="Q287" s="5"/>
    </row>
    <row r="288" ht="12.75" customHeight="1">
      <c r="G288" s="5"/>
      <c r="M288" s="5"/>
      <c r="Q288" s="5"/>
    </row>
    <row r="289" ht="12.75" customHeight="1">
      <c r="G289" s="5"/>
      <c r="M289" s="5"/>
      <c r="Q289" s="5"/>
    </row>
    <row r="290" ht="12.75" customHeight="1">
      <c r="G290" s="5"/>
      <c r="M290" s="5"/>
      <c r="Q290" s="5"/>
    </row>
    <row r="291" ht="12.75" customHeight="1">
      <c r="G291" s="5"/>
      <c r="M291" s="5"/>
      <c r="Q291" s="5"/>
    </row>
    <row r="292" ht="12.75" customHeight="1">
      <c r="G292" s="5"/>
      <c r="M292" s="5"/>
      <c r="Q292" s="5"/>
    </row>
    <row r="293" ht="12.75" customHeight="1">
      <c r="G293" s="5"/>
      <c r="M293" s="5"/>
      <c r="Q293" s="5"/>
    </row>
    <row r="294" ht="12.75" customHeight="1">
      <c r="G294" s="5"/>
      <c r="M294" s="5"/>
      <c r="Q294" s="5"/>
    </row>
    <row r="295" ht="12.75" customHeight="1">
      <c r="G295" s="5"/>
      <c r="M295" s="5"/>
      <c r="Q295" s="5"/>
    </row>
    <row r="296" ht="12.75" customHeight="1">
      <c r="G296" s="5"/>
      <c r="M296" s="5"/>
      <c r="Q296" s="5"/>
    </row>
    <row r="297" ht="12.75" customHeight="1">
      <c r="G297" s="5"/>
      <c r="M297" s="5"/>
      <c r="Q297" s="5"/>
    </row>
    <row r="298" ht="12.75" customHeight="1">
      <c r="G298" s="5"/>
      <c r="M298" s="5"/>
      <c r="Q298" s="5"/>
    </row>
    <row r="299" ht="12.75" customHeight="1">
      <c r="G299" s="5"/>
      <c r="M299" s="5"/>
      <c r="Q299" s="5"/>
    </row>
    <row r="300" ht="12.75" customHeight="1">
      <c r="G300" s="5"/>
      <c r="M300" s="5"/>
      <c r="Q300" s="5"/>
    </row>
    <row r="301" ht="12.75" customHeight="1">
      <c r="G301" s="5"/>
      <c r="M301" s="5"/>
      <c r="Q301" s="5"/>
    </row>
    <row r="302" ht="12.75" customHeight="1">
      <c r="G302" s="5"/>
      <c r="M302" s="5"/>
      <c r="Q302" s="5"/>
    </row>
    <row r="303" ht="12.75" customHeight="1">
      <c r="G303" s="5"/>
      <c r="M303" s="5"/>
      <c r="Q303" s="5"/>
    </row>
    <row r="304" ht="12.75" customHeight="1">
      <c r="G304" s="5"/>
      <c r="M304" s="5"/>
      <c r="Q304" s="5"/>
    </row>
    <row r="305" ht="12.75" customHeight="1">
      <c r="G305" s="5"/>
      <c r="M305" s="5"/>
      <c r="Q305" s="5"/>
    </row>
    <row r="306" ht="12.75" customHeight="1">
      <c r="G306" s="5"/>
      <c r="M306" s="5"/>
      <c r="Q306" s="5"/>
    </row>
    <row r="307" ht="12.75" customHeight="1">
      <c r="G307" s="5"/>
      <c r="M307" s="5"/>
      <c r="Q307" s="5"/>
    </row>
    <row r="308" ht="12.75" customHeight="1">
      <c r="G308" s="5"/>
      <c r="M308" s="5"/>
      <c r="Q308" s="5"/>
    </row>
    <row r="309" ht="12.75" customHeight="1">
      <c r="G309" s="5"/>
      <c r="M309" s="5"/>
      <c r="Q309" s="5"/>
    </row>
    <row r="310" ht="12.75" customHeight="1">
      <c r="G310" s="5"/>
      <c r="M310" s="5"/>
      <c r="Q310" s="5"/>
    </row>
    <row r="311" ht="12.75" customHeight="1">
      <c r="G311" s="5"/>
      <c r="M311" s="5"/>
      <c r="Q311" s="5"/>
    </row>
    <row r="312" ht="12.75" customHeight="1">
      <c r="G312" s="5"/>
      <c r="M312" s="5"/>
      <c r="Q312" s="5"/>
    </row>
    <row r="313" ht="12.75" customHeight="1">
      <c r="G313" s="5"/>
      <c r="M313" s="5"/>
      <c r="Q313" s="5"/>
    </row>
    <row r="314" ht="12.75" customHeight="1">
      <c r="G314" s="5"/>
      <c r="M314" s="5"/>
      <c r="Q314" s="5"/>
    </row>
    <row r="315" ht="12.75" customHeight="1">
      <c r="G315" s="5"/>
      <c r="M315" s="5"/>
      <c r="Q315" s="5"/>
    </row>
    <row r="316" ht="12.75" customHeight="1">
      <c r="G316" s="5"/>
      <c r="M316" s="5"/>
      <c r="Q316" s="5"/>
    </row>
    <row r="317" ht="12.75" customHeight="1">
      <c r="G317" s="5"/>
      <c r="M317" s="5"/>
      <c r="Q317" s="5"/>
    </row>
    <row r="318" ht="12.75" customHeight="1">
      <c r="G318" s="5"/>
      <c r="M318" s="5"/>
      <c r="Q318" s="5"/>
    </row>
    <row r="319" ht="12.75" customHeight="1">
      <c r="G319" s="5"/>
      <c r="M319" s="5"/>
      <c r="Q319" s="5"/>
    </row>
    <row r="320" ht="12.75" customHeight="1">
      <c r="G320" s="5"/>
      <c r="M320" s="5"/>
      <c r="Q320" s="5"/>
    </row>
    <row r="321" ht="12.75" customHeight="1">
      <c r="G321" s="5"/>
      <c r="M321" s="5"/>
      <c r="Q321" s="5"/>
    </row>
    <row r="322" ht="12.75" customHeight="1">
      <c r="G322" s="5"/>
      <c r="M322" s="5"/>
      <c r="Q322" s="5"/>
    </row>
    <row r="323" ht="12.75" customHeight="1">
      <c r="G323" s="5"/>
      <c r="M323" s="5"/>
      <c r="Q323" s="5"/>
    </row>
    <row r="324" ht="12.75" customHeight="1">
      <c r="G324" s="5"/>
      <c r="M324" s="5"/>
      <c r="Q324" s="5"/>
    </row>
    <row r="325" ht="12.75" customHeight="1">
      <c r="G325" s="5"/>
      <c r="M325" s="5"/>
      <c r="Q325" s="5"/>
    </row>
    <row r="326" ht="12.75" customHeight="1">
      <c r="G326" s="5"/>
      <c r="M326" s="5"/>
      <c r="Q326" s="5"/>
    </row>
    <row r="327" ht="12.75" customHeight="1">
      <c r="G327" s="5"/>
      <c r="M327" s="5"/>
      <c r="Q327" s="5"/>
    </row>
    <row r="328" ht="12.75" customHeight="1">
      <c r="G328" s="5"/>
      <c r="M328" s="5"/>
      <c r="Q328" s="5"/>
    </row>
    <row r="329" ht="12.75" customHeight="1">
      <c r="G329" s="5"/>
      <c r="M329" s="5"/>
      <c r="Q329" s="5"/>
    </row>
    <row r="330" ht="12.75" customHeight="1">
      <c r="G330" s="5"/>
      <c r="M330" s="5"/>
      <c r="Q330" s="5"/>
    </row>
    <row r="331" ht="12.75" customHeight="1">
      <c r="G331" s="5"/>
      <c r="M331" s="5"/>
      <c r="Q331" s="5"/>
    </row>
    <row r="332" ht="12.75" customHeight="1">
      <c r="G332" s="5"/>
      <c r="M332" s="5"/>
      <c r="Q332" s="5"/>
    </row>
    <row r="333" ht="12.75" customHeight="1">
      <c r="G333" s="5"/>
      <c r="M333" s="5"/>
      <c r="Q333" s="5"/>
    </row>
    <row r="334" ht="12.75" customHeight="1">
      <c r="G334" s="5"/>
      <c r="M334" s="5"/>
      <c r="Q334" s="5"/>
    </row>
    <row r="335" ht="12.75" customHeight="1">
      <c r="G335" s="5"/>
      <c r="M335" s="5"/>
      <c r="Q335" s="5"/>
    </row>
    <row r="336" ht="12.75" customHeight="1">
      <c r="G336" s="5"/>
      <c r="M336" s="5"/>
      <c r="Q336" s="5"/>
    </row>
    <row r="337" ht="12.75" customHeight="1">
      <c r="G337" s="5"/>
      <c r="M337" s="5"/>
      <c r="Q337" s="5"/>
    </row>
    <row r="338" ht="12.75" customHeight="1">
      <c r="G338" s="5"/>
      <c r="M338" s="5"/>
      <c r="Q338" s="5"/>
    </row>
    <row r="339" ht="12.75" customHeight="1">
      <c r="G339" s="5"/>
      <c r="M339" s="5"/>
      <c r="Q339" s="5"/>
    </row>
    <row r="340" ht="12.75" customHeight="1">
      <c r="G340" s="5"/>
      <c r="M340" s="5"/>
      <c r="Q340" s="5"/>
    </row>
    <row r="341" ht="12.75" customHeight="1">
      <c r="G341" s="5"/>
      <c r="M341" s="5"/>
      <c r="Q341" s="5"/>
    </row>
    <row r="342" ht="12.75" customHeight="1">
      <c r="G342" s="5"/>
      <c r="M342" s="5"/>
      <c r="Q342" s="5"/>
    </row>
    <row r="343" ht="12.75" customHeight="1">
      <c r="G343" s="5"/>
      <c r="M343" s="5"/>
      <c r="Q343" s="5"/>
    </row>
    <row r="344" ht="12.75" customHeight="1">
      <c r="G344" s="5"/>
      <c r="M344" s="5"/>
      <c r="Q344" s="5"/>
    </row>
    <row r="345" ht="12.75" customHeight="1">
      <c r="G345" s="5"/>
      <c r="M345" s="5"/>
      <c r="Q345" s="5"/>
    </row>
    <row r="346" ht="12.75" customHeight="1">
      <c r="G346" s="5"/>
      <c r="M346" s="5"/>
      <c r="Q346" s="5"/>
    </row>
    <row r="347" ht="12.75" customHeight="1">
      <c r="G347" s="5"/>
      <c r="M347" s="5"/>
      <c r="Q347" s="5"/>
    </row>
    <row r="348" ht="12.75" customHeight="1">
      <c r="G348" s="5"/>
      <c r="M348" s="5"/>
      <c r="Q348" s="5"/>
    </row>
    <row r="349" ht="12.75" customHeight="1">
      <c r="G349" s="5"/>
      <c r="M349" s="5"/>
      <c r="Q349" s="5"/>
    </row>
    <row r="350" ht="12.75" customHeight="1">
      <c r="G350" s="5"/>
      <c r="M350" s="5"/>
      <c r="Q350" s="5"/>
    </row>
    <row r="351" ht="12.75" customHeight="1">
      <c r="G351" s="5"/>
      <c r="M351" s="5"/>
      <c r="Q351" s="5"/>
    </row>
    <row r="352" ht="12.75" customHeight="1">
      <c r="G352" s="5"/>
      <c r="M352" s="5"/>
      <c r="Q352" s="5"/>
    </row>
    <row r="353" ht="12.75" customHeight="1">
      <c r="G353" s="5"/>
      <c r="M353" s="5"/>
      <c r="Q353" s="5"/>
    </row>
    <row r="354" ht="12.75" customHeight="1">
      <c r="G354" s="5"/>
      <c r="M354" s="5"/>
      <c r="Q354" s="5"/>
    </row>
    <row r="355" ht="12.75" customHeight="1">
      <c r="G355" s="5"/>
      <c r="M355" s="5"/>
      <c r="Q355" s="5"/>
    </row>
    <row r="356" ht="12.75" customHeight="1">
      <c r="G356" s="5"/>
      <c r="M356" s="5"/>
      <c r="Q356" s="5"/>
    </row>
    <row r="357" ht="12.75" customHeight="1">
      <c r="G357" s="5"/>
      <c r="M357" s="5"/>
      <c r="Q357" s="5"/>
    </row>
    <row r="358" ht="12.75" customHeight="1">
      <c r="G358" s="5"/>
      <c r="M358" s="5"/>
      <c r="Q358" s="5"/>
    </row>
    <row r="359" ht="12.75" customHeight="1">
      <c r="G359" s="5"/>
      <c r="M359" s="5"/>
      <c r="Q359" s="5"/>
    </row>
    <row r="360" ht="12.75" customHeight="1">
      <c r="G360" s="5"/>
      <c r="M360" s="5"/>
      <c r="Q360" s="5"/>
    </row>
    <row r="361" ht="12.75" customHeight="1">
      <c r="G361" s="5"/>
      <c r="M361" s="5"/>
      <c r="Q361" s="5"/>
    </row>
    <row r="362" ht="12.75" customHeight="1">
      <c r="G362" s="5"/>
      <c r="M362" s="5"/>
      <c r="Q362" s="5"/>
    </row>
    <row r="363" ht="12.75" customHeight="1">
      <c r="G363" s="5"/>
      <c r="M363" s="5"/>
      <c r="Q363" s="5"/>
    </row>
    <row r="364" ht="12.75" customHeight="1">
      <c r="G364" s="5"/>
      <c r="M364" s="5"/>
      <c r="Q364" s="5"/>
    </row>
    <row r="365" ht="12.75" customHeight="1">
      <c r="G365" s="5"/>
      <c r="M365" s="5"/>
      <c r="Q365" s="5"/>
    </row>
    <row r="366" ht="12.75" customHeight="1">
      <c r="G366" s="5"/>
      <c r="M366" s="5"/>
      <c r="Q366" s="5"/>
    </row>
    <row r="367" ht="12.75" customHeight="1">
      <c r="G367" s="5"/>
      <c r="M367" s="5"/>
      <c r="Q367" s="5"/>
    </row>
    <row r="368" ht="12.75" customHeight="1">
      <c r="G368" s="5"/>
      <c r="M368" s="5"/>
      <c r="Q368" s="5"/>
    </row>
    <row r="369" ht="12.75" customHeight="1">
      <c r="G369" s="5"/>
      <c r="M369" s="5"/>
      <c r="Q369" s="5"/>
    </row>
    <row r="370" ht="12.75" customHeight="1">
      <c r="G370" s="5"/>
      <c r="M370" s="5"/>
      <c r="Q370" s="5"/>
    </row>
    <row r="371" ht="12.75" customHeight="1">
      <c r="G371" s="5"/>
      <c r="M371" s="5"/>
      <c r="Q371" s="5"/>
    </row>
    <row r="372" ht="12.75" customHeight="1">
      <c r="G372" s="5"/>
      <c r="M372" s="5"/>
      <c r="Q372" s="5"/>
    </row>
    <row r="373" ht="12.75" customHeight="1">
      <c r="G373" s="5"/>
      <c r="M373" s="5"/>
      <c r="Q373" s="5"/>
    </row>
    <row r="374" ht="12.75" customHeight="1">
      <c r="G374" s="5"/>
      <c r="M374" s="5"/>
      <c r="Q374" s="5"/>
    </row>
    <row r="375" ht="12.75" customHeight="1">
      <c r="G375" s="5"/>
      <c r="M375" s="5"/>
      <c r="Q375" s="5"/>
    </row>
    <row r="376" ht="12.75" customHeight="1">
      <c r="G376" s="5"/>
      <c r="M376" s="5"/>
      <c r="Q376" s="5"/>
    </row>
    <row r="377" ht="12.75" customHeight="1">
      <c r="G377" s="5"/>
      <c r="M377" s="5"/>
      <c r="Q377" s="5"/>
    </row>
    <row r="378" ht="12.75" customHeight="1">
      <c r="G378" s="5"/>
      <c r="M378" s="5"/>
      <c r="Q378" s="5"/>
    </row>
    <row r="379" ht="12.75" customHeight="1">
      <c r="G379" s="5"/>
      <c r="M379" s="5"/>
      <c r="Q379" s="5"/>
    </row>
    <row r="380" ht="12.75" customHeight="1">
      <c r="G380" s="5"/>
      <c r="M380" s="5"/>
      <c r="Q380" s="5"/>
    </row>
    <row r="381" ht="12.75" customHeight="1">
      <c r="G381" s="5"/>
      <c r="M381" s="5"/>
      <c r="Q381" s="5"/>
    </row>
    <row r="382" ht="12.75" customHeight="1">
      <c r="G382" s="5"/>
      <c r="M382" s="5"/>
      <c r="Q382" s="5"/>
    </row>
    <row r="383" ht="12.75" customHeight="1">
      <c r="G383" s="5"/>
      <c r="M383" s="5"/>
      <c r="Q383" s="5"/>
    </row>
    <row r="384" ht="12.75" customHeight="1">
      <c r="G384" s="5"/>
      <c r="M384" s="5"/>
      <c r="Q384" s="5"/>
    </row>
    <row r="385" ht="12.75" customHeight="1">
      <c r="G385" s="5"/>
      <c r="M385" s="5"/>
      <c r="Q385" s="5"/>
    </row>
    <row r="386" ht="12.75" customHeight="1">
      <c r="G386" s="5"/>
      <c r="M386" s="5"/>
      <c r="Q386" s="5"/>
    </row>
    <row r="387" ht="12.75" customHeight="1">
      <c r="G387" s="5"/>
      <c r="M387" s="5"/>
      <c r="Q387" s="5"/>
    </row>
    <row r="388" ht="12.75" customHeight="1">
      <c r="G388" s="5"/>
      <c r="M388" s="5"/>
      <c r="Q388" s="5"/>
    </row>
    <row r="389" ht="12.75" customHeight="1">
      <c r="G389" s="5"/>
      <c r="M389" s="5"/>
      <c r="Q389" s="5"/>
    </row>
    <row r="390" ht="12.75" customHeight="1">
      <c r="G390" s="5"/>
      <c r="M390" s="5"/>
      <c r="Q390" s="5"/>
    </row>
    <row r="391" ht="12.75" customHeight="1">
      <c r="G391" s="5"/>
      <c r="M391" s="5"/>
      <c r="Q391" s="5"/>
    </row>
    <row r="392" ht="12.75" customHeight="1">
      <c r="G392" s="5"/>
      <c r="M392" s="5"/>
      <c r="Q392" s="5"/>
    </row>
    <row r="393" ht="12.75" customHeight="1">
      <c r="G393" s="5"/>
      <c r="M393" s="5"/>
      <c r="Q393" s="5"/>
    </row>
    <row r="394" ht="12.75" customHeight="1">
      <c r="G394" s="5"/>
      <c r="M394" s="5"/>
      <c r="Q394" s="5"/>
    </row>
    <row r="395" ht="12.75" customHeight="1">
      <c r="G395" s="5"/>
      <c r="M395" s="5"/>
      <c r="Q395" s="5"/>
    </row>
    <row r="396" ht="12.75" customHeight="1">
      <c r="G396" s="5"/>
      <c r="M396" s="5"/>
      <c r="Q396" s="5"/>
    </row>
    <row r="397" ht="12.75" customHeight="1">
      <c r="G397" s="5"/>
      <c r="M397" s="5"/>
      <c r="Q397" s="5"/>
    </row>
    <row r="398" ht="12.75" customHeight="1">
      <c r="G398" s="5"/>
      <c r="M398" s="5"/>
      <c r="Q398" s="5"/>
    </row>
    <row r="399" ht="12.75" customHeight="1">
      <c r="G399" s="5"/>
      <c r="M399" s="5"/>
      <c r="Q399" s="5"/>
    </row>
    <row r="400" ht="12.75" customHeight="1">
      <c r="G400" s="5"/>
      <c r="M400" s="5"/>
      <c r="Q400" s="5"/>
    </row>
    <row r="401" ht="12.75" customHeight="1">
      <c r="G401" s="5"/>
      <c r="M401" s="5"/>
      <c r="Q401" s="5"/>
    </row>
    <row r="402" ht="12.75" customHeight="1">
      <c r="G402" s="5"/>
      <c r="M402" s="5"/>
      <c r="Q402" s="5"/>
    </row>
    <row r="403" ht="12.75" customHeight="1">
      <c r="G403" s="5"/>
      <c r="M403" s="5"/>
      <c r="Q403" s="5"/>
    </row>
    <row r="404" ht="12.75" customHeight="1">
      <c r="G404" s="5"/>
      <c r="M404" s="5"/>
      <c r="Q404" s="5"/>
    </row>
    <row r="405" ht="12.75" customHeight="1">
      <c r="G405" s="5"/>
      <c r="M405" s="5"/>
      <c r="Q405" s="5"/>
    </row>
    <row r="406" ht="12.75" customHeight="1">
      <c r="G406" s="5"/>
      <c r="M406" s="5"/>
      <c r="Q406" s="5"/>
    </row>
    <row r="407" ht="12.75" customHeight="1">
      <c r="G407" s="5"/>
      <c r="M407" s="5"/>
      <c r="Q407" s="5"/>
    </row>
    <row r="408" ht="12.75" customHeight="1">
      <c r="G408" s="5"/>
      <c r="M408" s="5"/>
      <c r="Q408" s="5"/>
    </row>
    <row r="409" ht="12.75" customHeight="1">
      <c r="G409" s="5"/>
      <c r="M409" s="5"/>
      <c r="Q409" s="5"/>
    </row>
    <row r="410" ht="12.75" customHeight="1">
      <c r="G410" s="5"/>
      <c r="M410" s="5"/>
      <c r="Q410" s="5"/>
    </row>
    <row r="411" ht="12.75" customHeight="1">
      <c r="G411" s="5"/>
      <c r="M411" s="5"/>
      <c r="Q411" s="5"/>
    </row>
    <row r="412" ht="12.75" customHeight="1">
      <c r="G412" s="5"/>
      <c r="M412" s="5"/>
      <c r="Q412" s="5"/>
    </row>
    <row r="413" ht="12.75" customHeight="1">
      <c r="G413" s="5"/>
      <c r="M413" s="5"/>
      <c r="Q413" s="5"/>
    </row>
    <row r="414" ht="12.75" customHeight="1">
      <c r="G414" s="5"/>
      <c r="M414" s="5"/>
      <c r="Q414" s="5"/>
    </row>
    <row r="415" ht="12.75" customHeight="1">
      <c r="G415" s="5"/>
      <c r="M415" s="5"/>
      <c r="Q415" s="5"/>
    </row>
    <row r="416" ht="12.75" customHeight="1">
      <c r="G416" s="5"/>
      <c r="M416" s="5"/>
      <c r="Q416" s="5"/>
    </row>
    <row r="417" ht="12.75" customHeight="1">
      <c r="G417" s="5"/>
      <c r="M417" s="5"/>
      <c r="Q417" s="5"/>
    </row>
    <row r="418" ht="12.75" customHeight="1">
      <c r="G418" s="5"/>
      <c r="M418" s="5"/>
      <c r="Q418" s="5"/>
    </row>
    <row r="419" ht="12.75" customHeight="1">
      <c r="G419" s="5"/>
      <c r="M419" s="5"/>
      <c r="Q419" s="5"/>
    </row>
    <row r="420" ht="12.75" customHeight="1">
      <c r="G420" s="5"/>
      <c r="M420" s="5"/>
      <c r="Q420" s="5"/>
    </row>
    <row r="421" ht="12.75" customHeight="1">
      <c r="G421" s="5"/>
      <c r="M421" s="5"/>
      <c r="Q421" s="5"/>
    </row>
    <row r="422" ht="12.75" customHeight="1">
      <c r="G422" s="5"/>
      <c r="M422" s="5"/>
      <c r="Q422" s="5"/>
    </row>
    <row r="423" ht="12.75" customHeight="1">
      <c r="G423" s="5"/>
      <c r="M423" s="5"/>
      <c r="Q423" s="5"/>
    </row>
    <row r="424" ht="12.75" customHeight="1">
      <c r="G424" s="5"/>
      <c r="M424" s="5"/>
      <c r="Q424" s="5"/>
    </row>
    <row r="425" ht="12.75" customHeight="1">
      <c r="G425" s="5"/>
      <c r="M425" s="5"/>
      <c r="Q425" s="5"/>
    </row>
    <row r="426" ht="12.75" customHeight="1">
      <c r="G426" s="5"/>
      <c r="M426" s="5"/>
      <c r="Q426" s="5"/>
    </row>
    <row r="427" ht="12.75" customHeight="1">
      <c r="G427" s="5"/>
      <c r="M427" s="5"/>
      <c r="Q427" s="5"/>
    </row>
    <row r="428" ht="12.75" customHeight="1">
      <c r="G428" s="5"/>
      <c r="M428" s="5"/>
      <c r="Q428" s="5"/>
    </row>
    <row r="429" ht="12.75" customHeight="1">
      <c r="G429" s="5"/>
      <c r="M429" s="5"/>
      <c r="Q429" s="5"/>
    </row>
    <row r="430" ht="12.75" customHeight="1">
      <c r="G430" s="5"/>
      <c r="M430" s="5"/>
      <c r="Q430" s="5"/>
    </row>
    <row r="431" ht="12.75" customHeight="1">
      <c r="G431" s="5"/>
      <c r="M431" s="5"/>
      <c r="Q431" s="5"/>
    </row>
    <row r="432" ht="12.75" customHeight="1">
      <c r="G432" s="5"/>
      <c r="M432" s="5"/>
      <c r="Q432" s="5"/>
    </row>
    <row r="433" ht="12.75" customHeight="1">
      <c r="G433" s="5"/>
      <c r="M433" s="5"/>
      <c r="Q433" s="5"/>
    </row>
    <row r="434" ht="12.75" customHeight="1">
      <c r="G434" s="5"/>
      <c r="M434" s="5"/>
      <c r="Q434" s="5"/>
    </row>
    <row r="435" ht="12.75" customHeight="1">
      <c r="G435" s="5"/>
      <c r="M435" s="5"/>
      <c r="Q435" s="5"/>
    </row>
    <row r="436" ht="12.75" customHeight="1">
      <c r="G436" s="5"/>
      <c r="M436" s="5"/>
      <c r="Q436" s="5"/>
    </row>
    <row r="437" ht="12.75" customHeight="1">
      <c r="G437" s="5"/>
      <c r="M437" s="5"/>
      <c r="Q437" s="5"/>
    </row>
    <row r="438" ht="12.75" customHeight="1">
      <c r="G438" s="5"/>
      <c r="M438" s="5"/>
      <c r="Q438" s="5"/>
    </row>
    <row r="439" ht="12.75" customHeight="1">
      <c r="G439" s="5"/>
      <c r="M439" s="5"/>
      <c r="Q439" s="5"/>
    </row>
    <row r="440" ht="12.75" customHeight="1">
      <c r="G440" s="5"/>
      <c r="M440" s="5"/>
      <c r="Q440" s="5"/>
    </row>
    <row r="441" ht="12.75" customHeight="1">
      <c r="G441" s="5"/>
      <c r="M441" s="5"/>
      <c r="Q441" s="5"/>
    </row>
    <row r="442" ht="12.75" customHeight="1">
      <c r="G442" s="5"/>
      <c r="M442" s="5"/>
      <c r="Q442" s="5"/>
    </row>
    <row r="443" ht="12.75" customHeight="1">
      <c r="G443" s="5"/>
      <c r="M443" s="5"/>
      <c r="Q443" s="5"/>
    </row>
    <row r="444" ht="12.75" customHeight="1">
      <c r="G444" s="5"/>
      <c r="M444" s="5"/>
      <c r="Q444" s="5"/>
    </row>
    <row r="445" ht="12.75" customHeight="1">
      <c r="G445" s="5"/>
      <c r="M445" s="5"/>
      <c r="Q445" s="5"/>
    </row>
    <row r="446" ht="12.75" customHeight="1">
      <c r="G446" s="5"/>
      <c r="M446" s="5"/>
      <c r="Q446" s="5"/>
    </row>
    <row r="447" ht="12.75" customHeight="1">
      <c r="G447" s="5"/>
      <c r="M447" s="5"/>
      <c r="Q447" s="5"/>
    </row>
    <row r="448" ht="12.75" customHeight="1">
      <c r="G448" s="5"/>
      <c r="M448" s="5"/>
      <c r="Q448" s="5"/>
    </row>
    <row r="449" ht="12.75" customHeight="1">
      <c r="G449" s="5"/>
      <c r="M449" s="5"/>
      <c r="Q449" s="5"/>
    </row>
    <row r="450" ht="12.75" customHeight="1">
      <c r="G450" s="5"/>
      <c r="M450" s="5"/>
      <c r="Q450" s="5"/>
    </row>
    <row r="451" ht="12.75" customHeight="1">
      <c r="G451" s="5"/>
      <c r="M451" s="5"/>
      <c r="Q451" s="5"/>
    </row>
    <row r="452" ht="12.75" customHeight="1">
      <c r="G452" s="5"/>
      <c r="M452" s="5"/>
      <c r="Q452" s="5"/>
    </row>
    <row r="453" ht="12.75" customHeight="1">
      <c r="G453" s="5"/>
      <c r="M453" s="5"/>
      <c r="Q453" s="5"/>
    </row>
    <row r="454" ht="12.75" customHeight="1">
      <c r="G454" s="5"/>
      <c r="M454" s="5"/>
      <c r="Q454" s="5"/>
    </row>
    <row r="455" ht="12.75" customHeight="1">
      <c r="G455" s="5"/>
      <c r="M455" s="5"/>
      <c r="Q455" s="5"/>
    </row>
    <row r="456" ht="12.75" customHeight="1">
      <c r="G456" s="5"/>
      <c r="M456" s="5"/>
      <c r="Q456" s="5"/>
    </row>
    <row r="457" ht="12.75" customHeight="1">
      <c r="G457" s="5"/>
      <c r="M457" s="5"/>
      <c r="Q457" s="5"/>
    </row>
    <row r="458" ht="12.75" customHeight="1">
      <c r="G458" s="5"/>
      <c r="M458" s="5"/>
      <c r="Q458" s="5"/>
    </row>
    <row r="459" ht="12.75" customHeight="1">
      <c r="G459" s="5"/>
      <c r="M459" s="5"/>
      <c r="Q459" s="5"/>
    </row>
    <row r="460" ht="12.75" customHeight="1">
      <c r="G460" s="5"/>
      <c r="M460" s="5"/>
      <c r="Q460" s="5"/>
    </row>
    <row r="461" ht="12.75" customHeight="1">
      <c r="G461" s="5"/>
      <c r="M461" s="5"/>
      <c r="Q461" s="5"/>
    </row>
    <row r="462" ht="12.75" customHeight="1">
      <c r="G462" s="5"/>
      <c r="M462" s="5"/>
      <c r="Q462" s="5"/>
    </row>
    <row r="463" ht="12.75" customHeight="1">
      <c r="G463" s="5"/>
      <c r="M463" s="5"/>
      <c r="Q463" s="5"/>
    </row>
    <row r="464" ht="12.75" customHeight="1">
      <c r="G464" s="5"/>
      <c r="M464" s="5"/>
      <c r="Q464" s="5"/>
    </row>
    <row r="465" ht="12.75" customHeight="1">
      <c r="G465" s="5"/>
      <c r="M465" s="5"/>
      <c r="Q465" s="5"/>
    </row>
    <row r="466" ht="12.75" customHeight="1">
      <c r="G466" s="5"/>
      <c r="M466" s="5"/>
      <c r="Q466" s="5"/>
    </row>
    <row r="467" ht="12.75" customHeight="1">
      <c r="G467" s="5"/>
      <c r="M467" s="5"/>
      <c r="Q467" s="5"/>
    </row>
    <row r="468" ht="12.75" customHeight="1">
      <c r="G468" s="5"/>
      <c r="M468" s="5"/>
      <c r="Q468" s="5"/>
    </row>
    <row r="469" ht="12.75" customHeight="1">
      <c r="G469" s="5"/>
      <c r="M469" s="5"/>
      <c r="Q469" s="5"/>
    </row>
    <row r="470" ht="12.75" customHeight="1">
      <c r="G470" s="5"/>
      <c r="M470" s="5"/>
      <c r="Q470" s="5"/>
    </row>
    <row r="471" ht="12.75" customHeight="1">
      <c r="G471" s="5"/>
      <c r="M471" s="5"/>
      <c r="Q471" s="5"/>
    </row>
    <row r="472" ht="12.75" customHeight="1">
      <c r="G472" s="5"/>
      <c r="M472" s="5"/>
      <c r="Q472" s="5"/>
    </row>
    <row r="473" ht="12.75" customHeight="1">
      <c r="G473" s="5"/>
      <c r="M473" s="5"/>
      <c r="Q473" s="5"/>
    </row>
    <row r="474" ht="12.75" customHeight="1">
      <c r="G474" s="5"/>
      <c r="M474" s="5"/>
      <c r="Q474" s="5"/>
    </row>
    <row r="475" ht="12.75" customHeight="1">
      <c r="G475" s="5"/>
      <c r="M475" s="5"/>
      <c r="Q475" s="5"/>
    </row>
    <row r="476" ht="12.75" customHeight="1">
      <c r="G476" s="5"/>
      <c r="M476" s="5"/>
      <c r="Q476" s="5"/>
    </row>
    <row r="477" ht="12.75" customHeight="1">
      <c r="G477" s="5"/>
      <c r="M477" s="5"/>
      <c r="Q477" s="5"/>
    </row>
    <row r="478" ht="12.75" customHeight="1">
      <c r="G478" s="5"/>
      <c r="M478" s="5"/>
      <c r="Q478" s="5"/>
    </row>
    <row r="479" ht="12.75" customHeight="1">
      <c r="G479" s="5"/>
      <c r="M479" s="5"/>
      <c r="Q479" s="5"/>
    </row>
    <row r="480" ht="12.75" customHeight="1">
      <c r="G480" s="5"/>
      <c r="M480" s="5"/>
      <c r="Q480" s="5"/>
    </row>
    <row r="481" ht="12.75" customHeight="1">
      <c r="G481" s="5"/>
      <c r="M481" s="5"/>
      <c r="Q481" s="5"/>
    </row>
    <row r="482" ht="12.75" customHeight="1">
      <c r="G482" s="5"/>
      <c r="M482" s="5"/>
      <c r="Q482" s="5"/>
    </row>
    <row r="483" ht="12.75" customHeight="1">
      <c r="G483" s="5"/>
      <c r="M483" s="5"/>
      <c r="Q483" s="5"/>
    </row>
    <row r="484" ht="12.75" customHeight="1">
      <c r="G484" s="5"/>
      <c r="M484" s="5"/>
      <c r="Q484" s="5"/>
    </row>
    <row r="485" ht="12.75" customHeight="1">
      <c r="G485" s="5"/>
      <c r="M485" s="5"/>
      <c r="Q485" s="5"/>
    </row>
    <row r="486" ht="12.75" customHeight="1">
      <c r="G486" s="5"/>
      <c r="M486" s="5"/>
      <c r="Q486" s="5"/>
    </row>
    <row r="487" ht="12.75" customHeight="1">
      <c r="G487" s="5"/>
      <c r="M487" s="5"/>
      <c r="Q487" s="5"/>
    </row>
    <row r="488" ht="12.75" customHeight="1">
      <c r="G488" s="5"/>
      <c r="M488" s="5"/>
      <c r="Q488" s="5"/>
    </row>
    <row r="489" ht="12.75" customHeight="1">
      <c r="G489" s="5"/>
      <c r="M489" s="5"/>
      <c r="Q489" s="5"/>
    </row>
    <row r="490" ht="12.75" customHeight="1">
      <c r="G490" s="5"/>
      <c r="M490" s="5"/>
      <c r="Q490" s="5"/>
    </row>
    <row r="491" ht="12.75" customHeight="1">
      <c r="G491" s="5"/>
      <c r="M491" s="5"/>
      <c r="Q491" s="5"/>
    </row>
    <row r="492" ht="12.75" customHeight="1">
      <c r="G492" s="5"/>
      <c r="M492" s="5"/>
      <c r="Q492" s="5"/>
    </row>
    <row r="493" ht="12.75" customHeight="1">
      <c r="G493" s="5"/>
      <c r="M493" s="5"/>
      <c r="Q493" s="5"/>
    </row>
    <row r="494" ht="12.75" customHeight="1">
      <c r="G494" s="5"/>
      <c r="M494" s="5"/>
      <c r="Q494" s="5"/>
    </row>
    <row r="495" ht="12.75" customHeight="1">
      <c r="G495" s="5"/>
      <c r="M495" s="5"/>
      <c r="Q495" s="5"/>
    </row>
    <row r="496" ht="12.75" customHeight="1">
      <c r="G496" s="5"/>
      <c r="M496" s="5"/>
      <c r="Q496" s="5"/>
    </row>
    <row r="497" ht="12.75" customHeight="1">
      <c r="G497" s="5"/>
      <c r="M497" s="5"/>
      <c r="Q497" s="5"/>
    </row>
    <row r="498" ht="12.75" customHeight="1">
      <c r="G498" s="5"/>
      <c r="M498" s="5"/>
      <c r="Q498" s="5"/>
    </row>
    <row r="499" ht="12.75" customHeight="1">
      <c r="G499" s="5"/>
      <c r="M499" s="5"/>
      <c r="Q499" s="5"/>
    </row>
    <row r="500" ht="12.75" customHeight="1">
      <c r="G500" s="5"/>
      <c r="M500" s="5"/>
      <c r="Q500" s="5"/>
    </row>
    <row r="501" ht="12.75" customHeight="1">
      <c r="G501" s="5"/>
      <c r="M501" s="5"/>
      <c r="Q501" s="5"/>
    </row>
    <row r="502" ht="12.75" customHeight="1">
      <c r="G502" s="5"/>
      <c r="M502" s="5"/>
      <c r="Q502" s="5"/>
    </row>
    <row r="503" ht="12.75" customHeight="1">
      <c r="G503" s="5"/>
      <c r="M503" s="5"/>
      <c r="Q503" s="5"/>
    </row>
    <row r="504" ht="12.75" customHeight="1">
      <c r="G504" s="5"/>
      <c r="M504" s="5"/>
      <c r="Q504" s="5"/>
    </row>
    <row r="505" ht="12.75" customHeight="1">
      <c r="G505" s="5"/>
      <c r="M505" s="5"/>
      <c r="Q505" s="5"/>
    </row>
    <row r="506" ht="12.75" customHeight="1">
      <c r="G506" s="5"/>
      <c r="M506" s="5"/>
      <c r="Q506" s="5"/>
    </row>
    <row r="507" ht="12.75" customHeight="1">
      <c r="G507" s="5"/>
      <c r="M507" s="5"/>
      <c r="Q507" s="5"/>
    </row>
    <row r="508" ht="12.75" customHeight="1">
      <c r="G508" s="5"/>
      <c r="M508" s="5"/>
      <c r="Q508" s="5"/>
    </row>
    <row r="509" ht="12.75" customHeight="1">
      <c r="G509" s="5"/>
      <c r="M509" s="5"/>
      <c r="Q509" s="5"/>
    </row>
    <row r="510" ht="12.75" customHeight="1">
      <c r="G510" s="5"/>
      <c r="M510" s="5"/>
      <c r="Q510" s="5"/>
    </row>
    <row r="511" ht="12.75" customHeight="1">
      <c r="G511" s="5"/>
      <c r="M511" s="5"/>
      <c r="Q511" s="5"/>
    </row>
    <row r="512" ht="12.75" customHeight="1">
      <c r="G512" s="5"/>
      <c r="M512" s="5"/>
      <c r="Q512" s="5"/>
    </row>
    <row r="513" ht="12.75" customHeight="1">
      <c r="G513" s="5"/>
      <c r="M513" s="5"/>
      <c r="Q513" s="5"/>
    </row>
    <row r="514" ht="12.75" customHeight="1">
      <c r="G514" s="5"/>
      <c r="M514" s="5"/>
      <c r="Q514" s="5"/>
    </row>
    <row r="515" ht="12.75" customHeight="1">
      <c r="G515" s="5"/>
      <c r="M515" s="5"/>
      <c r="Q515" s="5"/>
    </row>
    <row r="516" ht="12.75" customHeight="1">
      <c r="G516" s="5"/>
      <c r="M516" s="5"/>
      <c r="Q516" s="5"/>
    </row>
    <row r="517" ht="12.75" customHeight="1">
      <c r="G517" s="5"/>
      <c r="M517" s="5"/>
      <c r="Q517" s="5"/>
    </row>
    <row r="518" ht="12.75" customHeight="1">
      <c r="G518" s="5"/>
      <c r="M518" s="5"/>
      <c r="Q518" s="5"/>
    </row>
    <row r="519" ht="12.75" customHeight="1">
      <c r="G519" s="5"/>
      <c r="M519" s="5"/>
      <c r="Q519" s="5"/>
    </row>
    <row r="520" ht="12.75" customHeight="1">
      <c r="G520" s="5"/>
      <c r="M520" s="5"/>
      <c r="Q520" s="5"/>
    </row>
    <row r="521" ht="12.75" customHeight="1">
      <c r="G521" s="5"/>
      <c r="M521" s="5"/>
      <c r="Q521" s="5"/>
    </row>
    <row r="522" ht="12.75" customHeight="1">
      <c r="G522" s="5"/>
      <c r="M522" s="5"/>
      <c r="Q522" s="5"/>
    </row>
    <row r="523" ht="12.75" customHeight="1">
      <c r="G523" s="5"/>
      <c r="M523" s="5"/>
      <c r="Q523" s="5"/>
    </row>
    <row r="524" ht="12.75" customHeight="1">
      <c r="G524" s="5"/>
      <c r="M524" s="5"/>
      <c r="Q524" s="5"/>
    </row>
    <row r="525" ht="12.75" customHeight="1">
      <c r="G525" s="5"/>
      <c r="M525" s="5"/>
      <c r="Q525" s="5"/>
    </row>
    <row r="526" ht="12.75" customHeight="1">
      <c r="G526" s="5"/>
      <c r="M526" s="5"/>
      <c r="Q526" s="5"/>
    </row>
    <row r="527" ht="12.75" customHeight="1">
      <c r="G527" s="5"/>
      <c r="M527" s="5"/>
      <c r="Q527" s="5"/>
    </row>
    <row r="528" ht="12.75" customHeight="1">
      <c r="G528" s="5"/>
      <c r="M528" s="5"/>
      <c r="Q528" s="5"/>
    </row>
    <row r="529" ht="12.75" customHeight="1">
      <c r="G529" s="5"/>
      <c r="M529" s="5"/>
      <c r="Q529" s="5"/>
    </row>
    <row r="530" ht="12.75" customHeight="1">
      <c r="G530" s="5"/>
      <c r="M530" s="5"/>
      <c r="Q530" s="5"/>
    </row>
    <row r="531" ht="12.75" customHeight="1">
      <c r="G531" s="5"/>
      <c r="M531" s="5"/>
      <c r="Q531" s="5"/>
    </row>
    <row r="532" ht="12.75" customHeight="1">
      <c r="G532" s="5"/>
      <c r="M532" s="5"/>
      <c r="Q532" s="5"/>
    </row>
    <row r="533" ht="12.75" customHeight="1">
      <c r="G533" s="5"/>
      <c r="M533" s="5"/>
      <c r="Q533" s="5"/>
    </row>
    <row r="534" ht="12.75" customHeight="1">
      <c r="G534" s="5"/>
      <c r="M534" s="5"/>
      <c r="Q534" s="5"/>
    </row>
    <row r="535" ht="12.75" customHeight="1">
      <c r="G535" s="5"/>
      <c r="M535" s="5"/>
      <c r="Q535" s="5"/>
    </row>
    <row r="536" ht="12.75" customHeight="1">
      <c r="G536" s="5"/>
      <c r="M536" s="5"/>
      <c r="Q536" s="5"/>
    </row>
    <row r="537" ht="12.75" customHeight="1">
      <c r="G537" s="5"/>
      <c r="M537" s="5"/>
      <c r="Q537" s="5"/>
    </row>
    <row r="538" ht="12.75" customHeight="1">
      <c r="G538" s="5"/>
      <c r="M538" s="5"/>
      <c r="Q538" s="5"/>
    </row>
    <row r="539" ht="12.75" customHeight="1">
      <c r="G539" s="5"/>
      <c r="M539" s="5"/>
      <c r="Q539" s="5"/>
    </row>
    <row r="540" ht="12.75" customHeight="1">
      <c r="G540" s="5"/>
      <c r="M540" s="5"/>
      <c r="Q540" s="5"/>
    </row>
    <row r="541" ht="12.75" customHeight="1">
      <c r="G541" s="5"/>
      <c r="M541" s="5"/>
      <c r="Q541" s="5"/>
    </row>
    <row r="542" ht="12.75" customHeight="1">
      <c r="G542" s="5"/>
      <c r="M542" s="5"/>
      <c r="Q542" s="5"/>
    </row>
    <row r="543" ht="12.75" customHeight="1">
      <c r="G543" s="5"/>
      <c r="M543" s="5"/>
      <c r="Q543" s="5"/>
    </row>
    <row r="544" ht="12.75" customHeight="1">
      <c r="G544" s="5"/>
      <c r="M544" s="5"/>
      <c r="Q544" s="5"/>
    </row>
    <row r="545" ht="12.75" customHeight="1">
      <c r="G545" s="5"/>
      <c r="M545" s="5"/>
      <c r="Q545" s="5"/>
    </row>
    <row r="546" ht="12.75" customHeight="1">
      <c r="G546" s="5"/>
      <c r="M546" s="5"/>
      <c r="Q546" s="5"/>
    </row>
    <row r="547" ht="12.75" customHeight="1">
      <c r="G547" s="5"/>
      <c r="M547" s="5"/>
      <c r="Q547" s="5"/>
    </row>
    <row r="548" ht="12.75" customHeight="1">
      <c r="G548" s="5"/>
      <c r="M548" s="5"/>
      <c r="Q548" s="5"/>
    </row>
    <row r="549" ht="12.75" customHeight="1">
      <c r="G549" s="5"/>
      <c r="M549" s="5"/>
      <c r="Q549" s="5"/>
    </row>
    <row r="550" ht="12.75" customHeight="1">
      <c r="G550" s="5"/>
      <c r="M550" s="5"/>
      <c r="Q550" s="5"/>
    </row>
    <row r="551" ht="12.75" customHeight="1">
      <c r="G551" s="5"/>
      <c r="M551" s="5"/>
      <c r="Q551" s="5"/>
    </row>
    <row r="552" ht="12.75" customHeight="1">
      <c r="G552" s="5"/>
      <c r="M552" s="5"/>
      <c r="Q552" s="5"/>
    </row>
    <row r="553" ht="12.75" customHeight="1">
      <c r="G553" s="5"/>
      <c r="M553" s="5"/>
      <c r="Q553" s="5"/>
    </row>
    <row r="554" ht="12.75" customHeight="1">
      <c r="G554" s="5"/>
      <c r="M554" s="5"/>
      <c r="Q554" s="5"/>
    </row>
    <row r="555" ht="12.75" customHeight="1">
      <c r="G555" s="5"/>
      <c r="M555" s="5"/>
      <c r="Q555" s="5"/>
    </row>
    <row r="556" ht="12.75" customHeight="1">
      <c r="G556" s="5"/>
      <c r="M556" s="5"/>
      <c r="Q556" s="5"/>
    </row>
    <row r="557" ht="12.75" customHeight="1">
      <c r="G557" s="5"/>
      <c r="M557" s="5"/>
      <c r="Q557" s="5"/>
    </row>
    <row r="558" ht="12.75" customHeight="1">
      <c r="G558" s="5"/>
      <c r="M558" s="5"/>
      <c r="Q558" s="5"/>
    </row>
    <row r="559" ht="12.75" customHeight="1">
      <c r="G559" s="5"/>
      <c r="M559" s="5"/>
      <c r="Q559" s="5"/>
    </row>
    <row r="560" ht="12.75" customHeight="1">
      <c r="G560" s="5"/>
      <c r="M560" s="5"/>
      <c r="Q560" s="5"/>
    </row>
    <row r="561" ht="12.75" customHeight="1">
      <c r="G561" s="5"/>
      <c r="M561" s="5"/>
      <c r="Q561" s="5"/>
    </row>
    <row r="562" ht="12.75" customHeight="1">
      <c r="G562" s="5"/>
      <c r="M562" s="5"/>
      <c r="Q562" s="5"/>
    </row>
    <row r="563" ht="12.75" customHeight="1">
      <c r="G563" s="5"/>
      <c r="M563" s="5"/>
      <c r="Q563" s="5"/>
    </row>
    <row r="564" ht="12.75" customHeight="1">
      <c r="G564" s="5"/>
      <c r="M564" s="5"/>
      <c r="Q564" s="5"/>
    </row>
    <row r="565" ht="12.75" customHeight="1">
      <c r="G565" s="5"/>
      <c r="M565" s="5"/>
      <c r="Q565" s="5"/>
    </row>
    <row r="566" ht="12.75" customHeight="1">
      <c r="G566" s="5"/>
      <c r="M566" s="5"/>
      <c r="Q566" s="5"/>
    </row>
    <row r="567" ht="12.75" customHeight="1">
      <c r="G567" s="5"/>
      <c r="M567" s="5"/>
      <c r="Q567" s="5"/>
    </row>
    <row r="568" ht="12.75" customHeight="1">
      <c r="G568" s="5"/>
      <c r="M568" s="5"/>
      <c r="Q568" s="5"/>
    </row>
    <row r="569" ht="12.75" customHeight="1">
      <c r="G569" s="5"/>
      <c r="M569" s="5"/>
      <c r="Q569" s="5"/>
    </row>
    <row r="570" ht="12.75" customHeight="1">
      <c r="G570" s="5"/>
      <c r="M570" s="5"/>
      <c r="Q570" s="5"/>
    </row>
    <row r="571" ht="12.75" customHeight="1">
      <c r="G571" s="5"/>
      <c r="M571" s="5"/>
      <c r="Q571" s="5"/>
    </row>
    <row r="572" ht="12.75" customHeight="1">
      <c r="G572" s="5"/>
      <c r="M572" s="5"/>
      <c r="Q572" s="5"/>
    </row>
    <row r="573" ht="12.75" customHeight="1">
      <c r="G573" s="5"/>
      <c r="M573" s="5"/>
      <c r="Q573" s="5"/>
    </row>
    <row r="574" ht="12.75" customHeight="1">
      <c r="G574" s="5"/>
      <c r="M574" s="5"/>
      <c r="Q574" s="5"/>
    </row>
    <row r="575" ht="12.75" customHeight="1">
      <c r="G575" s="5"/>
      <c r="M575" s="5"/>
      <c r="Q575" s="5"/>
    </row>
    <row r="576" ht="12.75" customHeight="1">
      <c r="G576" s="5"/>
      <c r="M576" s="5"/>
      <c r="Q576" s="5"/>
    </row>
    <row r="577" ht="12.75" customHeight="1">
      <c r="G577" s="5"/>
      <c r="M577" s="5"/>
      <c r="Q577" s="5"/>
    </row>
    <row r="578" ht="12.75" customHeight="1">
      <c r="G578" s="5"/>
      <c r="M578" s="5"/>
      <c r="Q578" s="5"/>
    </row>
    <row r="579" ht="12.75" customHeight="1">
      <c r="G579" s="5"/>
      <c r="M579" s="5"/>
      <c r="Q579" s="5"/>
    </row>
    <row r="580" ht="12.75" customHeight="1">
      <c r="G580" s="5"/>
      <c r="M580" s="5"/>
      <c r="Q580" s="5"/>
    </row>
    <row r="581" ht="12.75" customHeight="1">
      <c r="G581" s="5"/>
      <c r="M581" s="5"/>
      <c r="Q581" s="5"/>
    </row>
    <row r="582" ht="12.75" customHeight="1">
      <c r="G582" s="5"/>
      <c r="M582" s="5"/>
      <c r="Q582" s="5"/>
    </row>
    <row r="583" ht="12.75" customHeight="1">
      <c r="G583" s="5"/>
      <c r="M583" s="5"/>
      <c r="Q583" s="5"/>
    </row>
    <row r="584" ht="12.75" customHeight="1">
      <c r="G584" s="5"/>
      <c r="M584" s="5"/>
      <c r="Q584" s="5"/>
    </row>
    <row r="585" ht="12.75" customHeight="1">
      <c r="G585" s="5"/>
      <c r="M585" s="5"/>
      <c r="Q585" s="5"/>
    </row>
    <row r="586" ht="12.75" customHeight="1">
      <c r="G586" s="5"/>
      <c r="M586" s="5"/>
      <c r="Q586" s="5"/>
    </row>
    <row r="587" ht="12.75" customHeight="1">
      <c r="G587" s="5"/>
      <c r="M587" s="5"/>
      <c r="Q587" s="5"/>
    </row>
    <row r="588" ht="12.75" customHeight="1">
      <c r="G588" s="5"/>
      <c r="M588" s="5"/>
      <c r="Q588" s="5"/>
    </row>
    <row r="589" ht="12.75" customHeight="1">
      <c r="G589" s="5"/>
      <c r="M589" s="5"/>
      <c r="Q589" s="5"/>
    </row>
    <row r="590" ht="12.75" customHeight="1">
      <c r="G590" s="5"/>
      <c r="M590" s="5"/>
      <c r="Q590" s="5"/>
    </row>
    <row r="591" ht="12.75" customHeight="1">
      <c r="G591" s="5"/>
      <c r="M591" s="5"/>
      <c r="Q591" s="5"/>
    </row>
    <row r="592" ht="12.75" customHeight="1">
      <c r="G592" s="5"/>
      <c r="M592" s="5"/>
      <c r="Q592" s="5"/>
    </row>
    <row r="593" ht="12.75" customHeight="1">
      <c r="G593" s="5"/>
      <c r="M593" s="5"/>
      <c r="Q593" s="5"/>
    </row>
    <row r="594" ht="12.75" customHeight="1">
      <c r="G594" s="5"/>
      <c r="M594" s="5"/>
      <c r="Q594" s="5"/>
    </row>
    <row r="595" ht="12.75" customHeight="1">
      <c r="G595" s="5"/>
      <c r="M595" s="5"/>
      <c r="Q595" s="5"/>
    </row>
    <row r="596" ht="12.75" customHeight="1">
      <c r="G596" s="5"/>
      <c r="M596" s="5"/>
      <c r="Q596" s="5"/>
    </row>
    <row r="597" ht="12.75" customHeight="1">
      <c r="G597" s="5"/>
      <c r="M597" s="5"/>
      <c r="Q597" s="5"/>
    </row>
    <row r="598" ht="12.75" customHeight="1">
      <c r="G598" s="5"/>
      <c r="M598" s="5"/>
      <c r="Q598" s="5"/>
    </row>
    <row r="599" ht="12.75" customHeight="1">
      <c r="G599" s="5"/>
      <c r="M599" s="5"/>
      <c r="Q599" s="5"/>
    </row>
    <row r="600" ht="12.75" customHeight="1">
      <c r="G600" s="5"/>
      <c r="M600" s="5"/>
      <c r="Q600" s="5"/>
    </row>
    <row r="601" ht="12.75" customHeight="1">
      <c r="G601" s="5"/>
      <c r="M601" s="5"/>
      <c r="Q601" s="5"/>
    </row>
    <row r="602" ht="12.75" customHeight="1">
      <c r="G602" s="5"/>
      <c r="M602" s="5"/>
      <c r="Q602" s="5"/>
    </row>
    <row r="603" ht="12.75" customHeight="1">
      <c r="G603" s="5"/>
      <c r="M603" s="5"/>
      <c r="Q603" s="5"/>
    </row>
    <row r="604" ht="12.75" customHeight="1">
      <c r="G604" s="5"/>
      <c r="M604" s="5"/>
      <c r="Q604" s="5"/>
    </row>
    <row r="605" ht="12.75" customHeight="1">
      <c r="G605" s="5"/>
      <c r="M605" s="5"/>
      <c r="Q605" s="5"/>
    </row>
    <row r="606" ht="12.75" customHeight="1">
      <c r="G606" s="5"/>
      <c r="M606" s="5"/>
      <c r="Q606" s="5"/>
    </row>
    <row r="607" ht="12.75" customHeight="1">
      <c r="G607" s="5"/>
      <c r="M607" s="5"/>
      <c r="Q607" s="5"/>
    </row>
    <row r="608" ht="12.75" customHeight="1">
      <c r="G608" s="5"/>
      <c r="M608" s="5"/>
      <c r="Q608" s="5"/>
    </row>
    <row r="609" ht="12.75" customHeight="1">
      <c r="G609" s="5"/>
      <c r="M609" s="5"/>
      <c r="Q609" s="5"/>
    </row>
    <row r="610" ht="12.75" customHeight="1">
      <c r="G610" s="5"/>
      <c r="M610" s="5"/>
      <c r="Q610" s="5"/>
    </row>
    <row r="611" ht="12.75" customHeight="1">
      <c r="G611" s="5"/>
      <c r="M611" s="5"/>
      <c r="Q611" s="5"/>
    </row>
    <row r="612" ht="12.75" customHeight="1">
      <c r="G612" s="5"/>
      <c r="M612" s="5"/>
      <c r="Q612" s="5"/>
    </row>
    <row r="613" ht="12.75" customHeight="1">
      <c r="G613" s="5"/>
      <c r="M613" s="5"/>
      <c r="Q613" s="5"/>
    </row>
    <row r="614" ht="12.75" customHeight="1">
      <c r="G614" s="5"/>
      <c r="M614" s="5"/>
      <c r="Q614" s="5"/>
    </row>
    <row r="615" ht="12.75" customHeight="1">
      <c r="G615" s="5"/>
      <c r="M615" s="5"/>
      <c r="Q615" s="5"/>
    </row>
    <row r="616" ht="12.75" customHeight="1">
      <c r="G616" s="5"/>
      <c r="M616" s="5"/>
      <c r="Q616" s="5"/>
    </row>
    <row r="617" ht="12.75" customHeight="1">
      <c r="G617" s="5"/>
      <c r="M617" s="5"/>
      <c r="Q617" s="5"/>
    </row>
    <row r="618" ht="12.75" customHeight="1">
      <c r="G618" s="5"/>
      <c r="M618" s="5"/>
      <c r="Q618" s="5"/>
    </row>
    <row r="619" ht="12.75" customHeight="1">
      <c r="G619" s="5"/>
      <c r="M619" s="5"/>
      <c r="Q619" s="5"/>
    </row>
    <row r="620" ht="12.75" customHeight="1">
      <c r="G620" s="5"/>
      <c r="M620" s="5"/>
      <c r="Q620" s="5"/>
    </row>
    <row r="621" ht="12.75" customHeight="1">
      <c r="G621" s="5"/>
      <c r="M621" s="5"/>
      <c r="Q621" s="5"/>
    </row>
    <row r="622" ht="12.75" customHeight="1">
      <c r="G622" s="5"/>
      <c r="M622" s="5"/>
      <c r="Q622" s="5"/>
    </row>
    <row r="623" ht="12.75" customHeight="1">
      <c r="G623" s="5"/>
      <c r="M623" s="5"/>
      <c r="Q623" s="5"/>
    </row>
    <row r="624" ht="12.75" customHeight="1">
      <c r="G624" s="5"/>
      <c r="M624" s="5"/>
      <c r="Q624" s="5"/>
    </row>
    <row r="625" ht="12.75" customHeight="1">
      <c r="G625" s="5"/>
      <c r="M625" s="5"/>
      <c r="Q625" s="5"/>
    </row>
    <row r="626" ht="12.75" customHeight="1">
      <c r="G626" s="5"/>
      <c r="M626" s="5"/>
      <c r="Q626" s="5"/>
    </row>
    <row r="627" ht="12.75" customHeight="1">
      <c r="G627" s="5"/>
      <c r="M627" s="5"/>
      <c r="Q627" s="5"/>
    </row>
    <row r="628" ht="12.75" customHeight="1">
      <c r="G628" s="5"/>
      <c r="M628" s="5"/>
      <c r="Q628" s="5"/>
    </row>
    <row r="629" ht="12.75" customHeight="1">
      <c r="G629" s="5"/>
      <c r="M629" s="5"/>
      <c r="Q629" s="5"/>
    </row>
    <row r="630" ht="12.75" customHeight="1">
      <c r="G630" s="5"/>
      <c r="M630" s="5"/>
      <c r="Q630" s="5"/>
    </row>
    <row r="631" ht="12.75" customHeight="1">
      <c r="G631" s="5"/>
      <c r="M631" s="5"/>
      <c r="Q631" s="5"/>
    </row>
    <row r="632" ht="12.75" customHeight="1">
      <c r="G632" s="5"/>
      <c r="M632" s="5"/>
      <c r="Q632" s="5"/>
    </row>
    <row r="633" ht="12.75" customHeight="1">
      <c r="G633" s="5"/>
      <c r="M633" s="5"/>
      <c r="Q633" s="5"/>
    </row>
    <row r="634" ht="12.75" customHeight="1">
      <c r="G634" s="5"/>
      <c r="M634" s="5"/>
      <c r="Q634" s="5"/>
    </row>
    <row r="635" ht="12.75" customHeight="1">
      <c r="G635" s="5"/>
      <c r="M635" s="5"/>
      <c r="Q635" s="5"/>
    </row>
    <row r="636" ht="12.75" customHeight="1">
      <c r="G636" s="5"/>
      <c r="M636" s="5"/>
      <c r="Q636" s="5"/>
    </row>
    <row r="637" ht="12.75" customHeight="1">
      <c r="G637" s="5"/>
      <c r="M637" s="5"/>
      <c r="Q637" s="5"/>
    </row>
    <row r="638" ht="12.75" customHeight="1">
      <c r="G638" s="5"/>
      <c r="M638" s="5"/>
      <c r="Q638" s="5"/>
    </row>
    <row r="639" ht="12.75" customHeight="1">
      <c r="G639" s="5"/>
      <c r="M639" s="5"/>
      <c r="Q639" s="5"/>
    </row>
    <row r="640" ht="12.75" customHeight="1">
      <c r="G640" s="5"/>
      <c r="M640" s="5"/>
      <c r="Q640" s="5"/>
    </row>
    <row r="641" ht="12.75" customHeight="1">
      <c r="G641" s="5"/>
      <c r="M641" s="5"/>
      <c r="Q641" s="5"/>
    </row>
    <row r="642" ht="12.75" customHeight="1">
      <c r="G642" s="5"/>
      <c r="M642" s="5"/>
      <c r="Q642" s="5"/>
    </row>
    <row r="643" ht="12.75" customHeight="1">
      <c r="G643" s="5"/>
      <c r="M643" s="5"/>
      <c r="Q643" s="5"/>
    </row>
    <row r="644" ht="12.75" customHeight="1">
      <c r="G644" s="5"/>
      <c r="M644" s="5"/>
      <c r="Q644" s="5"/>
    </row>
    <row r="645" ht="12.75" customHeight="1">
      <c r="G645" s="5"/>
      <c r="M645" s="5"/>
      <c r="Q645" s="5"/>
    </row>
    <row r="646" ht="12.75" customHeight="1">
      <c r="G646" s="5"/>
      <c r="M646" s="5"/>
      <c r="Q646" s="5"/>
    </row>
    <row r="647" ht="12.75" customHeight="1">
      <c r="G647" s="5"/>
      <c r="M647" s="5"/>
      <c r="Q647" s="5"/>
    </row>
    <row r="648" ht="12.75" customHeight="1">
      <c r="G648" s="5"/>
      <c r="M648" s="5"/>
      <c r="Q648" s="5"/>
    </row>
    <row r="649" ht="12.75" customHeight="1">
      <c r="G649" s="5"/>
      <c r="M649" s="5"/>
      <c r="Q649" s="5"/>
    </row>
    <row r="650" ht="12.75" customHeight="1">
      <c r="G650" s="5"/>
      <c r="M650" s="5"/>
      <c r="Q650" s="5"/>
    </row>
    <row r="651" ht="12.75" customHeight="1">
      <c r="G651" s="5"/>
      <c r="M651" s="5"/>
      <c r="Q651" s="5"/>
    </row>
    <row r="652" ht="12.75" customHeight="1">
      <c r="G652" s="5"/>
      <c r="M652" s="5"/>
      <c r="Q652" s="5"/>
    </row>
    <row r="653" ht="12.75" customHeight="1">
      <c r="G653" s="5"/>
      <c r="M653" s="5"/>
      <c r="Q653" s="5"/>
    </row>
    <row r="654" ht="12.75" customHeight="1">
      <c r="G654" s="5"/>
      <c r="M654" s="5"/>
      <c r="Q654" s="5"/>
    </row>
    <row r="655" ht="12.75" customHeight="1">
      <c r="G655" s="5"/>
      <c r="M655" s="5"/>
      <c r="Q655" s="5"/>
    </row>
    <row r="656" ht="12.75" customHeight="1">
      <c r="G656" s="5"/>
      <c r="M656" s="5"/>
      <c r="Q656" s="5"/>
    </row>
    <row r="657" ht="12.75" customHeight="1">
      <c r="G657" s="5"/>
      <c r="M657" s="5"/>
      <c r="Q657" s="5"/>
    </row>
    <row r="658" ht="12.75" customHeight="1">
      <c r="G658" s="5"/>
      <c r="M658" s="5"/>
      <c r="Q658" s="5"/>
    </row>
    <row r="659" ht="12.75" customHeight="1">
      <c r="G659" s="5"/>
      <c r="M659" s="5"/>
      <c r="Q659" s="5"/>
    </row>
    <row r="660" ht="12.75" customHeight="1">
      <c r="G660" s="5"/>
      <c r="M660" s="5"/>
      <c r="Q660" s="5"/>
    </row>
    <row r="661" ht="12.75" customHeight="1">
      <c r="G661" s="5"/>
      <c r="M661" s="5"/>
      <c r="Q661" s="5"/>
    </row>
    <row r="662" ht="12.75" customHeight="1">
      <c r="G662" s="5"/>
      <c r="M662" s="5"/>
      <c r="Q662" s="5"/>
    </row>
    <row r="663" ht="12.75" customHeight="1">
      <c r="G663" s="5"/>
      <c r="M663" s="5"/>
      <c r="Q663" s="5"/>
    </row>
    <row r="664" ht="12.75" customHeight="1">
      <c r="G664" s="5"/>
      <c r="M664" s="5"/>
      <c r="Q664" s="5"/>
    </row>
    <row r="665" ht="12.75" customHeight="1">
      <c r="G665" s="5"/>
      <c r="M665" s="5"/>
      <c r="Q665" s="5"/>
    </row>
    <row r="666" ht="12.75" customHeight="1">
      <c r="G666" s="5"/>
      <c r="M666" s="5"/>
      <c r="Q666" s="5"/>
    </row>
    <row r="667" ht="12.75" customHeight="1">
      <c r="G667" s="5"/>
      <c r="M667" s="5"/>
      <c r="Q667" s="5"/>
    </row>
    <row r="668" ht="12.75" customHeight="1">
      <c r="G668" s="5"/>
      <c r="M668" s="5"/>
      <c r="Q668" s="5"/>
    </row>
    <row r="669" ht="12.75" customHeight="1">
      <c r="G669" s="5"/>
      <c r="M669" s="5"/>
      <c r="Q669" s="5"/>
    </row>
    <row r="670" ht="12.75" customHeight="1">
      <c r="G670" s="5"/>
      <c r="M670" s="5"/>
      <c r="Q670" s="5"/>
    </row>
    <row r="671" ht="12.75" customHeight="1">
      <c r="G671" s="5"/>
      <c r="M671" s="5"/>
      <c r="Q671" s="5"/>
    </row>
    <row r="672" ht="12.75" customHeight="1">
      <c r="G672" s="5"/>
      <c r="M672" s="5"/>
      <c r="Q672" s="5"/>
    </row>
    <row r="673" ht="12.75" customHeight="1">
      <c r="G673" s="5"/>
      <c r="M673" s="5"/>
      <c r="Q673" s="5"/>
    </row>
    <row r="674" ht="12.75" customHeight="1">
      <c r="G674" s="5"/>
      <c r="M674" s="5"/>
      <c r="Q674" s="5"/>
    </row>
    <row r="675" ht="12.75" customHeight="1">
      <c r="G675" s="5"/>
      <c r="M675" s="5"/>
      <c r="Q675" s="5"/>
    </row>
    <row r="676" ht="12.75" customHeight="1">
      <c r="G676" s="5"/>
      <c r="M676" s="5"/>
      <c r="Q676" s="5"/>
    </row>
    <row r="677" ht="12.75" customHeight="1">
      <c r="G677" s="5"/>
      <c r="M677" s="5"/>
      <c r="Q677" s="5"/>
    </row>
    <row r="678" ht="12.75" customHeight="1">
      <c r="G678" s="5"/>
      <c r="M678" s="5"/>
      <c r="Q678" s="5"/>
    </row>
    <row r="679" ht="12.75" customHeight="1">
      <c r="G679" s="5"/>
      <c r="M679" s="5"/>
      <c r="Q679" s="5"/>
    </row>
    <row r="680" ht="12.75" customHeight="1">
      <c r="G680" s="5"/>
      <c r="M680" s="5"/>
      <c r="Q680" s="5"/>
    </row>
    <row r="681" ht="12.75" customHeight="1">
      <c r="G681" s="5"/>
      <c r="M681" s="5"/>
      <c r="Q681" s="5"/>
    </row>
    <row r="682" ht="12.75" customHeight="1">
      <c r="G682" s="5"/>
      <c r="M682" s="5"/>
      <c r="Q682" s="5"/>
    </row>
    <row r="683" ht="12.75" customHeight="1">
      <c r="G683" s="5"/>
      <c r="M683" s="5"/>
      <c r="Q683" s="5"/>
    </row>
    <row r="684" ht="12.75" customHeight="1">
      <c r="G684" s="5"/>
      <c r="M684" s="5"/>
      <c r="Q684" s="5"/>
    </row>
    <row r="685" ht="12.75" customHeight="1">
      <c r="G685" s="5"/>
      <c r="M685" s="5"/>
      <c r="Q685" s="5"/>
    </row>
    <row r="686" ht="12.75" customHeight="1">
      <c r="G686" s="5"/>
      <c r="M686" s="5"/>
      <c r="Q686" s="5"/>
    </row>
    <row r="687" ht="12.75" customHeight="1">
      <c r="G687" s="5"/>
      <c r="M687" s="5"/>
      <c r="Q687" s="5"/>
    </row>
    <row r="688" ht="12.75" customHeight="1">
      <c r="G688" s="5"/>
      <c r="M688" s="5"/>
      <c r="Q688" s="5"/>
    </row>
    <row r="689" ht="12.75" customHeight="1">
      <c r="G689" s="5"/>
      <c r="M689" s="5"/>
      <c r="Q689" s="5"/>
    </row>
    <row r="690" ht="12.75" customHeight="1">
      <c r="G690" s="5"/>
      <c r="M690" s="5"/>
      <c r="Q690" s="5"/>
    </row>
    <row r="691" ht="12.75" customHeight="1">
      <c r="G691" s="5"/>
      <c r="M691" s="5"/>
      <c r="Q691" s="5"/>
    </row>
    <row r="692" ht="12.75" customHeight="1">
      <c r="G692" s="5"/>
      <c r="M692" s="5"/>
      <c r="Q692" s="5"/>
    </row>
    <row r="693" ht="12.75" customHeight="1">
      <c r="G693" s="5"/>
      <c r="M693" s="5"/>
      <c r="Q693" s="5"/>
    </row>
    <row r="694" ht="12.75" customHeight="1">
      <c r="G694" s="5"/>
      <c r="M694" s="5"/>
      <c r="Q694" s="5"/>
    </row>
    <row r="695" ht="12.75" customHeight="1">
      <c r="G695" s="5"/>
      <c r="M695" s="5"/>
      <c r="Q695" s="5"/>
    </row>
    <row r="696" ht="12.75" customHeight="1">
      <c r="G696" s="5"/>
      <c r="M696" s="5"/>
      <c r="Q696" s="5"/>
    </row>
    <row r="697" ht="12.75" customHeight="1">
      <c r="G697" s="5"/>
      <c r="M697" s="5"/>
      <c r="Q697" s="5"/>
    </row>
    <row r="698" ht="12.75" customHeight="1">
      <c r="G698" s="5"/>
      <c r="M698" s="5"/>
      <c r="Q698" s="5"/>
    </row>
    <row r="699" ht="12.75" customHeight="1">
      <c r="G699" s="5"/>
      <c r="M699" s="5"/>
      <c r="Q699" s="5"/>
    </row>
    <row r="700" ht="12.75" customHeight="1">
      <c r="G700" s="5"/>
      <c r="M700" s="5"/>
      <c r="Q700" s="5"/>
    </row>
    <row r="701" ht="12.75" customHeight="1">
      <c r="G701" s="5"/>
      <c r="M701" s="5"/>
      <c r="Q701" s="5"/>
    </row>
    <row r="702" ht="12.75" customHeight="1">
      <c r="G702" s="5"/>
      <c r="M702" s="5"/>
      <c r="Q702" s="5"/>
    </row>
    <row r="703" ht="12.75" customHeight="1">
      <c r="G703" s="5"/>
      <c r="M703" s="5"/>
      <c r="Q703" s="5"/>
    </row>
    <row r="704" ht="12.75" customHeight="1">
      <c r="G704" s="5"/>
      <c r="M704" s="5"/>
      <c r="Q704" s="5"/>
    </row>
    <row r="705" ht="12.75" customHeight="1">
      <c r="G705" s="5"/>
      <c r="M705" s="5"/>
      <c r="Q705" s="5"/>
    </row>
    <row r="706" ht="12.75" customHeight="1">
      <c r="G706" s="5"/>
      <c r="M706" s="5"/>
      <c r="Q706" s="5"/>
    </row>
    <row r="707" ht="12.75" customHeight="1">
      <c r="G707" s="5"/>
      <c r="M707" s="5"/>
      <c r="Q707" s="5"/>
    </row>
    <row r="708" ht="12.75" customHeight="1">
      <c r="G708" s="5"/>
      <c r="M708" s="5"/>
      <c r="Q708" s="5"/>
    </row>
    <row r="709" ht="12.75" customHeight="1">
      <c r="G709" s="5"/>
      <c r="M709" s="5"/>
      <c r="Q709" s="5"/>
    </row>
    <row r="710" ht="12.75" customHeight="1">
      <c r="G710" s="5"/>
      <c r="M710" s="5"/>
      <c r="Q710" s="5"/>
    </row>
    <row r="711" ht="12.75" customHeight="1">
      <c r="G711" s="5"/>
      <c r="M711" s="5"/>
      <c r="Q711" s="5"/>
    </row>
    <row r="712" ht="12.75" customHeight="1">
      <c r="G712" s="5"/>
      <c r="M712" s="5"/>
      <c r="Q712" s="5"/>
    </row>
    <row r="713" ht="12.75" customHeight="1">
      <c r="G713" s="5"/>
      <c r="M713" s="5"/>
      <c r="Q713" s="5"/>
    </row>
    <row r="714" ht="12.75" customHeight="1">
      <c r="G714" s="5"/>
      <c r="M714" s="5"/>
      <c r="Q714" s="5"/>
    </row>
    <row r="715" ht="12.75" customHeight="1">
      <c r="G715" s="5"/>
      <c r="M715" s="5"/>
      <c r="Q715" s="5"/>
    </row>
    <row r="716" ht="12.75" customHeight="1">
      <c r="G716" s="5"/>
      <c r="M716" s="5"/>
      <c r="Q716" s="5"/>
    </row>
    <row r="717" ht="12.75" customHeight="1">
      <c r="G717" s="5"/>
      <c r="M717" s="5"/>
      <c r="Q717" s="5"/>
    </row>
    <row r="718" ht="12.75" customHeight="1">
      <c r="G718" s="5"/>
      <c r="M718" s="5"/>
      <c r="Q718" s="5"/>
    </row>
    <row r="719" ht="12.75" customHeight="1">
      <c r="G719" s="5"/>
      <c r="M719" s="5"/>
      <c r="Q719" s="5"/>
    </row>
    <row r="720" ht="12.75" customHeight="1">
      <c r="G720" s="5"/>
      <c r="M720" s="5"/>
      <c r="Q720" s="5"/>
    </row>
    <row r="721" ht="12.75" customHeight="1">
      <c r="G721" s="5"/>
      <c r="M721" s="5"/>
      <c r="Q721" s="5"/>
    </row>
    <row r="722" ht="12.75" customHeight="1">
      <c r="G722" s="5"/>
      <c r="M722" s="5"/>
      <c r="Q722" s="5"/>
    </row>
    <row r="723" ht="12.75" customHeight="1">
      <c r="G723" s="5"/>
      <c r="M723" s="5"/>
      <c r="Q723" s="5"/>
    </row>
    <row r="724" ht="12.75" customHeight="1">
      <c r="G724" s="5"/>
      <c r="M724" s="5"/>
      <c r="Q724" s="5"/>
    </row>
    <row r="725" ht="12.75" customHeight="1">
      <c r="G725" s="5"/>
      <c r="M725" s="5"/>
      <c r="Q725" s="5"/>
    </row>
    <row r="726" ht="12.75" customHeight="1">
      <c r="G726" s="5"/>
      <c r="M726" s="5"/>
      <c r="Q726" s="5"/>
    </row>
    <row r="727" ht="12.75" customHeight="1">
      <c r="G727" s="5"/>
      <c r="M727" s="5"/>
      <c r="Q727" s="5"/>
    </row>
    <row r="728" ht="12.75" customHeight="1">
      <c r="G728" s="5"/>
      <c r="M728" s="5"/>
      <c r="Q728" s="5"/>
    </row>
    <row r="729" ht="12.75" customHeight="1">
      <c r="G729" s="5"/>
      <c r="M729" s="5"/>
      <c r="Q729" s="5"/>
    </row>
    <row r="730" ht="12.75" customHeight="1">
      <c r="G730" s="5"/>
      <c r="M730" s="5"/>
      <c r="Q730" s="5"/>
    </row>
    <row r="731" ht="12.75" customHeight="1">
      <c r="G731" s="5"/>
      <c r="M731" s="5"/>
      <c r="Q731" s="5"/>
    </row>
    <row r="732" ht="12.75" customHeight="1">
      <c r="G732" s="5"/>
      <c r="M732" s="5"/>
      <c r="Q732" s="5"/>
    </row>
    <row r="733" ht="12.75" customHeight="1">
      <c r="G733" s="5"/>
      <c r="M733" s="5"/>
      <c r="Q733" s="5"/>
    </row>
    <row r="734" ht="12.75" customHeight="1">
      <c r="G734" s="5"/>
      <c r="M734" s="5"/>
      <c r="Q734" s="5"/>
    </row>
    <row r="735" ht="12.75" customHeight="1">
      <c r="G735" s="5"/>
      <c r="M735" s="5"/>
      <c r="Q735" s="5"/>
    </row>
    <row r="736" ht="12.75" customHeight="1">
      <c r="G736" s="5"/>
      <c r="M736" s="5"/>
      <c r="Q736" s="5"/>
    </row>
    <row r="737" ht="12.75" customHeight="1">
      <c r="G737" s="5"/>
      <c r="M737" s="5"/>
      <c r="Q737" s="5"/>
    </row>
    <row r="738" ht="12.75" customHeight="1">
      <c r="G738" s="5"/>
      <c r="M738" s="5"/>
      <c r="Q738" s="5"/>
    </row>
    <row r="739" ht="12.75" customHeight="1">
      <c r="G739" s="5"/>
      <c r="M739" s="5"/>
      <c r="Q739" s="5"/>
    </row>
    <row r="740" ht="12.75" customHeight="1">
      <c r="G740" s="5"/>
      <c r="M740" s="5"/>
      <c r="Q740" s="5"/>
    </row>
    <row r="741" ht="12.75" customHeight="1">
      <c r="G741" s="5"/>
      <c r="M741" s="5"/>
      <c r="Q741" s="5"/>
    </row>
    <row r="742" ht="12.75" customHeight="1">
      <c r="G742" s="5"/>
      <c r="M742" s="5"/>
      <c r="Q742" s="5"/>
    </row>
    <row r="743" ht="12.75" customHeight="1">
      <c r="G743" s="5"/>
      <c r="M743" s="5"/>
      <c r="Q743" s="5"/>
    </row>
    <row r="744" ht="12.75" customHeight="1">
      <c r="G744" s="5"/>
      <c r="M744" s="5"/>
      <c r="Q744" s="5"/>
    </row>
    <row r="745" ht="12.75" customHeight="1">
      <c r="G745" s="5"/>
      <c r="M745" s="5"/>
      <c r="Q745" s="5"/>
    </row>
    <row r="746" ht="12.75" customHeight="1">
      <c r="G746" s="5"/>
      <c r="M746" s="5"/>
      <c r="Q746" s="5"/>
    </row>
    <row r="747" ht="12.75" customHeight="1">
      <c r="G747" s="5"/>
      <c r="M747" s="5"/>
      <c r="Q747" s="5"/>
    </row>
    <row r="748" ht="12.75" customHeight="1">
      <c r="G748" s="5"/>
      <c r="M748" s="5"/>
      <c r="Q748" s="5"/>
    </row>
    <row r="749" ht="12.75" customHeight="1">
      <c r="G749" s="5"/>
      <c r="M749" s="5"/>
      <c r="Q749" s="5"/>
    </row>
    <row r="750" ht="12.75" customHeight="1">
      <c r="G750" s="5"/>
      <c r="M750" s="5"/>
      <c r="Q750" s="5"/>
    </row>
    <row r="751" ht="12.75" customHeight="1">
      <c r="G751" s="5"/>
      <c r="M751" s="5"/>
      <c r="Q751" s="5"/>
    </row>
    <row r="752" ht="12.75" customHeight="1">
      <c r="G752" s="5"/>
      <c r="M752" s="5"/>
      <c r="Q752" s="5"/>
    </row>
    <row r="753" ht="12.75" customHeight="1">
      <c r="G753" s="5"/>
      <c r="M753" s="5"/>
      <c r="Q753" s="5"/>
    </row>
    <row r="754" ht="12.75" customHeight="1">
      <c r="G754" s="5"/>
      <c r="M754" s="5"/>
      <c r="Q754" s="5"/>
    </row>
    <row r="755" ht="12.75" customHeight="1">
      <c r="G755" s="5"/>
      <c r="M755" s="5"/>
      <c r="Q755" s="5"/>
    </row>
    <row r="756" ht="12.75" customHeight="1">
      <c r="G756" s="5"/>
      <c r="M756" s="5"/>
      <c r="Q756" s="5"/>
    </row>
    <row r="757" ht="12.75" customHeight="1">
      <c r="G757" s="5"/>
      <c r="M757" s="5"/>
      <c r="Q757" s="5"/>
    </row>
    <row r="758" ht="12.75" customHeight="1">
      <c r="G758" s="5"/>
      <c r="M758" s="5"/>
      <c r="Q758" s="5"/>
    </row>
    <row r="759" ht="12.75" customHeight="1">
      <c r="G759" s="5"/>
      <c r="M759" s="5"/>
      <c r="Q759" s="5"/>
    </row>
    <row r="760" ht="12.75" customHeight="1">
      <c r="G760" s="5"/>
      <c r="M760" s="5"/>
      <c r="Q760" s="5"/>
    </row>
    <row r="761" ht="12.75" customHeight="1">
      <c r="G761" s="5"/>
      <c r="M761" s="5"/>
      <c r="Q761" s="5"/>
    </row>
    <row r="762" ht="12.75" customHeight="1">
      <c r="G762" s="5"/>
      <c r="M762" s="5"/>
      <c r="Q762" s="5"/>
    </row>
    <row r="763" ht="12.75" customHeight="1">
      <c r="G763" s="5"/>
      <c r="M763" s="5"/>
      <c r="Q763" s="5"/>
    </row>
    <row r="764" ht="12.75" customHeight="1">
      <c r="G764" s="5"/>
      <c r="M764" s="5"/>
      <c r="Q764" s="5"/>
    </row>
    <row r="765" ht="12.75" customHeight="1">
      <c r="G765" s="5"/>
      <c r="M765" s="5"/>
      <c r="Q765" s="5"/>
    </row>
    <row r="766" ht="12.75" customHeight="1">
      <c r="G766" s="5"/>
      <c r="M766" s="5"/>
      <c r="Q766" s="5"/>
    </row>
    <row r="767" ht="12.75" customHeight="1">
      <c r="G767" s="5"/>
      <c r="M767" s="5"/>
      <c r="Q767" s="5"/>
    </row>
    <row r="768" ht="12.75" customHeight="1">
      <c r="G768" s="5"/>
      <c r="M768" s="5"/>
      <c r="Q768" s="5"/>
    </row>
    <row r="769" ht="12.75" customHeight="1">
      <c r="G769" s="5"/>
      <c r="M769" s="5"/>
      <c r="Q769" s="5"/>
    </row>
    <row r="770" ht="12.75" customHeight="1">
      <c r="G770" s="5"/>
      <c r="M770" s="5"/>
      <c r="Q770" s="5"/>
    </row>
    <row r="771" ht="12.75" customHeight="1">
      <c r="G771" s="5"/>
      <c r="M771" s="5"/>
      <c r="Q771" s="5"/>
    </row>
    <row r="772" ht="12.75" customHeight="1">
      <c r="G772" s="5"/>
      <c r="M772" s="5"/>
      <c r="Q772" s="5"/>
    </row>
    <row r="773" ht="12.75" customHeight="1">
      <c r="G773" s="5"/>
      <c r="M773" s="5"/>
      <c r="Q773" s="5"/>
    </row>
    <row r="774" ht="12.75" customHeight="1">
      <c r="G774" s="5"/>
      <c r="M774" s="5"/>
      <c r="Q774" s="5"/>
    </row>
    <row r="775" ht="12.75" customHeight="1">
      <c r="G775" s="5"/>
      <c r="M775" s="5"/>
      <c r="Q775" s="5"/>
    </row>
    <row r="776" ht="12.75" customHeight="1">
      <c r="G776" s="5"/>
      <c r="M776" s="5"/>
      <c r="Q776" s="5"/>
    </row>
    <row r="777" ht="12.75" customHeight="1">
      <c r="G777" s="5"/>
      <c r="M777" s="5"/>
      <c r="Q777" s="5"/>
    </row>
    <row r="778" ht="12.75" customHeight="1">
      <c r="G778" s="5"/>
      <c r="M778" s="5"/>
      <c r="Q778" s="5"/>
    </row>
    <row r="779" ht="12.75" customHeight="1">
      <c r="G779" s="5"/>
      <c r="M779" s="5"/>
      <c r="Q779" s="5"/>
    </row>
    <row r="780" ht="12.75" customHeight="1">
      <c r="G780" s="5"/>
      <c r="M780" s="5"/>
      <c r="Q780" s="5"/>
    </row>
    <row r="781" ht="12.75" customHeight="1">
      <c r="G781" s="5"/>
      <c r="M781" s="5"/>
      <c r="Q781" s="5"/>
    </row>
    <row r="782" ht="12.75" customHeight="1">
      <c r="G782" s="5"/>
      <c r="M782" s="5"/>
      <c r="Q782" s="5"/>
    </row>
    <row r="783" ht="12.75" customHeight="1">
      <c r="G783" s="5"/>
      <c r="M783" s="5"/>
      <c r="Q783" s="5"/>
    </row>
    <row r="784" ht="12.75" customHeight="1">
      <c r="G784" s="5"/>
      <c r="M784" s="5"/>
      <c r="Q784" s="5"/>
    </row>
    <row r="785" ht="12.75" customHeight="1">
      <c r="G785" s="5"/>
      <c r="M785" s="5"/>
      <c r="Q785" s="5"/>
    </row>
    <row r="786" ht="12.75" customHeight="1">
      <c r="G786" s="5"/>
      <c r="M786" s="5"/>
      <c r="Q786" s="5"/>
    </row>
    <row r="787" ht="12.75" customHeight="1">
      <c r="G787" s="5"/>
      <c r="M787" s="5"/>
      <c r="Q787" s="5"/>
    </row>
    <row r="788" ht="12.75" customHeight="1">
      <c r="G788" s="5"/>
      <c r="M788" s="5"/>
      <c r="Q788" s="5"/>
    </row>
    <row r="789" ht="12.75" customHeight="1">
      <c r="G789" s="5"/>
      <c r="M789" s="5"/>
      <c r="Q789" s="5"/>
    </row>
    <row r="790" ht="12.75" customHeight="1">
      <c r="G790" s="5"/>
      <c r="M790" s="5"/>
      <c r="Q790" s="5"/>
    </row>
    <row r="791" ht="12.75" customHeight="1">
      <c r="G791" s="5"/>
      <c r="M791" s="5"/>
      <c r="Q791" s="5"/>
    </row>
    <row r="792" ht="12.75" customHeight="1">
      <c r="G792" s="5"/>
      <c r="M792" s="5"/>
      <c r="Q792" s="5"/>
    </row>
    <row r="793" ht="12.75" customHeight="1">
      <c r="G793" s="5"/>
      <c r="M793" s="5"/>
      <c r="Q793" s="5"/>
    </row>
    <row r="794" ht="12.75" customHeight="1">
      <c r="G794" s="5"/>
      <c r="M794" s="5"/>
      <c r="Q794" s="5"/>
    </row>
    <row r="795" ht="12.75" customHeight="1">
      <c r="G795" s="5"/>
      <c r="M795" s="5"/>
      <c r="Q795" s="5"/>
    </row>
    <row r="796" ht="12.75" customHeight="1">
      <c r="G796" s="5"/>
      <c r="M796" s="5"/>
      <c r="Q796" s="5"/>
    </row>
    <row r="797" ht="12.75" customHeight="1">
      <c r="G797" s="5"/>
      <c r="M797" s="5"/>
      <c r="Q797" s="5"/>
    </row>
    <row r="798" ht="12.75" customHeight="1">
      <c r="G798" s="5"/>
      <c r="M798" s="5"/>
      <c r="Q798" s="5"/>
    </row>
    <row r="799" ht="12.75" customHeight="1">
      <c r="G799" s="5"/>
      <c r="M799" s="5"/>
      <c r="Q799" s="5"/>
    </row>
    <row r="800" ht="12.75" customHeight="1">
      <c r="G800" s="5"/>
      <c r="M800" s="5"/>
      <c r="Q800" s="5"/>
    </row>
    <row r="801" ht="12.75" customHeight="1">
      <c r="G801" s="5"/>
      <c r="M801" s="5"/>
      <c r="Q801" s="5"/>
    </row>
    <row r="802" ht="12.75" customHeight="1">
      <c r="G802" s="5"/>
      <c r="M802" s="5"/>
      <c r="Q802" s="5"/>
    </row>
    <row r="803" ht="12.75" customHeight="1">
      <c r="G803" s="5"/>
      <c r="M803" s="5"/>
      <c r="Q803" s="5"/>
    </row>
    <row r="804" ht="12.75" customHeight="1">
      <c r="G804" s="5"/>
      <c r="M804" s="5"/>
      <c r="Q804" s="5"/>
    </row>
    <row r="805" ht="12.75" customHeight="1">
      <c r="G805" s="5"/>
      <c r="M805" s="5"/>
      <c r="Q805" s="5"/>
    </row>
    <row r="806" ht="12.75" customHeight="1">
      <c r="G806" s="5"/>
      <c r="M806" s="5"/>
      <c r="Q806" s="5"/>
    </row>
    <row r="807" ht="12.75" customHeight="1">
      <c r="G807" s="5"/>
      <c r="M807" s="5"/>
      <c r="Q807" s="5"/>
    </row>
    <row r="808" ht="12.75" customHeight="1">
      <c r="G808" s="5"/>
      <c r="M808" s="5"/>
      <c r="Q808" s="5"/>
    </row>
    <row r="809" ht="12.75" customHeight="1">
      <c r="G809" s="5"/>
      <c r="M809" s="5"/>
      <c r="Q809" s="5"/>
    </row>
    <row r="810" ht="12.75" customHeight="1">
      <c r="G810" s="5"/>
      <c r="M810" s="5"/>
      <c r="Q810" s="5"/>
    </row>
    <row r="811" ht="12.75" customHeight="1">
      <c r="G811" s="5"/>
      <c r="M811" s="5"/>
      <c r="Q811" s="5"/>
    </row>
    <row r="812" ht="12.75" customHeight="1">
      <c r="G812" s="5"/>
      <c r="M812" s="5"/>
      <c r="Q812" s="5"/>
    </row>
    <row r="813" ht="12.75" customHeight="1">
      <c r="G813" s="5"/>
      <c r="M813" s="5"/>
      <c r="Q813" s="5"/>
    </row>
    <row r="814" ht="12.75" customHeight="1">
      <c r="G814" s="5"/>
      <c r="M814" s="5"/>
      <c r="Q814" s="5"/>
    </row>
    <row r="815" ht="12.75" customHeight="1">
      <c r="G815" s="5"/>
      <c r="M815" s="5"/>
      <c r="Q815" s="5"/>
    </row>
    <row r="816" ht="12.75" customHeight="1">
      <c r="G816" s="5"/>
      <c r="M816" s="5"/>
      <c r="Q816" s="5"/>
    </row>
    <row r="817" ht="12.75" customHeight="1">
      <c r="G817" s="5"/>
      <c r="M817" s="5"/>
      <c r="Q817" s="5"/>
    </row>
    <row r="818" ht="12.75" customHeight="1">
      <c r="G818" s="5"/>
      <c r="M818" s="5"/>
      <c r="Q818" s="5"/>
    </row>
    <row r="819" ht="12.75" customHeight="1">
      <c r="G819" s="5"/>
      <c r="M819" s="5"/>
      <c r="Q819" s="5"/>
    </row>
    <row r="820" ht="12.75" customHeight="1">
      <c r="G820" s="5"/>
      <c r="M820" s="5"/>
      <c r="Q820" s="5"/>
    </row>
    <row r="821" ht="12.75" customHeight="1">
      <c r="G821" s="5"/>
      <c r="M821" s="5"/>
      <c r="Q821" s="5"/>
    </row>
    <row r="822" ht="12.75" customHeight="1">
      <c r="G822" s="5"/>
      <c r="M822" s="5"/>
      <c r="Q822" s="5"/>
    </row>
    <row r="823" ht="12.75" customHeight="1">
      <c r="G823" s="5"/>
      <c r="M823" s="5"/>
      <c r="Q823" s="5"/>
    </row>
    <row r="824" ht="12.75" customHeight="1">
      <c r="G824" s="5"/>
      <c r="M824" s="5"/>
      <c r="Q824" s="5"/>
    </row>
    <row r="825" ht="12.75" customHeight="1">
      <c r="G825" s="5"/>
      <c r="M825" s="5"/>
      <c r="Q825" s="5"/>
    </row>
    <row r="826" ht="12.75" customHeight="1">
      <c r="G826" s="5"/>
      <c r="M826" s="5"/>
      <c r="Q826" s="5"/>
    </row>
    <row r="827" ht="12.75" customHeight="1">
      <c r="G827" s="5"/>
      <c r="M827" s="5"/>
      <c r="Q827" s="5"/>
    </row>
    <row r="828" ht="12.75" customHeight="1">
      <c r="G828" s="5"/>
      <c r="M828" s="5"/>
      <c r="Q828" s="5"/>
    </row>
    <row r="829" ht="12.75" customHeight="1">
      <c r="G829" s="5"/>
      <c r="M829" s="5"/>
      <c r="Q829" s="5"/>
    </row>
    <row r="830" ht="12.75" customHeight="1">
      <c r="G830" s="5"/>
      <c r="M830" s="5"/>
      <c r="Q830" s="5"/>
    </row>
    <row r="831" ht="12.75" customHeight="1">
      <c r="G831" s="5"/>
      <c r="M831" s="5"/>
      <c r="Q831" s="5"/>
    </row>
    <row r="832" ht="12.75" customHeight="1">
      <c r="G832" s="5"/>
      <c r="M832" s="5"/>
      <c r="Q832" s="5"/>
    </row>
    <row r="833" ht="12.75" customHeight="1">
      <c r="G833" s="5"/>
      <c r="M833" s="5"/>
      <c r="Q833" s="5"/>
    </row>
    <row r="834" ht="12.75" customHeight="1">
      <c r="G834" s="5"/>
      <c r="M834" s="5"/>
      <c r="Q834" s="5"/>
    </row>
    <row r="835" ht="12.75" customHeight="1">
      <c r="G835" s="5"/>
      <c r="M835" s="5"/>
      <c r="Q835" s="5"/>
    </row>
    <row r="836" ht="12.75" customHeight="1">
      <c r="G836" s="5"/>
      <c r="M836" s="5"/>
      <c r="Q836" s="5"/>
    </row>
    <row r="837" ht="12.75" customHeight="1">
      <c r="G837" s="5"/>
      <c r="M837" s="5"/>
      <c r="Q837" s="5"/>
    </row>
    <row r="838" ht="12.75" customHeight="1">
      <c r="G838" s="5"/>
      <c r="M838" s="5"/>
      <c r="Q838" s="5"/>
    </row>
    <row r="839" ht="12.75" customHeight="1">
      <c r="G839" s="5"/>
      <c r="M839" s="5"/>
      <c r="Q839" s="5"/>
    </row>
    <row r="840" ht="12.75" customHeight="1">
      <c r="G840" s="5"/>
      <c r="M840" s="5"/>
      <c r="Q840" s="5"/>
    </row>
    <row r="841" ht="12.75" customHeight="1">
      <c r="G841" s="5"/>
      <c r="M841" s="5"/>
      <c r="Q841" s="5"/>
    </row>
    <row r="842" ht="12.75" customHeight="1">
      <c r="G842" s="5"/>
      <c r="M842" s="5"/>
      <c r="Q842" s="5"/>
    </row>
    <row r="843" ht="12.75" customHeight="1">
      <c r="G843" s="5"/>
      <c r="M843" s="5"/>
      <c r="Q843" s="5"/>
    </row>
    <row r="844" ht="12.75" customHeight="1">
      <c r="G844" s="5"/>
      <c r="M844" s="5"/>
      <c r="Q844" s="5"/>
    </row>
    <row r="845" ht="12.75" customHeight="1">
      <c r="G845" s="5"/>
      <c r="M845" s="5"/>
      <c r="Q845" s="5"/>
    </row>
    <row r="846" ht="12.75" customHeight="1">
      <c r="G846" s="5"/>
      <c r="M846" s="5"/>
      <c r="Q846" s="5"/>
    </row>
    <row r="847" ht="12.75" customHeight="1">
      <c r="G847" s="5"/>
      <c r="M847" s="5"/>
      <c r="Q847" s="5"/>
    </row>
    <row r="848" ht="12.75" customHeight="1">
      <c r="G848" s="5"/>
      <c r="M848" s="5"/>
      <c r="Q848" s="5"/>
    </row>
    <row r="849" ht="12.75" customHeight="1">
      <c r="G849" s="5"/>
      <c r="M849" s="5"/>
      <c r="Q849" s="5"/>
    </row>
    <row r="850" ht="12.75" customHeight="1">
      <c r="G850" s="5"/>
      <c r="M850" s="5"/>
      <c r="Q850" s="5"/>
    </row>
    <row r="851" ht="12.75" customHeight="1">
      <c r="G851" s="5"/>
      <c r="M851" s="5"/>
      <c r="Q851" s="5"/>
    </row>
    <row r="852" ht="12.75" customHeight="1">
      <c r="G852" s="5"/>
      <c r="M852" s="5"/>
      <c r="Q852" s="5"/>
    </row>
    <row r="853" ht="12.75" customHeight="1">
      <c r="G853" s="5"/>
      <c r="M853" s="5"/>
      <c r="Q853" s="5"/>
    </row>
    <row r="854" ht="12.75" customHeight="1">
      <c r="G854" s="5"/>
      <c r="M854" s="5"/>
      <c r="Q854" s="5"/>
    </row>
    <row r="855" ht="12.75" customHeight="1">
      <c r="G855" s="5"/>
      <c r="M855" s="5"/>
      <c r="Q855" s="5"/>
    </row>
    <row r="856" ht="12.75" customHeight="1">
      <c r="G856" s="5"/>
      <c r="M856" s="5"/>
      <c r="Q856" s="5"/>
    </row>
    <row r="857" ht="12.75" customHeight="1">
      <c r="G857" s="5"/>
      <c r="M857" s="5"/>
      <c r="Q857" s="5"/>
    </row>
    <row r="858" ht="12.75" customHeight="1">
      <c r="G858" s="5"/>
      <c r="M858" s="5"/>
      <c r="Q858" s="5"/>
    </row>
    <row r="859" ht="12.75" customHeight="1">
      <c r="G859" s="5"/>
      <c r="M859" s="5"/>
      <c r="Q859" s="5"/>
    </row>
    <row r="860" ht="12.75" customHeight="1">
      <c r="G860" s="5"/>
      <c r="M860" s="5"/>
      <c r="Q860" s="5"/>
    </row>
    <row r="861" ht="12.75" customHeight="1">
      <c r="G861" s="5"/>
      <c r="M861" s="5"/>
      <c r="Q861" s="5"/>
    </row>
    <row r="862" ht="12.75" customHeight="1">
      <c r="G862" s="5"/>
      <c r="M862" s="5"/>
      <c r="Q862" s="5"/>
    </row>
    <row r="863" ht="12.75" customHeight="1">
      <c r="G863" s="5"/>
      <c r="M863" s="5"/>
      <c r="Q863" s="5"/>
    </row>
    <row r="864" ht="12.75" customHeight="1">
      <c r="G864" s="5"/>
      <c r="M864" s="5"/>
      <c r="Q864" s="5"/>
    </row>
    <row r="865" ht="12.75" customHeight="1">
      <c r="G865" s="5"/>
      <c r="M865" s="5"/>
      <c r="Q865" s="5"/>
    </row>
    <row r="866" ht="12.75" customHeight="1">
      <c r="G866" s="5"/>
      <c r="M866" s="5"/>
      <c r="Q866" s="5"/>
    </row>
    <row r="867" ht="12.75" customHeight="1">
      <c r="G867" s="5"/>
      <c r="M867" s="5"/>
      <c r="Q867" s="5"/>
    </row>
    <row r="868" ht="12.75" customHeight="1">
      <c r="G868" s="5"/>
      <c r="M868" s="5"/>
      <c r="Q868" s="5"/>
    </row>
    <row r="869" ht="12.75" customHeight="1">
      <c r="G869" s="5"/>
      <c r="M869" s="5"/>
      <c r="Q869" s="5"/>
    </row>
    <row r="870" ht="12.75" customHeight="1">
      <c r="G870" s="5"/>
      <c r="M870" s="5"/>
      <c r="Q870" s="5"/>
    </row>
    <row r="871" ht="12.75" customHeight="1">
      <c r="G871" s="5"/>
      <c r="M871" s="5"/>
      <c r="Q871" s="5"/>
    </row>
    <row r="872" ht="12.75" customHeight="1">
      <c r="G872" s="5"/>
      <c r="M872" s="5"/>
      <c r="Q872" s="5"/>
    </row>
    <row r="873" ht="12.75" customHeight="1">
      <c r="G873" s="5"/>
      <c r="M873" s="5"/>
      <c r="Q873" s="5"/>
    </row>
    <row r="874" ht="12.75" customHeight="1">
      <c r="G874" s="5"/>
      <c r="M874" s="5"/>
      <c r="Q874" s="5"/>
    </row>
    <row r="875" ht="12.75" customHeight="1">
      <c r="G875" s="5"/>
      <c r="M875" s="5"/>
      <c r="Q875" s="5"/>
    </row>
    <row r="876" ht="12.75" customHeight="1">
      <c r="G876" s="5"/>
      <c r="M876" s="5"/>
      <c r="Q876" s="5"/>
    </row>
    <row r="877" ht="12.75" customHeight="1">
      <c r="G877" s="5"/>
      <c r="M877" s="5"/>
      <c r="Q877" s="5"/>
    </row>
    <row r="878" ht="12.75" customHeight="1">
      <c r="G878" s="5"/>
      <c r="M878" s="5"/>
      <c r="Q878" s="5"/>
    </row>
    <row r="879" ht="12.75" customHeight="1">
      <c r="G879" s="5"/>
      <c r="M879" s="5"/>
      <c r="Q879" s="5"/>
    </row>
    <row r="880" ht="12.75" customHeight="1">
      <c r="G880" s="5"/>
      <c r="M880" s="5"/>
      <c r="Q880" s="5"/>
    </row>
    <row r="881" ht="12.75" customHeight="1">
      <c r="G881" s="5"/>
      <c r="M881" s="5"/>
      <c r="Q881" s="5"/>
    </row>
    <row r="882" ht="12.75" customHeight="1">
      <c r="G882" s="5"/>
      <c r="M882" s="5"/>
      <c r="Q882" s="5"/>
    </row>
    <row r="883" ht="12.75" customHeight="1">
      <c r="G883" s="5"/>
      <c r="M883" s="5"/>
      <c r="Q883" s="5"/>
    </row>
    <row r="884" ht="12.75" customHeight="1">
      <c r="G884" s="5"/>
      <c r="M884" s="5"/>
      <c r="Q884" s="5"/>
    </row>
    <row r="885" ht="12.75" customHeight="1">
      <c r="G885" s="5"/>
      <c r="M885" s="5"/>
      <c r="Q885" s="5"/>
    </row>
    <row r="886" ht="12.75" customHeight="1">
      <c r="G886" s="5"/>
      <c r="M886" s="5"/>
      <c r="Q886" s="5"/>
    </row>
    <row r="887" ht="12.75" customHeight="1">
      <c r="G887" s="5"/>
      <c r="M887" s="5"/>
      <c r="Q887" s="5"/>
    </row>
    <row r="888" ht="12.75" customHeight="1">
      <c r="G888" s="5"/>
      <c r="M888" s="5"/>
      <c r="Q888" s="5"/>
    </row>
    <row r="889" ht="12.75" customHeight="1">
      <c r="G889" s="5"/>
      <c r="M889" s="5"/>
      <c r="Q889" s="5"/>
    </row>
    <row r="890" ht="12.75" customHeight="1">
      <c r="G890" s="5"/>
      <c r="M890" s="5"/>
      <c r="Q890" s="5"/>
    </row>
    <row r="891" ht="12.75" customHeight="1">
      <c r="G891" s="5"/>
      <c r="M891" s="5"/>
      <c r="Q891" s="5"/>
    </row>
    <row r="892" ht="12.75" customHeight="1">
      <c r="G892" s="5"/>
      <c r="M892" s="5"/>
      <c r="Q892" s="5"/>
    </row>
    <row r="893" ht="12.75" customHeight="1">
      <c r="G893" s="5"/>
      <c r="M893" s="5"/>
      <c r="Q893" s="5"/>
    </row>
    <row r="894" ht="12.75" customHeight="1">
      <c r="G894" s="5"/>
      <c r="M894" s="5"/>
      <c r="Q894" s="5"/>
    </row>
    <row r="895" ht="12.75" customHeight="1">
      <c r="G895" s="5"/>
      <c r="M895" s="5"/>
      <c r="Q895" s="5"/>
    </row>
    <row r="896" ht="12.75" customHeight="1">
      <c r="G896" s="5"/>
      <c r="M896" s="5"/>
      <c r="Q896" s="5"/>
    </row>
    <row r="897" ht="12.75" customHeight="1">
      <c r="G897" s="5"/>
      <c r="M897" s="5"/>
      <c r="Q897" s="5"/>
    </row>
    <row r="898" ht="12.75" customHeight="1">
      <c r="G898" s="5"/>
      <c r="M898" s="5"/>
      <c r="Q898" s="5"/>
    </row>
    <row r="899" ht="12.75" customHeight="1">
      <c r="G899" s="5"/>
      <c r="M899" s="5"/>
      <c r="Q899" s="5"/>
    </row>
    <row r="900" ht="12.75" customHeight="1">
      <c r="G900" s="5"/>
      <c r="M900" s="5"/>
      <c r="Q900" s="5"/>
    </row>
    <row r="901" ht="12.75" customHeight="1">
      <c r="G901" s="5"/>
      <c r="M901" s="5"/>
      <c r="Q901" s="5"/>
    </row>
    <row r="902" ht="12.75" customHeight="1">
      <c r="G902" s="5"/>
      <c r="M902" s="5"/>
      <c r="Q902" s="5"/>
    </row>
    <row r="903" ht="12.75" customHeight="1">
      <c r="G903" s="5"/>
      <c r="M903" s="5"/>
      <c r="Q903" s="5"/>
    </row>
    <row r="904" ht="12.75" customHeight="1">
      <c r="G904" s="5"/>
      <c r="M904" s="5"/>
      <c r="Q904" s="5"/>
    </row>
    <row r="905" ht="12.75" customHeight="1">
      <c r="G905" s="5"/>
      <c r="M905" s="5"/>
      <c r="Q905" s="5"/>
    </row>
    <row r="906" ht="12.75" customHeight="1">
      <c r="G906" s="5"/>
      <c r="M906" s="5"/>
      <c r="Q906" s="5"/>
    </row>
    <row r="907" ht="12.75" customHeight="1">
      <c r="G907" s="5"/>
      <c r="M907" s="5"/>
      <c r="Q907" s="5"/>
    </row>
    <row r="908" ht="12.75" customHeight="1">
      <c r="G908" s="5"/>
      <c r="M908" s="5"/>
      <c r="Q908" s="5"/>
    </row>
    <row r="909" ht="12.75" customHeight="1">
      <c r="G909" s="5"/>
      <c r="M909" s="5"/>
      <c r="Q909" s="5"/>
    </row>
    <row r="910" ht="12.75" customHeight="1">
      <c r="G910" s="5"/>
      <c r="M910" s="5"/>
      <c r="Q910" s="5"/>
    </row>
    <row r="911" ht="12.75" customHeight="1">
      <c r="G911" s="5"/>
      <c r="M911" s="5"/>
      <c r="Q911" s="5"/>
    </row>
    <row r="912" ht="12.75" customHeight="1">
      <c r="G912" s="5"/>
      <c r="M912" s="5"/>
      <c r="Q912" s="5"/>
    </row>
    <row r="913" ht="12.75" customHeight="1">
      <c r="G913" s="5"/>
      <c r="M913" s="5"/>
      <c r="Q913" s="5"/>
    </row>
    <row r="914" ht="12.75" customHeight="1">
      <c r="G914" s="5"/>
      <c r="M914" s="5"/>
      <c r="Q914" s="5"/>
    </row>
    <row r="915" ht="12.75" customHeight="1">
      <c r="G915" s="5"/>
      <c r="M915" s="5"/>
      <c r="Q915" s="5"/>
    </row>
    <row r="916" ht="12.75" customHeight="1">
      <c r="G916" s="5"/>
      <c r="M916" s="5"/>
      <c r="Q916" s="5"/>
    </row>
    <row r="917" ht="12.75" customHeight="1">
      <c r="G917" s="5"/>
      <c r="M917" s="5"/>
      <c r="Q917" s="5"/>
    </row>
    <row r="918" ht="12.75" customHeight="1">
      <c r="G918" s="5"/>
      <c r="M918" s="5"/>
      <c r="Q918" s="5"/>
    </row>
    <row r="919" ht="12.75" customHeight="1">
      <c r="G919" s="5"/>
      <c r="M919" s="5"/>
      <c r="Q919" s="5"/>
    </row>
    <row r="920" ht="12.75" customHeight="1">
      <c r="G920" s="5"/>
      <c r="M920" s="5"/>
      <c r="Q920" s="5"/>
    </row>
    <row r="921" ht="12.75" customHeight="1">
      <c r="G921" s="5"/>
      <c r="M921" s="5"/>
      <c r="Q921" s="5"/>
    </row>
    <row r="922" ht="12.75" customHeight="1">
      <c r="G922" s="5"/>
      <c r="M922" s="5"/>
      <c r="Q922" s="5"/>
    </row>
    <row r="923" ht="12.75" customHeight="1">
      <c r="G923" s="5"/>
      <c r="M923" s="5"/>
      <c r="Q923" s="5"/>
    </row>
    <row r="924" ht="12.75" customHeight="1">
      <c r="G924" s="5"/>
      <c r="M924" s="5"/>
      <c r="Q924" s="5"/>
    </row>
    <row r="925" ht="12.75" customHeight="1">
      <c r="G925" s="5"/>
      <c r="M925" s="5"/>
      <c r="Q925" s="5"/>
    </row>
    <row r="926" ht="12.75" customHeight="1">
      <c r="G926" s="5"/>
      <c r="M926" s="5"/>
      <c r="Q926" s="5"/>
    </row>
    <row r="927" ht="12.75" customHeight="1">
      <c r="G927" s="5"/>
      <c r="M927" s="5"/>
      <c r="Q927" s="5"/>
    </row>
    <row r="928" ht="12.75" customHeight="1">
      <c r="G928" s="5"/>
      <c r="M928" s="5"/>
      <c r="Q928" s="5"/>
    </row>
    <row r="929" ht="12.75" customHeight="1">
      <c r="G929" s="5"/>
      <c r="M929" s="5"/>
      <c r="Q929" s="5"/>
    </row>
    <row r="930" ht="12.75" customHeight="1">
      <c r="G930" s="5"/>
      <c r="M930" s="5"/>
      <c r="Q930" s="5"/>
    </row>
    <row r="931" ht="12.75" customHeight="1">
      <c r="G931" s="5"/>
      <c r="M931" s="5"/>
      <c r="Q931" s="5"/>
    </row>
    <row r="932" ht="12.75" customHeight="1">
      <c r="G932" s="5"/>
      <c r="M932" s="5"/>
      <c r="Q932" s="5"/>
    </row>
    <row r="933" ht="12.75" customHeight="1">
      <c r="G933" s="5"/>
      <c r="M933" s="5"/>
      <c r="Q933" s="5"/>
    </row>
    <row r="934" ht="12.75" customHeight="1">
      <c r="G934" s="5"/>
      <c r="M934" s="5"/>
      <c r="Q934" s="5"/>
    </row>
    <row r="935" ht="12.75" customHeight="1">
      <c r="G935" s="5"/>
      <c r="M935" s="5"/>
      <c r="Q935" s="5"/>
    </row>
    <row r="936" ht="12.75" customHeight="1">
      <c r="G936" s="5"/>
      <c r="M936" s="5"/>
      <c r="Q936" s="5"/>
    </row>
    <row r="937" ht="12.75" customHeight="1">
      <c r="G937" s="5"/>
      <c r="M937" s="5"/>
      <c r="Q937" s="5"/>
    </row>
    <row r="938" ht="12.75" customHeight="1">
      <c r="G938" s="5"/>
      <c r="M938" s="5"/>
      <c r="Q938" s="5"/>
    </row>
    <row r="939" ht="12.75" customHeight="1">
      <c r="G939" s="5"/>
      <c r="M939" s="5"/>
      <c r="Q939" s="5"/>
    </row>
    <row r="940" ht="12.75" customHeight="1">
      <c r="G940" s="5"/>
      <c r="M940" s="5"/>
      <c r="Q940" s="5"/>
    </row>
    <row r="941" ht="12.75" customHeight="1">
      <c r="G941" s="5"/>
      <c r="M941" s="5"/>
      <c r="Q941" s="5"/>
    </row>
    <row r="942" ht="12.75" customHeight="1">
      <c r="G942" s="5"/>
      <c r="M942" s="5"/>
      <c r="Q942" s="5"/>
    </row>
    <row r="943" ht="12.75" customHeight="1">
      <c r="G943" s="5"/>
      <c r="M943" s="5"/>
      <c r="Q943" s="5"/>
    </row>
    <row r="944" ht="12.75" customHeight="1">
      <c r="G944" s="5"/>
      <c r="M944" s="5"/>
      <c r="Q944" s="5"/>
    </row>
    <row r="945" ht="12.75" customHeight="1">
      <c r="G945" s="5"/>
      <c r="M945" s="5"/>
      <c r="Q945" s="5"/>
    </row>
    <row r="946" ht="12.75" customHeight="1">
      <c r="G946" s="5"/>
      <c r="M946" s="5"/>
      <c r="Q946" s="5"/>
    </row>
    <row r="947" ht="12.75" customHeight="1">
      <c r="G947" s="5"/>
      <c r="M947" s="5"/>
      <c r="Q947" s="5"/>
    </row>
    <row r="948" ht="12.75" customHeight="1">
      <c r="G948" s="5"/>
      <c r="M948" s="5"/>
      <c r="Q948" s="5"/>
    </row>
    <row r="949" ht="12.75" customHeight="1">
      <c r="G949" s="5"/>
      <c r="M949" s="5"/>
      <c r="Q949" s="5"/>
    </row>
    <row r="950" ht="12.75" customHeight="1">
      <c r="G950" s="5"/>
      <c r="M950" s="5"/>
      <c r="Q950" s="5"/>
    </row>
    <row r="951" ht="12.75" customHeight="1">
      <c r="G951" s="5"/>
      <c r="M951" s="5"/>
      <c r="Q951" s="5"/>
    </row>
    <row r="952" ht="12.75" customHeight="1">
      <c r="G952" s="5"/>
      <c r="M952" s="5"/>
      <c r="Q952" s="5"/>
    </row>
    <row r="953" ht="12.75" customHeight="1">
      <c r="G953" s="5"/>
      <c r="M953" s="5"/>
      <c r="Q953" s="5"/>
    </row>
    <row r="954" ht="12.75" customHeight="1">
      <c r="G954" s="5"/>
      <c r="M954" s="5"/>
      <c r="Q954" s="5"/>
    </row>
    <row r="955" ht="12.75" customHeight="1">
      <c r="G955" s="5"/>
      <c r="M955" s="5"/>
      <c r="Q955" s="5"/>
    </row>
    <row r="956" ht="12.75" customHeight="1">
      <c r="G956" s="5"/>
      <c r="M956" s="5"/>
      <c r="Q956" s="5"/>
    </row>
    <row r="957" ht="12.75" customHeight="1">
      <c r="G957" s="5"/>
      <c r="M957" s="5"/>
      <c r="Q957" s="5"/>
    </row>
    <row r="958" ht="12.75" customHeight="1">
      <c r="G958" s="5"/>
      <c r="M958" s="5"/>
      <c r="Q958" s="5"/>
    </row>
    <row r="959" ht="12.75" customHeight="1">
      <c r="G959" s="5"/>
      <c r="M959" s="5"/>
      <c r="Q959" s="5"/>
    </row>
    <row r="960" ht="12.75" customHeight="1">
      <c r="G960" s="5"/>
      <c r="M960" s="5"/>
      <c r="Q960" s="5"/>
    </row>
    <row r="961" ht="12.75" customHeight="1">
      <c r="G961" s="5"/>
      <c r="M961" s="5"/>
      <c r="Q961" s="5"/>
    </row>
    <row r="962" ht="12.75" customHeight="1">
      <c r="G962" s="5"/>
      <c r="M962" s="5"/>
      <c r="Q962" s="5"/>
    </row>
    <row r="963" ht="12.75" customHeight="1">
      <c r="G963" s="5"/>
      <c r="M963" s="5"/>
      <c r="Q963" s="5"/>
    </row>
    <row r="964" ht="12.75" customHeight="1">
      <c r="G964" s="5"/>
      <c r="M964" s="5"/>
      <c r="Q964" s="5"/>
    </row>
    <row r="965" ht="12.75" customHeight="1">
      <c r="G965" s="5"/>
      <c r="M965" s="5"/>
      <c r="Q965" s="5"/>
    </row>
    <row r="966" ht="12.75" customHeight="1">
      <c r="G966" s="5"/>
      <c r="M966" s="5"/>
      <c r="Q966" s="5"/>
    </row>
    <row r="967" ht="12.75" customHeight="1">
      <c r="G967" s="5"/>
      <c r="M967" s="5"/>
      <c r="Q967" s="5"/>
    </row>
    <row r="968" ht="12.75" customHeight="1">
      <c r="G968" s="5"/>
      <c r="M968" s="5"/>
      <c r="Q968" s="5"/>
    </row>
    <row r="969" ht="12.75" customHeight="1">
      <c r="G969" s="5"/>
      <c r="M969" s="5"/>
      <c r="Q969" s="5"/>
    </row>
    <row r="970" ht="12.75" customHeight="1">
      <c r="G970" s="5"/>
      <c r="M970" s="5"/>
      <c r="Q970" s="5"/>
    </row>
    <row r="971" ht="12.75" customHeight="1">
      <c r="G971" s="5"/>
      <c r="M971" s="5"/>
      <c r="Q971" s="5"/>
    </row>
    <row r="972" ht="12.75" customHeight="1">
      <c r="G972" s="5"/>
      <c r="M972" s="5"/>
      <c r="Q972" s="5"/>
    </row>
    <row r="973" ht="12.75" customHeight="1">
      <c r="G973" s="5"/>
      <c r="M973" s="5"/>
      <c r="Q973" s="5"/>
    </row>
    <row r="974" ht="12.75" customHeight="1">
      <c r="G974" s="5"/>
      <c r="M974" s="5"/>
      <c r="Q974" s="5"/>
    </row>
    <row r="975" ht="12.75" customHeight="1">
      <c r="G975" s="5"/>
      <c r="M975" s="5"/>
      <c r="Q975" s="5"/>
    </row>
    <row r="976" ht="12.75" customHeight="1">
      <c r="G976" s="5"/>
      <c r="M976" s="5"/>
      <c r="Q976" s="5"/>
    </row>
    <row r="977" ht="12.75" customHeight="1">
      <c r="G977" s="5"/>
      <c r="M977" s="5"/>
      <c r="Q977" s="5"/>
    </row>
    <row r="978" ht="12.75" customHeight="1">
      <c r="G978" s="5"/>
      <c r="M978" s="5"/>
      <c r="Q978" s="5"/>
    </row>
    <row r="979" ht="12.75" customHeight="1">
      <c r="G979" s="5"/>
      <c r="M979" s="5"/>
      <c r="Q979" s="5"/>
    </row>
    <row r="980" ht="12.75" customHeight="1">
      <c r="G980" s="5"/>
      <c r="M980" s="5"/>
      <c r="Q980" s="5"/>
    </row>
    <row r="981" ht="12.75" customHeight="1">
      <c r="G981" s="5"/>
      <c r="M981" s="5"/>
      <c r="Q981" s="5"/>
    </row>
    <row r="982" ht="12.75" customHeight="1">
      <c r="G982" s="5"/>
      <c r="M982" s="5"/>
      <c r="Q982" s="5"/>
    </row>
    <row r="983" ht="12.75" customHeight="1">
      <c r="G983" s="5"/>
      <c r="M983" s="5"/>
      <c r="Q983" s="5"/>
    </row>
    <row r="984" ht="12.75" customHeight="1">
      <c r="G984" s="5"/>
      <c r="M984" s="5"/>
      <c r="Q984" s="5"/>
    </row>
    <row r="985" ht="12.75" customHeight="1">
      <c r="G985" s="5"/>
      <c r="M985" s="5"/>
      <c r="Q985" s="5"/>
    </row>
    <row r="986" ht="12.75" customHeight="1">
      <c r="G986" s="5"/>
      <c r="M986" s="5"/>
      <c r="Q986" s="5"/>
    </row>
    <row r="987" ht="12.75" customHeight="1">
      <c r="G987" s="5"/>
      <c r="M987" s="5"/>
      <c r="Q987" s="5"/>
    </row>
    <row r="988" ht="12.75" customHeight="1">
      <c r="G988" s="5"/>
      <c r="M988" s="5"/>
      <c r="Q988" s="5"/>
    </row>
    <row r="989" ht="12.75" customHeight="1">
      <c r="G989" s="5"/>
      <c r="M989" s="5"/>
      <c r="Q989" s="5"/>
    </row>
    <row r="990" ht="12.75" customHeight="1">
      <c r="G990" s="5"/>
      <c r="M990" s="5"/>
      <c r="Q990" s="5"/>
    </row>
    <row r="991" ht="12.75" customHeight="1">
      <c r="G991" s="5"/>
      <c r="M991" s="5"/>
      <c r="Q991" s="5"/>
    </row>
    <row r="992" ht="12.75" customHeight="1">
      <c r="G992" s="5"/>
      <c r="M992" s="5"/>
      <c r="Q992" s="5"/>
    </row>
    <row r="993" ht="12.75" customHeight="1">
      <c r="G993" s="5"/>
      <c r="M993" s="5"/>
      <c r="Q993" s="5"/>
    </row>
    <row r="994" ht="12.75" customHeight="1">
      <c r="G994" s="5"/>
      <c r="M994" s="5"/>
      <c r="Q994" s="5"/>
    </row>
    <row r="995" ht="12.75" customHeight="1">
      <c r="G995" s="5"/>
      <c r="M995" s="5"/>
      <c r="Q995" s="5"/>
    </row>
    <row r="996" ht="12.75" customHeight="1">
      <c r="G996" s="5"/>
      <c r="M996" s="5"/>
      <c r="Q996" s="5"/>
    </row>
    <row r="997" ht="12.75" customHeight="1">
      <c r="G997" s="5"/>
      <c r="M997" s="5"/>
      <c r="Q997" s="5"/>
    </row>
    <row r="998" ht="12.75" customHeight="1">
      <c r="G998" s="5"/>
      <c r="M998" s="5"/>
      <c r="Q998" s="5"/>
    </row>
    <row r="999" ht="12.75" customHeight="1">
      <c r="G999" s="5"/>
      <c r="M999" s="5"/>
      <c r="Q999" s="5"/>
    </row>
    <row r="1000" ht="12.75" customHeight="1">
      <c r="G1000" s="5"/>
      <c r="M1000" s="5"/>
      <c r="Q1000" s="5"/>
    </row>
  </sheetData>
  <mergeCells count="15">
    <mergeCell ref="I5:M6"/>
    <mergeCell ref="N5:R6"/>
    <mergeCell ref="D7:E7"/>
    <mergeCell ref="F7:G7"/>
    <mergeCell ref="I7:J7"/>
    <mergeCell ref="K7:L7"/>
    <mergeCell ref="N7:O7"/>
    <mergeCell ref="P7:Q7"/>
    <mergeCell ref="B1:R1"/>
    <mergeCell ref="B2:R2"/>
    <mergeCell ref="B3:R3"/>
    <mergeCell ref="B4:R4"/>
    <mergeCell ref="D5:E6"/>
    <mergeCell ref="F5:G6"/>
    <mergeCell ref="H5:H6"/>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43"/>
    <col customWidth="1" min="2" max="2" width="13.71"/>
    <col customWidth="1" min="3" max="3" width="25.0"/>
    <col customWidth="1" min="4" max="11" width="8.0"/>
    <col customWidth="1" min="12" max="12" width="9.14"/>
    <col customWidth="1" min="13" max="26" width="8.0"/>
  </cols>
  <sheetData>
    <row r="1" ht="31.5" customHeight="1">
      <c r="A1" s="91" t="s">
        <v>107</v>
      </c>
    </row>
    <row r="2" ht="21.0" customHeight="1">
      <c r="A2" s="92" t="s">
        <v>108</v>
      </c>
    </row>
    <row r="3" ht="27.0" customHeight="1">
      <c r="A3" s="93" t="s">
        <v>109</v>
      </c>
    </row>
    <row r="4" ht="18.75" customHeight="1">
      <c r="A4" s="94"/>
      <c r="B4" s="95" t="s">
        <v>110</v>
      </c>
      <c r="N4" s="96" t="s">
        <v>111</v>
      </c>
      <c r="O4" s="97"/>
      <c r="P4" s="97"/>
      <c r="Q4" s="98"/>
    </row>
    <row r="5" ht="12.75" customHeight="1">
      <c r="A5" s="99" t="s">
        <v>27</v>
      </c>
      <c r="B5" s="99" t="s">
        <v>112</v>
      </c>
      <c r="C5" s="99" t="s">
        <v>28</v>
      </c>
      <c r="D5" s="62" t="s">
        <v>113</v>
      </c>
      <c r="E5" s="31"/>
      <c r="F5" s="31"/>
      <c r="G5" s="31"/>
      <c r="H5" s="31"/>
      <c r="I5" s="100"/>
      <c r="N5" s="101"/>
      <c r="Q5" s="102"/>
    </row>
    <row r="6" ht="12.75" customHeight="1">
      <c r="A6" s="103"/>
      <c r="B6" s="103"/>
      <c r="C6" s="103"/>
      <c r="D6" s="39"/>
      <c r="E6" s="41"/>
      <c r="F6" s="41"/>
      <c r="G6" s="41"/>
      <c r="H6" s="41"/>
      <c r="I6" s="41"/>
      <c r="J6" s="41"/>
      <c r="K6" s="41"/>
      <c r="L6" s="41"/>
      <c r="M6" s="41"/>
      <c r="N6" s="104"/>
      <c r="O6" s="41"/>
      <c r="P6" s="41"/>
      <c r="Q6" s="105"/>
    </row>
    <row r="7" ht="15.0" customHeight="1">
      <c r="A7" s="103"/>
      <c r="B7" s="103"/>
      <c r="C7" s="103"/>
      <c r="D7" s="106"/>
      <c r="E7" s="106"/>
      <c r="F7" s="106"/>
      <c r="G7" s="106"/>
      <c r="H7" s="106"/>
      <c r="I7" s="107" t="s">
        <v>52</v>
      </c>
      <c r="J7" s="107" t="s">
        <v>52</v>
      </c>
      <c r="K7" s="107" t="s">
        <v>53</v>
      </c>
      <c r="L7" s="107" t="s">
        <v>53</v>
      </c>
      <c r="M7" s="107" t="s">
        <v>54</v>
      </c>
      <c r="N7" s="106" t="s">
        <v>52</v>
      </c>
      <c r="O7" s="106" t="s">
        <v>52</v>
      </c>
      <c r="P7" s="106" t="s">
        <v>53</v>
      </c>
      <c r="Q7" s="106" t="s">
        <v>53</v>
      </c>
      <c r="R7" s="106" t="s">
        <v>54</v>
      </c>
    </row>
    <row r="8" ht="15.0" customHeight="1">
      <c r="A8" s="70"/>
      <c r="B8" s="70"/>
      <c r="C8" s="70"/>
      <c r="D8" s="108" t="s">
        <v>36</v>
      </c>
      <c r="E8" s="108" t="s">
        <v>64</v>
      </c>
      <c r="F8" s="108" t="s">
        <v>66</v>
      </c>
      <c r="G8" s="108" t="s">
        <v>67</v>
      </c>
      <c r="H8" s="108" t="s">
        <v>68</v>
      </c>
      <c r="I8" s="109" t="s">
        <v>36</v>
      </c>
      <c r="J8" s="109" t="s">
        <v>64</v>
      </c>
      <c r="K8" s="109" t="s">
        <v>66</v>
      </c>
      <c r="L8" s="109" t="s">
        <v>67</v>
      </c>
      <c r="M8" s="109" t="s">
        <v>68</v>
      </c>
      <c r="N8" s="108" t="s">
        <v>36</v>
      </c>
      <c r="O8" s="108" t="s">
        <v>64</v>
      </c>
      <c r="P8" s="108" t="s">
        <v>66</v>
      </c>
      <c r="Q8" s="108" t="s">
        <v>67</v>
      </c>
      <c r="R8" s="108" t="s">
        <v>68</v>
      </c>
    </row>
    <row r="9" ht="36.0" customHeight="1">
      <c r="A9" s="110"/>
      <c r="B9" s="110"/>
      <c r="C9" s="110" t="s">
        <v>114</v>
      </c>
      <c r="D9" s="111">
        <v>80.0</v>
      </c>
      <c r="E9" s="111">
        <v>80.0</v>
      </c>
      <c r="F9" s="111">
        <v>80.0</v>
      </c>
      <c r="G9" s="111">
        <v>80.0</v>
      </c>
      <c r="H9" s="111">
        <v>80.0</v>
      </c>
      <c r="I9" s="111"/>
      <c r="J9" s="111"/>
      <c r="K9" s="111"/>
      <c r="L9" s="111"/>
      <c r="M9" s="111"/>
      <c r="N9" s="87"/>
      <c r="O9" s="112"/>
      <c r="P9" s="112"/>
      <c r="Q9" s="112"/>
      <c r="R9" s="18"/>
    </row>
    <row r="10" ht="15.0" customHeight="1">
      <c r="A10" s="65">
        <v>1.0</v>
      </c>
      <c r="B10" s="67" t="s">
        <v>49</v>
      </c>
      <c r="C10" s="69" t="s">
        <v>51</v>
      </c>
      <c r="D10" s="113">
        <v>41.0</v>
      </c>
      <c r="E10" s="113">
        <v>41.0</v>
      </c>
      <c r="F10" s="113">
        <v>41.0</v>
      </c>
      <c r="G10" s="113">
        <v>41.0</v>
      </c>
      <c r="H10" s="113">
        <v>41.0</v>
      </c>
      <c r="I10" s="114">
        <f t="shared" ref="I10:M10" si="1">D10/0.8</f>
        <v>51.25</v>
      </c>
      <c r="J10" s="114">
        <f t="shared" si="1"/>
        <v>51.25</v>
      </c>
      <c r="K10" s="114">
        <f t="shared" si="1"/>
        <v>51.25</v>
      </c>
      <c r="L10" s="114">
        <f t="shared" si="1"/>
        <v>51.25</v>
      </c>
      <c r="M10" s="114">
        <f t="shared" si="1"/>
        <v>51.25</v>
      </c>
      <c r="N10" s="115" t="str">
        <f t="shared" ref="N10:R10" si="2">IF(I10&gt;39,"Y","N")</f>
        <v>Y</v>
      </c>
      <c r="O10" s="115" t="str">
        <f t="shared" si="2"/>
        <v>Y</v>
      </c>
      <c r="P10" s="115" t="str">
        <f t="shared" si="2"/>
        <v>Y</v>
      </c>
      <c r="Q10" s="115" t="str">
        <f t="shared" si="2"/>
        <v>Y</v>
      </c>
      <c r="R10" s="115" t="str">
        <f t="shared" si="2"/>
        <v>Y</v>
      </c>
    </row>
    <row r="11" ht="15.0" customHeight="1">
      <c r="A11" s="77">
        <v>2.0</v>
      </c>
      <c r="B11" s="67" t="s">
        <v>57</v>
      </c>
      <c r="C11" s="69" t="s">
        <v>58</v>
      </c>
      <c r="D11" s="113">
        <v>55.0</v>
      </c>
      <c r="E11" s="113">
        <v>55.0</v>
      </c>
      <c r="F11" s="113">
        <v>55.0</v>
      </c>
      <c r="G11" s="113">
        <v>55.0</v>
      </c>
      <c r="H11" s="113">
        <v>55.0</v>
      </c>
      <c r="I11" s="114">
        <f t="shared" ref="I11:M11" si="3">D11/0.8</f>
        <v>68.75</v>
      </c>
      <c r="J11" s="114">
        <f t="shared" si="3"/>
        <v>68.75</v>
      </c>
      <c r="K11" s="114">
        <f t="shared" si="3"/>
        <v>68.75</v>
      </c>
      <c r="L11" s="114">
        <f t="shared" si="3"/>
        <v>68.75</v>
      </c>
      <c r="M11" s="114">
        <f t="shared" si="3"/>
        <v>68.75</v>
      </c>
      <c r="N11" s="115" t="str">
        <f t="shared" ref="N11:R11" si="4">IF(I11&gt;39,"Y","N")</f>
        <v>Y</v>
      </c>
      <c r="O11" s="115" t="str">
        <f t="shared" si="4"/>
        <v>Y</v>
      </c>
      <c r="P11" s="115" t="str">
        <f t="shared" si="4"/>
        <v>Y</v>
      </c>
      <c r="Q11" s="115" t="str">
        <f t="shared" si="4"/>
        <v>Y</v>
      </c>
      <c r="R11" s="115" t="str">
        <f t="shared" si="4"/>
        <v>Y</v>
      </c>
    </row>
    <row r="12" ht="15.0" customHeight="1">
      <c r="A12" s="77">
        <v>3.0</v>
      </c>
      <c r="B12" s="67" t="s">
        <v>59</v>
      </c>
      <c r="C12" s="69" t="s">
        <v>60</v>
      </c>
      <c r="D12" s="113">
        <v>0.0</v>
      </c>
      <c r="E12" s="113">
        <v>0.0</v>
      </c>
      <c r="F12" s="113">
        <v>0.0</v>
      </c>
      <c r="G12" s="113">
        <v>0.0</v>
      </c>
      <c r="H12" s="113">
        <v>0.0</v>
      </c>
      <c r="I12" s="114">
        <f t="shared" ref="I12:M12" si="5">D12/0.8</f>
        <v>0</v>
      </c>
      <c r="J12" s="114">
        <f t="shared" si="5"/>
        <v>0</v>
      </c>
      <c r="K12" s="114">
        <f t="shared" si="5"/>
        <v>0</v>
      </c>
      <c r="L12" s="114">
        <f t="shared" si="5"/>
        <v>0</v>
      </c>
      <c r="M12" s="114">
        <f t="shared" si="5"/>
        <v>0</v>
      </c>
      <c r="N12" s="115" t="str">
        <f t="shared" ref="N12:R12" si="6">IF(I12&gt;39,"Y","N")</f>
        <v>N</v>
      </c>
      <c r="O12" s="115" t="str">
        <f t="shared" si="6"/>
        <v>N</v>
      </c>
      <c r="P12" s="115" t="str">
        <f t="shared" si="6"/>
        <v>N</v>
      </c>
      <c r="Q12" s="115" t="str">
        <f t="shared" si="6"/>
        <v>N</v>
      </c>
      <c r="R12" s="115" t="str">
        <f t="shared" si="6"/>
        <v>N</v>
      </c>
    </row>
    <row r="13" ht="15.0" customHeight="1">
      <c r="A13" s="77">
        <v>4.0</v>
      </c>
      <c r="B13" s="67" t="s">
        <v>61</v>
      </c>
      <c r="C13" s="69" t="s">
        <v>62</v>
      </c>
      <c r="D13" s="113">
        <v>0.0</v>
      </c>
      <c r="E13" s="113">
        <v>0.0</v>
      </c>
      <c r="F13" s="113">
        <v>0.0</v>
      </c>
      <c r="G13" s="113">
        <v>0.0</v>
      </c>
      <c r="H13" s="113">
        <v>0.0</v>
      </c>
      <c r="I13" s="114">
        <f t="shared" ref="I13:M13" si="7">D13/0.8</f>
        <v>0</v>
      </c>
      <c r="J13" s="114">
        <f t="shared" si="7"/>
        <v>0</v>
      </c>
      <c r="K13" s="114">
        <f t="shared" si="7"/>
        <v>0</v>
      </c>
      <c r="L13" s="114">
        <f t="shared" si="7"/>
        <v>0</v>
      </c>
      <c r="M13" s="114">
        <f t="shared" si="7"/>
        <v>0</v>
      </c>
      <c r="N13" s="115" t="str">
        <f t="shared" ref="N13:R13" si="8">IF(I13&gt;39,"Y","N")</f>
        <v>N</v>
      </c>
      <c r="O13" s="115" t="str">
        <f t="shared" si="8"/>
        <v>N</v>
      </c>
      <c r="P13" s="115" t="str">
        <f t="shared" si="8"/>
        <v>N</v>
      </c>
      <c r="Q13" s="115" t="str">
        <f t="shared" si="8"/>
        <v>N</v>
      </c>
      <c r="R13" s="115" t="str">
        <f t="shared" si="8"/>
        <v>N</v>
      </c>
    </row>
    <row r="14" ht="15.0" customHeight="1">
      <c r="A14" s="77">
        <v>5.0</v>
      </c>
      <c r="B14" s="67" t="s">
        <v>63</v>
      </c>
      <c r="C14" s="69" t="s">
        <v>65</v>
      </c>
      <c r="D14" s="113">
        <v>0.0</v>
      </c>
      <c r="E14" s="113">
        <v>0.0</v>
      </c>
      <c r="F14" s="113">
        <v>0.0</v>
      </c>
      <c r="G14" s="113">
        <v>0.0</v>
      </c>
      <c r="H14" s="113">
        <v>0.0</v>
      </c>
      <c r="I14" s="114">
        <f t="shared" ref="I14:M14" si="9">D14/0.8</f>
        <v>0</v>
      </c>
      <c r="J14" s="114">
        <f t="shared" si="9"/>
        <v>0</v>
      </c>
      <c r="K14" s="114">
        <f t="shared" si="9"/>
        <v>0</v>
      </c>
      <c r="L14" s="114">
        <f t="shared" si="9"/>
        <v>0</v>
      </c>
      <c r="M14" s="114">
        <f t="shared" si="9"/>
        <v>0</v>
      </c>
      <c r="N14" s="115" t="str">
        <f t="shared" ref="N14:R14" si="10">IF(I14&gt;39,"Y","N")</f>
        <v>N</v>
      </c>
      <c r="O14" s="115" t="str">
        <f t="shared" si="10"/>
        <v>N</v>
      </c>
      <c r="P14" s="115" t="str">
        <f t="shared" si="10"/>
        <v>N</v>
      </c>
      <c r="Q14" s="115" t="str">
        <f t="shared" si="10"/>
        <v>N</v>
      </c>
      <c r="R14" s="115" t="str">
        <f t="shared" si="10"/>
        <v>N</v>
      </c>
    </row>
    <row r="15" ht="15.0" customHeight="1">
      <c r="A15" s="77">
        <v>6.0</v>
      </c>
      <c r="B15" s="67" t="s">
        <v>69</v>
      </c>
      <c r="C15" s="69" t="s">
        <v>70</v>
      </c>
      <c r="D15" s="113">
        <v>60.0</v>
      </c>
      <c r="E15" s="113">
        <v>60.0</v>
      </c>
      <c r="F15" s="113">
        <v>60.0</v>
      </c>
      <c r="G15" s="113">
        <v>60.0</v>
      </c>
      <c r="H15" s="113">
        <v>60.0</v>
      </c>
      <c r="I15" s="114">
        <f t="shared" ref="I15:M15" si="11">D15/0.8</f>
        <v>75</v>
      </c>
      <c r="J15" s="114">
        <f t="shared" si="11"/>
        <v>75</v>
      </c>
      <c r="K15" s="114">
        <f t="shared" si="11"/>
        <v>75</v>
      </c>
      <c r="L15" s="114">
        <f t="shared" si="11"/>
        <v>75</v>
      </c>
      <c r="M15" s="114">
        <f t="shared" si="11"/>
        <v>75</v>
      </c>
      <c r="N15" s="115" t="str">
        <f t="shared" ref="N15:R15" si="12">IF(I15&gt;39,"Y","N")</f>
        <v>Y</v>
      </c>
      <c r="O15" s="115" t="str">
        <f t="shared" si="12"/>
        <v>Y</v>
      </c>
      <c r="P15" s="115" t="str">
        <f t="shared" si="12"/>
        <v>Y</v>
      </c>
      <c r="Q15" s="115" t="str">
        <f t="shared" si="12"/>
        <v>Y</v>
      </c>
      <c r="R15" s="115" t="str">
        <f t="shared" si="12"/>
        <v>Y</v>
      </c>
    </row>
    <row r="16" ht="15.0" customHeight="1">
      <c r="A16" s="77">
        <v>7.0</v>
      </c>
      <c r="B16" s="67" t="s">
        <v>71</v>
      </c>
      <c r="C16" s="69" t="s">
        <v>72</v>
      </c>
      <c r="D16" s="116">
        <v>0.0</v>
      </c>
      <c r="E16" s="116">
        <v>0.0</v>
      </c>
      <c r="F16" s="116">
        <v>0.0</v>
      </c>
      <c r="G16" s="116">
        <v>0.0</v>
      </c>
      <c r="H16" s="116">
        <v>0.0</v>
      </c>
      <c r="I16" s="114">
        <f t="shared" ref="I16:M16" si="13">D16/0.8</f>
        <v>0</v>
      </c>
      <c r="J16" s="114">
        <f t="shared" si="13"/>
        <v>0</v>
      </c>
      <c r="K16" s="114">
        <f t="shared" si="13"/>
        <v>0</v>
      </c>
      <c r="L16" s="114">
        <f t="shared" si="13"/>
        <v>0</v>
      </c>
      <c r="M16" s="114">
        <f t="shared" si="13"/>
        <v>0</v>
      </c>
      <c r="N16" s="115" t="str">
        <f t="shared" ref="N16:R16" si="14">IF(I16&gt;39,"Y","N")</f>
        <v>N</v>
      </c>
      <c r="O16" s="115" t="str">
        <f t="shared" si="14"/>
        <v>N</v>
      </c>
      <c r="P16" s="115" t="str">
        <f t="shared" si="14"/>
        <v>N</v>
      </c>
      <c r="Q16" s="115" t="str">
        <f t="shared" si="14"/>
        <v>N</v>
      </c>
      <c r="R16" s="115" t="str">
        <f t="shared" si="14"/>
        <v>N</v>
      </c>
    </row>
    <row r="17" ht="15.0" customHeight="1">
      <c r="A17" s="77">
        <v>8.0</v>
      </c>
      <c r="B17" s="67" t="s">
        <v>73</v>
      </c>
      <c r="C17" s="69" t="s">
        <v>74</v>
      </c>
      <c r="D17" s="113">
        <v>58.0</v>
      </c>
      <c r="E17" s="113">
        <v>58.0</v>
      </c>
      <c r="F17" s="113">
        <v>58.0</v>
      </c>
      <c r="G17" s="113">
        <v>58.0</v>
      </c>
      <c r="H17" s="113">
        <v>58.0</v>
      </c>
      <c r="I17" s="114">
        <f t="shared" ref="I17:M17" si="15">D17/0.8</f>
        <v>72.5</v>
      </c>
      <c r="J17" s="114">
        <f t="shared" si="15"/>
        <v>72.5</v>
      </c>
      <c r="K17" s="114">
        <f t="shared" si="15"/>
        <v>72.5</v>
      </c>
      <c r="L17" s="114">
        <f t="shared" si="15"/>
        <v>72.5</v>
      </c>
      <c r="M17" s="114">
        <f t="shared" si="15"/>
        <v>72.5</v>
      </c>
      <c r="N17" s="115" t="str">
        <f t="shared" ref="N17:R17" si="16">IF(I17&gt;39,"Y","N")</f>
        <v>Y</v>
      </c>
      <c r="O17" s="115" t="str">
        <f t="shared" si="16"/>
        <v>Y</v>
      </c>
      <c r="P17" s="115" t="str">
        <f t="shared" si="16"/>
        <v>Y</v>
      </c>
      <c r="Q17" s="115" t="str">
        <f t="shared" si="16"/>
        <v>Y</v>
      </c>
      <c r="R17" s="115" t="str">
        <f t="shared" si="16"/>
        <v>Y</v>
      </c>
    </row>
    <row r="18" ht="15.0" customHeight="1">
      <c r="A18" s="77">
        <v>9.0</v>
      </c>
      <c r="B18" s="67" t="s">
        <v>75</v>
      </c>
      <c r="C18" s="69" t="s">
        <v>76</v>
      </c>
      <c r="D18" s="113">
        <v>44.0</v>
      </c>
      <c r="E18" s="113">
        <v>44.0</v>
      </c>
      <c r="F18" s="113">
        <v>44.0</v>
      </c>
      <c r="G18" s="113">
        <v>44.0</v>
      </c>
      <c r="H18" s="113">
        <v>44.0</v>
      </c>
      <c r="I18" s="114">
        <f t="shared" ref="I18:M18" si="17">D18/0.8</f>
        <v>55</v>
      </c>
      <c r="J18" s="114">
        <f t="shared" si="17"/>
        <v>55</v>
      </c>
      <c r="K18" s="114">
        <f t="shared" si="17"/>
        <v>55</v>
      </c>
      <c r="L18" s="114">
        <f t="shared" si="17"/>
        <v>55</v>
      </c>
      <c r="M18" s="114">
        <f t="shared" si="17"/>
        <v>55</v>
      </c>
      <c r="N18" s="115" t="str">
        <f t="shared" ref="N18:R18" si="18">IF(I18&gt;39,"Y","N")</f>
        <v>Y</v>
      </c>
      <c r="O18" s="115" t="str">
        <f t="shared" si="18"/>
        <v>Y</v>
      </c>
      <c r="P18" s="115" t="str">
        <f t="shared" si="18"/>
        <v>Y</v>
      </c>
      <c r="Q18" s="115" t="str">
        <f t="shared" si="18"/>
        <v>Y</v>
      </c>
      <c r="R18" s="115" t="str">
        <f t="shared" si="18"/>
        <v>Y</v>
      </c>
    </row>
    <row r="19" ht="15.0" customHeight="1">
      <c r="A19" s="77">
        <v>10.0</v>
      </c>
      <c r="B19" s="67" t="s">
        <v>77</v>
      </c>
      <c r="C19" s="69" t="s">
        <v>78</v>
      </c>
      <c r="D19" s="113">
        <v>44.0</v>
      </c>
      <c r="E19" s="113">
        <v>44.0</v>
      </c>
      <c r="F19" s="113">
        <v>44.0</v>
      </c>
      <c r="G19" s="113">
        <v>44.0</v>
      </c>
      <c r="H19" s="113">
        <v>44.0</v>
      </c>
      <c r="I19" s="114">
        <f t="shared" ref="I19:M19" si="19">D19/0.8</f>
        <v>55</v>
      </c>
      <c r="J19" s="114">
        <f t="shared" si="19"/>
        <v>55</v>
      </c>
      <c r="K19" s="114">
        <f t="shared" si="19"/>
        <v>55</v>
      </c>
      <c r="L19" s="114">
        <f t="shared" si="19"/>
        <v>55</v>
      </c>
      <c r="M19" s="114">
        <f t="shared" si="19"/>
        <v>55</v>
      </c>
      <c r="N19" s="115" t="str">
        <f t="shared" ref="N19:R19" si="20">IF(I19&gt;39,"Y","N")</f>
        <v>Y</v>
      </c>
      <c r="O19" s="115" t="str">
        <f t="shared" si="20"/>
        <v>Y</v>
      </c>
      <c r="P19" s="115" t="str">
        <f t="shared" si="20"/>
        <v>Y</v>
      </c>
      <c r="Q19" s="115" t="str">
        <f t="shared" si="20"/>
        <v>Y</v>
      </c>
      <c r="R19" s="115" t="str">
        <f t="shared" si="20"/>
        <v>Y</v>
      </c>
    </row>
    <row r="20" ht="15.0" customHeight="1">
      <c r="A20" s="77">
        <v>11.0</v>
      </c>
      <c r="B20" s="67" t="s">
        <v>79</v>
      </c>
      <c r="C20" s="69" t="s">
        <v>80</v>
      </c>
      <c r="D20" s="113">
        <v>42.0</v>
      </c>
      <c r="E20" s="113">
        <v>42.0</v>
      </c>
      <c r="F20" s="113">
        <v>42.0</v>
      </c>
      <c r="G20" s="113">
        <v>42.0</v>
      </c>
      <c r="H20" s="113">
        <v>42.0</v>
      </c>
      <c r="I20" s="114">
        <f t="shared" ref="I20:M20" si="21">D20/0.8</f>
        <v>52.5</v>
      </c>
      <c r="J20" s="114">
        <f t="shared" si="21"/>
        <v>52.5</v>
      </c>
      <c r="K20" s="114">
        <f t="shared" si="21"/>
        <v>52.5</v>
      </c>
      <c r="L20" s="114">
        <f t="shared" si="21"/>
        <v>52.5</v>
      </c>
      <c r="M20" s="114">
        <f t="shared" si="21"/>
        <v>52.5</v>
      </c>
      <c r="N20" s="115" t="str">
        <f t="shared" ref="N20:R20" si="22">IF(I20&gt;39,"Y","N")</f>
        <v>Y</v>
      </c>
      <c r="O20" s="115" t="str">
        <f t="shared" si="22"/>
        <v>Y</v>
      </c>
      <c r="P20" s="115" t="str">
        <f t="shared" si="22"/>
        <v>Y</v>
      </c>
      <c r="Q20" s="115" t="str">
        <f t="shared" si="22"/>
        <v>Y</v>
      </c>
      <c r="R20" s="115" t="str">
        <f t="shared" si="22"/>
        <v>Y</v>
      </c>
    </row>
    <row r="21" ht="15.0" customHeight="1">
      <c r="A21" s="77">
        <v>12.0</v>
      </c>
      <c r="B21" s="67" t="s">
        <v>81</v>
      </c>
      <c r="C21" s="69" t="s">
        <v>82</v>
      </c>
      <c r="D21" s="113">
        <v>44.0</v>
      </c>
      <c r="E21" s="113">
        <v>44.0</v>
      </c>
      <c r="F21" s="113">
        <v>44.0</v>
      </c>
      <c r="G21" s="113">
        <v>44.0</v>
      </c>
      <c r="H21" s="113">
        <v>44.0</v>
      </c>
      <c r="I21" s="114">
        <f t="shared" ref="I21:M21" si="23">D21/0.8</f>
        <v>55</v>
      </c>
      <c r="J21" s="114">
        <f t="shared" si="23"/>
        <v>55</v>
      </c>
      <c r="K21" s="114">
        <f t="shared" si="23"/>
        <v>55</v>
      </c>
      <c r="L21" s="114">
        <f t="shared" si="23"/>
        <v>55</v>
      </c>
      <c r="M21" s="114">
        <f t="shared" si="23"/>
        <v>55</v>
      </c>
      <c r="N21" s="115" t="str">
        <f t="shared" ref="N21:R21" si="24">IF(I21&gt;39,"Y","N")</f>
        <v>Y</v>
      </c>
      <c r="O21" s="115" t="str">
        <f t="shared" si="24"/>
        <v>Y</v>
      </c>
      <c r="P21" s="115" t="str">
        <f t="shared" si="24"/>
        <v>Y</v>
      </c>
      <c r="Q21" s="115" t="str">
        <f t="shared" si="24"/>
        <v>Y</v>
      </c>
      <c r="R21" s="115" t="str">
        <f t="shared" si="24"/>
        <v>Y</v>
      </c>
    </row>
    <row r="22" ht="15.0" customHeight="1">
      <c r="A22" s="77">
        <v>13.0</v>
      </c>
      <c r="B22" s="67" t="s">
        <v>83</v>
      </c>
      <c r="C22" s="69" t="s">
        <v>84</v>
      </c>
      <c r="D22" s="113">
        <v>57.0</v>
      </c>
      <c r="E22" s="113">
        <v>57.0</v>
      </c>
      <c r="F22" s="113">
        <v>57.0</v>
      </c>
      <c r="G22" s="113">
        <v>57.0</v>
      </c>
      <c r="H22" s="113">
        <v>57.0</v>
      </c>
      <c r="I22" s="114">
        <f t="shared" ref="I22:M22" si="25">D22/0.8</f>
        <v>71.25</v>
      </c>
      <c r="J22" s="114">
        <f t="shared" si="25"/>
        <v>71.25</v>
      </c>
      <c r="K22" s="114">
        <f t="shared" si="25"/>
        <v>71.25</v>
      </c>
      <c r="L22" s="114">
        <f t="shared" si="25"/>
        <v>71.25</v>
      </c>
      <c r="M22" s="114">
        <f t="shared" si="25"/>
        <v>71.25</v>
      </c>
      <c r="N22" s="115" t="str">
        <f t="shared" ref="N22:R22" si="26">IF(I22&gt;39,"Y","N")</f>
        <v>Y</v>
      </c>
      <c r="O22" s="115" t="str">
        <f t="shared" si="26"/>
        <v>Y</v>
      </c>
      <c r="P22" s="115" t="str">
        <f t="shared" si="26"/>
        <v>Y</v>
      </c>
      <c r="Q22" s="115" t="str">
        <f t="shared" si="26"/>
        <v>Y</v>
      </c>
      <c r="R22" s="115" t="str">
        <f t="shared" si="26"/>
        <v>Y</v>
      </c>
    </row>
    <row r="23" ht="15.0" customHeight="1">
      <c r="A23" s="77">
        <v>14.0</v>
      </c>
      <c r="B23" s="67" t="s">
        <v>85</v>
      </c>
      <c r="C23" s="69" t="s">
        <v>86</v>
      </c>
      <c r="D23" s="113">
        <v>36.0</v>
      </c>
      <c r="E23" s="113">
        <v>36.0</v>
      </c>
      <c r="F23" s="113">
        <v>36.0</v>
      </c>
      <c r="G23" s="113">
        <v>36.0</v>
      </c>
      <c r="H23" s="113">
        <v>36.0</v>
      </c>
      <c r="I23" s="114">
        <f t="shared" ref="I23:M23" si="27">D23/0.8</f>
        <v>45</v>
      </c>
      <c r="J23" s="114">
        <f t="shared" si="27"/>
        <v>45</v>
      </c>
      <c r="K23" s="114">
        <f t="shared" si="27"/>
        <v>45</v>
      </c>
      <c r="L23" s="114">
        <f t="shared" si="27"/>
        <v>45</v>
      </c>
      <c r="M23" s="114">
        <f t="shared" si="27"/>
        <v>45</v>
      </c>
      <c r="N23" s="115" t="str">
        <f t="shared" ref="N23:R23" si="28">IF(I23&gt;39,"Y","N")</f>
        <v>Y</v>
      </c>
      <c r="O23" s="115" t="str">
        <f t="shared" si="28"/>
        <v>Y</v>
      </c>
      <c r="P23" s="115" t="str">
        <f t="shared" si="28"/>
        <v>Y</v>
      </c>
      <c r="Q23" s="115" t="str">
        <f t="shared" si="28"/>
        <v>Y</v>
      </c>
      <c r="R23" s="115" t="str">
        <f t="shared" si="28"/>
        <v>Y</v>
      </c>
    </row>
    <row r="24" ht="15.0" customHeight="1">
      <c r="A24" s="77">
        <v>15.0</v>
      </c>
      <c r="B24" s="67" t="s">
        <v>87</v>
      </c>
      <c r="C24" s="69" t="s">
        <v>88</v>
      </c>
      <c r="D24" s="113">
        <v>44.0</v>
      </c>
      <c r="E24" s="113">
        <v>44.0</v>
      </c>
      <c r="F24" s="113">
        <v>44.0</v>
      </c>
      <c r="G24" s="113">
        <v>44.0</v>
      </c>
      <c r="H24" s="113">
        <v>44.0</v>
      </c>
      <c r="I24" s="114">
        <f t="shared" ref="I24:M24" si="29">D24/0.8</f>
        <v>55</v>
      </c>
      <c r="J24" s="114">
        <f t="shared" si="29"/>
        <v>55</v>
      </c>
      <c r="K24" s="114">
        <f t="shared" si="29"/>
        <v>55</v>
      </c>
      <c r="L24" s="114">
        <f t="shared" si="29"/>
        <v>55</v>
      </c>
      <c r="M24" s="114">
        <f t="shared" si="29"/>
        <v>55</v>
      </c>
      <c r="N24" s="115" t="str">
        <f t="shared" ref="N24:R24" si="30">IF(I24&gt;39,"Y","N")</f>
        <v>Y</v>
      </c>
      <c r="O24" s="115" t="str">
        <f t="shared" si="30"/>
        <v>Y</v>
      </c>
      <c r="P24" s="115" t="str">
        <f t="shared" si="30"/>
        <v>Y</v>
      </c>
      <c r="Q24" s="115" t="str">
        <f t="shared" si="30"/>
        <v>Y</v>
      </c>
      <c r="R24" s="115" t="str">
        <f t="shared" si="30"/>
        <v>Y</v>
      </c>
    </row>
    <row r="25" ht="15.0" customHeight="1">
      <c r="A25" s="77">
        <v>16.0</v>
      </c>
      <c r="B25" s="67" t="s">
        <v>89</v>
      </c>
      <c r="C25" s="69" t="s">
        <v>90</v>
      </c>
      <c r="D25" s="113">
        <v>36.0</v>
      </c>
      <c r="E25" s="113">
        <v>36.0</v>
      </c>
      <c r="F25" s="113">
        <v>36.0</v>
      </c>
      <c r="G25" s="113">
        <v>36.0</v>
      </c>
      <c r="H25" s="113">
        <v>36.0</v>
      </c>
      <c r="I25" s="114">
        <f t="shared" ref="I25:M25" si="31">D25/0.8</f>
        <v>45</v>
      </c>
      <c r="J25" s="114">
        <f t="shared" si="31"/>
        <v>45</v>
      </c>
      <c r="K25" s="114">
        <f t="shared" si="31"/>
        <v>45</v>
      </c>
      <c r="L25" s="114">
        <f t="shared" si="31"/>
        <v>45</v>
      </c>
      <c r="M25" s="114">
        <f t="shared" si="31"/>
        <v>45</v>
      </c>
      <c r="N25" s="115" t="str">
        <f t="shared" ref="N25:R25" si="32">IF(I25&gt;39,"Y","N")</f>
        <v>Y</v>
      </c>
      <c r="O25" s="115" t="str">
        <f t="shared" si="32"/>
        <v>Y</v>
      </c>
      <c r="P25" s="115" t="str">
        <f t="shared" si="32"/>
        <v>Y</v>
      </c>
      <c r="Q25" s="115" t="str">
        <f t="shared" si="32"/>
        <v>Y</v>
      </c>
      <c r="R25" s="115" t="str">
        <f t="shared" si="32"/>
        <v>Y</v>
      </c>
    </row>
    <row r="26" ht="15.0" customHeight="1">
      <c r="A26" s="77">
        <v>17.0</v>
      </c>
      <c r="B26" s="67" t="s">
        <v>91</v>
      </c>
      <c r="C26" s="69" t="s">
        <v>92</v>
      </c>
      <c r="D26" s="113">
        <v>30.0</v>
      </c>
      <c r="E26" s="113">
        <v>30.0</v>
      </c>
      <c r="F26" s="113">
        <v>30.0</v>
      </c>
      <c r="G26" s="113">
        <v>30.0</v>
      </c>
      <c r="H26" s="113">
        <v>30.0</v>
      </c>
      <c r="I26" s="114">
        <f t="shared" ref="I26:M26" si="33">D26/0.8</f>
        <v>37.5</v>
      </c>
      <c r="J26" s="114">
        <f t="shared" si="33"/>
        <v>37.5</v>
      </c>
      <c r="K26" s="114">
        <f t="shared" si="33"/>
        <v>37.5</v>
      </c>
      <c r="L26" s="114">
        <f t="shared" si="33"/>
        <v>37.5</v>
      </c>
      <c r="M26" s="114">
        <f t="shared" si="33"/>
        <v>37.5</v>
      </c>
      <c r="N26" s="115" t="str">
        <f t="shared" ref="N26:R26" si="34">IF(I26&gt;39,"Y","N")</f>
        <v>N</v>
      </c>
      <c r="O26" s="115" t="str">
        <f t="shared" si="34"/>
        <v>N</v>
      </c>
      <c r="P26" s="115" t="str">
        <f t="shared" si="34"/>
        <v>N</v>
      </c>
      <c r="Q26" s="115" t="str">
        <f t="shared" si="34"/>
        <v>N</v>
      </c>
      <c r="R26" s="115" t="str">
        <f t="shared" si="34"/>
        <v>N</v>
      </c>
    </row>
    <row r="27" ht="15.0" customHeight="1">
      <c r="A27" s="77">
        <v>18.0</v>
      </c>
      <c r="B27" s="67" t="s">
        <v>93</v>
      </c>
      <c r="C27" s="69" t="s">
        <v>94</v>
      </c>
      <c r="D27" s="113">
        <v>55.0</v>
      </c>
      <c r="E27" s="113">
        <v>55.0</v>
      </c>
      <c r="F27" s="113">
        <v>55.0</v>
      </c>
      <c r="G27" s="113">
        <v>55.0</v>
      </c>
      <c r="H27" s="113">
        <v>55.0</v>
      </c>
      <c r="I27" s="114">
        <f t="shared" ref="I27:M27" si="35">D27/0.8</f>
        <v>68.75</v>
      </c>
      <c r="J27" s="114">
        <f t="shared" si="35"/>
        <v>68.75</v>
      </c>
      <c r="K27" s="114">
        <f t="shared" si="35"/>
        <v>68.75</v>
      </c>
      <c r="L27" s="114">
        <f t="shared" si="35"/>
        <v>68.75</v>
      </c>
      <c r="M27" s="114">
        <f t="shared" si="35"/>
        <v>68.75</v>
      </c>
      <c r="N27" s="115" t="str">
        <f t="shared" ref="N27:R27" si="36">IF(I27&gt;39,"Y","N")</f>
        <v>Y</v>
      </c>
      <c r="O27" s="115" t="str">
        <f t="shared" si="36"/>
        <v>Y</v>
      </c>
      <c r="P27" s="115" t="str">
        <f t="shared" si="36"/>
        <v>Y</v>
      </c>
      <c r="Q27" s="115" t="str">
        <f t="shared" si="36"/>
        <v>Y</v>
      </c>
      <c r="R27" s="115" t="str">
        <f t="shared" si="36"/>
        <v>Y</v>
      </c>
    </row>
    <row r="28" ht="15.0" customHeight="1">
      <c r="A28" s="77">
        <v>19.0</v>
      </c>
      <c r="B28" s="67" t="s">
        <v>95</v>
      </c>
      <c r="C28" s="69" t="s">
        <v>96</v>
      </c>
      <c r="D28" s="113">
        <v>54.0</v>
      </c>
      <c r="E28" s="113">
        <v>54.0</v>
      </c>
      <c r="F28" s="113">
        <v>54.0</v>
      </c>
      <c r="G28" s="113">
        <v>54.0</v>
      </c>
      <c r="H28" s="113">
        <v>54.0</v>
      </c>
      <c r="I28" s="114">
        <f t="shared" ref="I28:M28" si="37">D28/0.8</f>
        <v>67.5</v>
      </c>
      <c r="J28" s="114">
        <f t="shared" si="37"/>
        <v>67.5</v>
      </c>
      <c r="K28" s="114">
        <f t="shared" si="37"/>
        <v>67.5</v>
      </c>
      <c r="L28" s="114">
        <f t="shared" si="37"/>
        <v>67.5</v>
      </c>
      <c r="M28" s="114">
        <f t="shared" si="37"/>
        <v>67.5</v>
      </c>
      <c r="N28" s="115" t="str">
        <f t="shared" ref="N28:R28" si="38">IF(I28&gt;39,"Y","N")</f>
        <v>Y</v>
      </c>
      <c r="O28" s="115" t="str">
        <f t="shared" si="38"/>
        <v>Y</v>
      </c>
      <c r="P28" s="115" t="str">
        <f t="shared" si="38"/>
        <v>Y</v>
      </c>
      <c r="Q28" s="115" t="str">
        <f t="shared" si="38"/>
        <v>Y</v>
      </c>
      <c r="R28" s="115" t="str">
        <f t="shared" si="38"/>
        <v>Y</v>
      </c>
    </row>
    <row r="29" ht="15.0" customHeight="1">
      <c r="A29" s="77">
        <v>20.0</v>
      </c>
      <c r="B29" s="67" t="s">
        <v>97</v>
      </c>
      <c r="C29" s="69" t="s">
        <v>98</v>
      </c>
      <c r="D29" s="113">
        <v>50.0</v>
      </c>
      <c r="E29" s="113">
        <v>50.0</v>
      </c>
      <c r="F29" s="113">
        <v>50.0</v>
      </c>
      <c r="G29" s="113">
        <v>50.0</v>
      </c>
      <c r="H29" s="113">
        <v>50.0</v>
      </c>
      <c r="I29" s="114">
        <f t="shared" ref="I29:M29" si="39">D29/0.8</f>
        <v>62.5</v>
      </c>
      <c r="J29" s="114">
        <f t="shared" si="39"/>
        <v>62.5</v>
      </c>
      <c r="K29" s="114">
        <f t="shared" si="39"/>
        <v>62.5</v>
      </c>
      <c r="L29" s="114">
        <f t="shared" si="39"/>
        <v>62.5</v>
      </c>
      <c r="M29" s="114">
        <f t="shared" si="39"/>
        <v>62.5</v>
      </c>
      <c r="N29" s="115" t="str">
        <f t="shared" ref="N29:R29" si="40">IF(I29&gt;39,"Y","N")</f>
        <v>Y</v>
      </c>
      <c r="O29" s="115" t="str">
        <f t="shared" si="40"/>
        <v>Y</v>
      </c>
      <c r="P29" s="115" t="str">
        <f t="shared" si="40"/>
        <v>Y</v>
      </c>
      <c r="Q29" s="115" t="str">
        <f t="shared" si="40"/>
        <v>Y</v>
      </c>
      <c r="R29" s="115" t="str">
        <f t="shared" si="40"/>
        <v>Y</v>
      </c>
    </row>
    <row r="30" ht="15.0" customHeight="1">
      <c r="A30" s="77">
        <v>21.0</v>
      </c>
      <c r="B30" s="67" t="s">
        <v>99</v>
      </c>
      <c r="C30" s="69" t="s">
        <v>100</v>
      </c>
      <c r="D30" s="113">
        <v>56.0</v>
      </c>
      <c r="E30" s="113">
        <v>56.0</v>
      </c>
      <c r="F30" s="113">
        <v>56.0</v>
      </c>
      <c r="G30" s="113">
        <v>56.0</v>
      </c>
      <c r="H30" s="113">
        <v>56.0</v>
      </c>
      <c r="I30" s="114">
        <f t="shared" ref="I30:M30" si="41">D30/0.8</f>
        <v>70</v>
      </c>
      <c r="J30" s="114">
        <f t="shared" si="41"/>
        <v>70</v>
      </c>
      <c r="K30" s="114">
        <f t="shared" si="41"/>
        <v>70</v>
      </c>
      <c r="L30" s="114">
        <f t="shared" si="41"/>
        <v>70</v>
      </c>
      <c r="M30" s="114">
        <f t="shared" si="41"/>
        <v>70</v>
      </c>
      <c r="N30" s="115" t="str">
        <f t="shared" ref="N30:R30" si="42">IF(I30&gt;39,"Y","N")</f>
        <v>Y</v>
      </c>
      <c r="O30" s="115" t="str">
        <f t="shared" si="42"/>
        <v>Y</v>
      </c>
      <c r="P30" s="115" t="str">
        <f t="shared" si="42"/>
        <v>Y</v>
      </c>
      <c r="Q30" s="115" t="str">
        <f t="shared" si="42"/>
        <v>Y</v>
      </c>
      <c r="R30" s="115" t="str">
        <f t="shared" si="42"/>
        <v>Y</v>
      </c>
    </row>
    <row r="31" ht="15.0" customHeight="1">
      <c r="A31" s="77">
        <v>22.0</v>
      </c>
      <c r="B31" s="67" t="s">
        <v>101</v>
      </c>
      <c r="C31" s="69" t="s">
        <v>102</v>
      </c>
      <c r="D31" s="113">
        <v>45.0</v>
      </c>
      <c r="E31" s="113">
        <v>45.0</v>
      </c>
      <c r="F31" s="113">
        <v>45.0</v>
      </c>
      <c r="G31" s="113">
        <v>45.0</v>
      </c>
      <c r="H31" s="113">
        <v>45.0</v>
      </c>
      <c r="I31" s="114">
        <f t="shared" ref="I31:M31" si="43">D31/0.8</f>
        <v>56.25</v>
      </c>
      <c r="J31" s="114">
        <f t="shared" si="43"/>
        <v>56.25</v>
      </c>
      <c r="K31" s="114">
        <f t="shared" si="43"/>
        <v>56.25</v>
      </c>
      <c r="L31" s="114">
        <f t="shared" si="43"/>
        <v>56.25</v>
      </c>
      <c r="M31" s="114">
        <f t="shared" si="43"/>
        <v>56.25</v>
      </c>
      <c r="N31" s="115" t="str">
        <f t="shared" ref="N31:R31" si="44">IF(I31&gt;39,"Y","N")</f>
        <v>Y</v>
      </c>
      <c r="O31" s="115" t="str">
        <f t="shared" si="44"/>
        <v>Y</v>
      </c>
      <c r="P31" s="115" t="str">
        <f t="shared" si="44"/>
        <v>Y</v>
      </c>
      <c r="Q31" s="115" t="str">
        <f t="shared" si="44"/>
        <v>Y</v>
      </c>
      <c r="R31" s="115" t="str">
        <f t="shared" si="44"/>
        <v>Y</v>
      </c>
    </row>
    <row r="32" ht="15.0" customHeight="1">
      <c r="A32" s="77">
        <v>23.0</v>
      </c>
      <c r="B32" s="67" t="s">
        <v>103</v>
      </c>
      <c r="C32" s="69" t="s">
        <v>104</v>
      </c>
      <c r="D32" s="116">
        <v>46.0</v>
      </c>
      <c r="E32" s="116">
        <v>46.0</v>
      </c>
      <c r="F32" s="116">
        <v>46.0</v>
      </c>
      <c r="G32" s="116">
        <v>46.0</v>
      </c>
      <c r="H32" s="116">
        <v>46.0</v>
      </c>
      <c r="I32" s="114">
        <f t="shared" ref="I32:M32" si="45">D32/0.8</f>
        <v>57.5</v>
      </c>
      <c r="J32" s="114">
        <f t="shared" si="45"/>
        <v>57.5</v>
      </c>
      <c r="K32" s="114">
        <f t="shared" si="45"/>
        <v>57.5</v>
      </c>
      <c r="L32" s="114">
        <f t="shared" si="45"/>
        <v>57.5</v>
      </c>
      <c r="M32" s="114">
        <f t="shared" si="45"/>
        <v>57.5</v>
      </c>
      <c r="N32" s="115" t="str">
        <f t="shared" ref="N32:R32" si="46">IF(I32&gt;39,"Y","N")</f>
        <v>Y</v>
      </c>
      <c r="O32" s="115" t="str">
        <f t="shared" si="46"/>
        <v>Y</v>
      </c>
      <c r="P32" s="115" t="str">
        <f t="shared" si="46"/>
        <v>Y</v>
      </c>
      <c r="Q32" s="115" t="str">
        <f t="shared" si="46"/>
        <v>Y</v>
      </c>
      <c r="R32" s="115" t="str">
        <f t="shared" si="46"/>
        <v>Y</v>
      </c>
    </row>
    <row r="33" ht="15.0" customHeight="1">
      <c r="A33" s="71">
        <v>24.0</v>
      </c>
      <c r="B33" s="67" t="s">
        <v>105</v>
      </c>
      <c r="C33" s="69" t="s">
        <v>106</v>
      </c>
      <c r="D33" s="116">
        <v>47.0</v>
      </c>
      <c r="E33" s="116">
        <v>47.0</v>
      </c>
      <c r="F33" s="116">
        <v>47.0</v>
      </c>
      <c r="G33" s="116">
        <v>47.0</v>
      </c>
      <c r="H33" s="116">
        <v>47.0</v>
      </c>
      <c r="I33" s="114">
        <f t="shared" ref="I33:M33" si="47">D33/0.8</f>
        <v>58.75</v>
      </c>
      <c r="J33" s="114">
        <f t="shared" si="47"/>
        <v>58.75</v>
      </c>
      <c r="K33" s="114">
        <f t="shared" si="47"/>
        <v>58.75</v>
      </c>
      <c r="L33" s="114">
        <f t="shared" si="47"/>
        <v>58.75</v>
      </c>
      <c r="M33" s="114">
        <f t="shared" si="47"/>
        <v>58.75</v>
      </c>
      <c r="N33" s="115" t="str">
        <f t="shared" ref="N33:R33" si="48">IF(I33&gt;39,"Y","N")</f>
        <v>Y</v>
      </c>
      <c r="O33" s="115" t="str">
        <f t="shared" si="48"/>
        <v>Y</v>
      </c>
      <c r="P33" s="115" t="str">
        <f t="shared" si="48"/>
        <v>Y</v>
      </c>
      <c r="Q33" s="115" t="str">
        <f t="shared" si="48"/>
        <v>Y</v>
      </c>
      <c r="R33" s="115" t="str">
        <f t="shared" si="48"/>
        <v>Y</v>
      </c>
    </row>
    <row r="34" ht="30.0" customHeight="1">
      <c r="A34" s="94"/>
      <c r="B34" s="94"/>
      <c r="C34" s="94"/>
      <c r="D34" s="118"/>
      <c r="E34" s="94"/>
      <c r="F34" s="94"/>
      <c r="G34" s="94"/>
      <c r="H34" s="94"/>
      <c r="I34" s="94"/>
      <c r="J34" s="94"/>
      <c r="K34" s="94"/>
      <c r="L34" s="94"/>
      <c r="M34" s="43" t="s">
        <v>116</v>
      </c>
      <c r="N34" s="43">
        <f t="shared" ref="N34:R34" si="49">COUNTIF(N10:N33,"Y")</f>
        <v>19</v>
      </c>
      <c r="O34" s="43">
        <f t="shared" si="49"/>
        <v>19</v>
      </c>
      <c r="P34" s="43">
        <f t="shared" si="49"/>
        <v>19</v>
      </c>
      <c r="Q34" s="43">
        <f t="shared" si="49"/>
        <v>19</v>
      </c>
      <c r="R34" s="43">
        <f t="shared" si="49"/>
        <v>19</v>
      </c>
    </row>
    <row r="35" ht="46.5" customHeight="1">
      <c r="A35" s="94"/>
      <c r="B35" s="94"/>
      <c r="C35" s="94"/>
      <c r="D35" s="118"/>
      <c r="E35" s="94"/>
      <c r="F35" s="94"/>
      <c r="G35" s="94"/>
      <c r="H35" s="94"/>
      <c r="I35" s="94"/>
      <c r="J35" s="94"/>
      <c r="K35" s="94"/>
      <c r="L35" s="94"/>
      <c r="M35" s="145" t="s">
        <v>128</v>
      </c>
      <c r="N35" s="146">
        <f t="shared" ref="N35:R35" si="50">(N34/(24-COUNTIF(D10:D33,"A"))*100)</f>
        <v>79.16666667</v>
      </c>
      <c r="O35" s="146">
        <f t="shared" si="50"/>
        <v>79.16666667</v>
      </c>
      <c r="P35" s="146">
        <f t="shared" si="50"/>
        <v>79.16666667</v>
      </c>
      <c r="Q35" s="146">
        <f t="shared" si="50"/>
        <v>79.16666667</v>
      </c>
      <c r="R35" s="146">
        <f t="shared" si="50"/>
        <v>79.16666667</v>
      </c>
    </row>
    <row r="36" ht="12.75" customHeight="1">
      <c r="A36" s="94"/>
      <c r="B36" s="94"/>
      <c r="C36" s="94"/>
      <c r="D36" s="118"/>
      <c r="E36" s="94"/>
      <c r="F36" s="94"/>
      <c r="G36" s="94"/>
      <c r="H36" s="94"/>
      <c r="I36" s="94"/>
      <c r="J36" s="94"/>
      <c r="K36" s="94"/>
      <c r="L36" s="94"/>
      <c r="M36" s="94"/>
      <c r="N36" s="94"/>
      <c r="O36" s="94"/>
      <c r="P36" s="94"/>
      <c r="Q36" s="94"/>
    </row>
    <row r="37" ht="15.75" customHeight="1">
      <c r="A37" s="118"/>
      <c r="H37" s="147"/>
      <c r="I37" s="20"/>
      <c r="J37" s="20"/>
      <c r="K37" s="20"/>
      <c r="L37" s="20"/>
      <c r="M37" s="20"/>
      <c r="N37" s="20"/>
      <c r="O37" s="20"/>
      <c r="P37" s="20"/>
      <c r="Q37" s="20"/>
      <c r="R37" s="20"/>
      <c r="S37" s="20"/>
      <c r="T37" s="5"/>
      <c r="U37" s="5"/>
      <c r="V37" s="5"/>
    </row>
    <row r="38" ht="45.75" customHeight="1">
      <c r="B38" s="149" t="s">
        <v>130</v>
      </c>
      <c r="C38" s="151" t="s">
        <v>131</v>
      </c>
      <c r="D38" s="152">
        <v>79.0</v>
      </c>
      <c r="E38" s="152">
        <v>79.0</v>
      </c>
      <c r="F38" s="152">
        <v>79.0</v>
      </c>
      <c r="G38" s="152">
        <v>79.0</v>
      </c>
      <c r="H38" s="152">
        <v>79.0</v>
      </c>
      <c r="I38" s="153"/>
      <c r="J38" s="153"/>
      <c r="K38" s="153"/>
      <c r="L38" s="153"/>
      <c r="M38" s="153"/>
      <c r="N38" s="154"/>
      <c r="Q38" s="154"/>
      <c r="T38" s="154"/>
    </row>
    <row r="39" ht="15.0" customHeight="1">
      <c r="B39" s="70"/>
      <c r="C39" s="70"/>
      <c r="D39" s="146"/>
      <c r="E39" s="146"/>
      <c r="F39" s="146"/>
      <c r="G39" s="146"/>
      <c r="H39" s="146"/>
      <c r="I39" s="155"/>
      <c r="J39" s="155"/>
      <c r="K39" s="147"/>
      <c r="L39" s="155"/>
      <c r="M39" s="155"/>
      <c r="N39" s="147"/>
      <c r="O39" s="155"/>
      <c r="P39" s="155"/>
      <c r="Q39" s="147"/>
      <c r="R39" s="155"/>
      <c r="S39" s="155"/>
      <c r="T39" s="147"/>
      <c r="U39" s="155"/>
      <c r="V39" s="155"/>
    </row>
    <row r="40" ht="15.0" customHeight="1">
      <c r="D40" s="118"/>
      <c r="E40" s="94"/>
      <c r="F40" s="94"/>
      <c r="G40" s="94"/>
      <c r="H40" s="20"/>
      <c r="I40" s="156"/>
      <c r="J40" s="156"/>
      <c r="K40" s="20"/>
      <c r="L40" s="156"/>
      <c r="M40" s="156"/>
      <c r="N40" s="20"/>
      <c r="O40" s="156"/>
      <c r="P40" s="156"/>
      <c r="Q40" s="20"/>
      <c r="R40" s="156"/>
      <c r="S40" s="156"/>
      <c r="T40" s="20"/>
      <c r="U40" s="156"/>
      <c r="V40" s="156"/>
    </row>
    <row r="41" ht="15.0" customHeight="1">
      <c r="H41" s="20"/>
      <c r="I41" s="156"/>
      <c r="J41" s="156"/>
      <c r="K41" s="20"/>
      <c r="L41" s="156"/>
      <c r="M41" s="156"/>
      <c r="N41" s="20"/>
      <c r="O41" s="156"/>
      <c r="P41" s="156"/>
      <c r="Q41" s="20"/>
      <c r="R41" s="156"/>
      <c r="S41" s="156"/>
      <c r="T41" s="20"/>
      <c r="U41" s="156"/>
      <c r="V41" s="156"/>
    </row>
    <row r="42" ht="45.0" customHeight="1">
      <c r="H42" s="20"/>
      <c r="I42" s="156"/>
      <c r="J42" s="156"/>
      <c r="K42" s="20"/>
      <c r="L42" s="156"/>
      <c r="M42" s="156"/>
      <c r="N42" s="20"/>
      <c r="O42" s="156"/>
      <c r="P42" s="156"/>
      <c r="Q42" s="20"/>
      <c r="R42" s="156"/>
      <c r="S42" s="156"/>
      <c r="T42" s="20"/>
      <c r="U42" s="156"/>
      <c r="V42" s="156"/>
    </row>
    <row r="43" ht="15.0" customHeight="1">
      <c r="D43" s="118"/>
      <c r="E43" s="94"/>
      <c r="F43" s="94"/>
      <c r="G43" s="94"/>
      <c r="H43" s="20"/>
      <c r="I43" s="156"/>
      <c r="J43" s="156"/>
      <c r="K43" s="20"/>
      <c r="L43" s="156"/>
      <c r="M43" s="156"/>
      <c r="N43" s="20"/>
      <c r="O43" s="156"/>
      <c r="P43" s="156"/>
      <c r="Q43" s="20"/>
      <c r="R43" s="156"/>
      <c r="S43" s="156"/>
      <c r="T43" s="20"/>
      <c r="U43" s="156"/>
      <c r="V43" s="156"/>
    </row>
    <row r="44" ht="15.0" customHeight="1">
      <c r="D44" s="118"/>
      <c r="E44" s="94"/>
      <c r="F44" s="94"/>
      <c r="G44" s="94"/>
      <c r="H44" s="20"/>
      <c r="I44" s="20"/>
      <c r="J44" s="20"/>
      <c r="K44" s="20"/>
      <c r="L44" s="20"/>
      <c r="M44" s="20"/>
      <c r="N44" s="20"/>
      <c r="O44" s="20"/>
      <c r="P44" s="20"/>
      <c r="Q44" s="20"/>
      <c r="R44" s="20"/>
      <c r="S44" s="20"/>
      <c r="T44" s="5"/>
      <c r="U44" s="5"/>
      <c r="V44" s="5"/>
    </row>
    <row r="45" ht="15.0" customHeight="1">
      <c r="D45" s="118"/>
      <c r="E45" s="94"/>
      <c r="F45" s="94"/>
      <c r="G45" s="94"/>
      <c r="H45" s="20"/>
      <c r="I45" s="20"/>
      <c r="J45" s="157"/>
      <c r="K45" s="157"/>
      <c r="L45" s="157"/>
      <c r="M45" s="20"/>
      <c r="N45" s="20"/>
      <c r="O45" s="20"/>
      <c r="P45" s="158"/>
      <c r="Q45" s="159"/>
      <c r="R45" s="20"/>
      <c r="S45" s="20"/>
      <c r="T45" s="5"/>
      <c r="U45" s="5"/>
      <c r="V45" s="5"/>
    </row>
    <row r="46" ht="15.0" customHeight="1">
      <c r="D46" s="118"/>
      <c r="E46" s="94"/>
      <c r="F46" s="94"/>
      <c r="G46" s="94"/>
      <c r="H46" s="20"/>
      <c r="I46" s="20"/>
      <c r="J46" s="157"/>
      <c r="K46" s="157"/>
      <c r="L46" s="157"/>
      <c r="M46" s="20"/>
      <c r="N46" s="20"/>
      <c r="O46" s="20"/>
      <c r="P46" s="158"/>
      <c r="Q46" s="159"/>
      <c r="R46" s="20"/>
      <c r="S46" s="20"/>
      <c r="T46" s="5"/>
      <c r="U46" s="5"/>
      <c r="V46" s="5"/>
    </row>
    <row r="47" ht="12.75" customHeight="1">
      <c r="D47" s="118"/>
      <c r="E47" s="94"/>
      <c r="F47" s="94"/>
      <c r="G47" s="94"/>
      <c r="H47" s="94"/>
      <c r="I47" s="94"/>
      <c r="J47" s="94"/>
      <c r="K47" s="94"/>
      <c r="L47" s="94"/>
      <c r="M47" s="94"/>
      <c r="N47" s="94"/>
      <c r="O47" s="94"/>
      <c r="P47" s="94"/>
      <c r="Q47" s="94"/>
    </row>
    <row r="48" ht="12.75" customHeight="1">
      <c r="D48" s="118"/>
      <c r="E48" s="94"/>
      <c r="F48" s="94"/>
      <c r="G48" s="94"/>
      <c r="H48" s="94"/>
      <c r="I48" s="94"/>
      <c r="J48" s="94"/>
      <c r="K48" s="94"/>
      <c r="L48" s="94"/>
      <c r="M48" s="94"/>
      <c r="N48" s="94"/>
      <c r="O48" s="94"/>
      <c r="P48" s="94"/>
      <c r="Q48" s="94"/>
    </row>
    <row r="49" ht="12.75" customHeight="1">
      <c r="D49" s="118"/>
      <c r="E49" s="94"/>
      <c r="F49" s="94"/>
      <c r="G49" s="94"/>
      <c r="H49" s="94"/>
      <c r="I49" s="94"/>
      <c r="J49" s="94"/>
      <c r="K49" s="94"/>
      <c r="L49" s="94"/>
      <c r="M49" s="94"/>
      <c r="N49" s="94"/>
      <c r="O49" s="94"/>
      <c r="P49" s="94"/>
      <c r="Q49" s="94"/>
    </row>
    <row r="50" ht="12.75" customHeight="1">
      <c r="D50" s="118"/>
      <c r="E50" s="94"/>
      <c r="F50" s="94"/>
      <c r="G50" s="94"/>
      <c r="H50" s="94"/>
      <c r="I50" s="94"/>
      <c r="J50" s="94"/>
      <c r="K50" s="94"/>
      <c r="L50" s="94"/>
      <c r="M50" s="94"/>
      <c r="N50" s="94"/>
      <c r="O50" s="94"/>
      <c r="P50" s="94"/>
      <c r="Q50" s="94"/>
    </row>
    <row r="51" ht="12.75" customHeight="1">
      <c r="D51" s="118"/>
      <c r="E51" s="94"/>
      <c r="F51" s="94"/>
      <c r="G51" s="94"/>
      <c r="H51" s="94"/>
      <c r="I51" s="94"/>
      <c r="J51" s="94"/>
      <c r="K51" s="94"/>
      <c r="L51" s="94"/>
      <c r="M51" s="94"/>
      <c r="N51" s="94"/>
      <c r="O51" s="94"/>
      <c r="P51" s="94"/>
      <c r="Q51" s="94"/>
    </row>
    <row r="52" ht="12.75" customHeight="1">
      <c r="D52" s="118"/>
      <c r="E52" s="94"/>
      <c r="F52" s="94"/>
      <c r="G52" s="94"/>
      <c r="H52" s="94"/>
      <c r="I52" s="94"/>
      <c r="J52" s="94"/>
      <c r="K52" s="94"/>
      <c r="L52" s="94"/>
      <c r="M52" s="94"/>
      <c r="N52" s="94"/>
      <c r="O52" s="94"/>
      <c r="P52" s="94"/>
      <c r="Q52" s="94"/>
    </row>
    <row r="53" ht="12.75" customHeight="1">
      <c r="D53" s="118"/>
      <c r="E53" s="5"/>
      <c r="F53" s="5"/>
      <c r="G53" s="5"/>
      <c r="H53" s="5"/>
      <c r="I53" s="5"/>
      <c r="J53" s="5"/>
      <c r="K53" s="5"/>
      <c r="L53" s="5"/>
      <c r="M53" s="5"/>
      <c r="N53" s="5"/>
      <c r="O53" s="5"/>
    </row>
    <row r="54" ht="12.75" customHeight="1">
      <c r="D54" s="118"/>
      <c r="E54" s="5"/>
      <c r="F54" s="5"/>
      <c r="G54" s="5"/>
      <c r="H54" s="5"/>
      <c r="I54" s="5"/>
      <c r="J54" s="5"/>
      <c r="K54" s="5"/>
      <c r="L54" s="5"/>
      <c r="M54" s="5"/>
      <c r="N54" s="5"/>
      <c r="O54" s="5"/>
    </row>
    <row r="55" ht="12.75" customHeight="1">
      <c r="D55" s="118"/>
      <c r="E55" s="5"/>
      <c r="F55" s="5"/>
      <c r="G55" s="5"/>
      <c r="H55" s="5"/>
      <c r="I55" s="5"/>
      <c r="J55" s="5"/>
      <c r="K55" s="5"/>
      <c r="L55" s="5"/>
      <c r="M55" s="5"/>
      <c r="N55" s="5"/>
      <c r="O55" s="5"/>
    </row>
    <row r="56" ht="12.75" customHeight="1">
      <c r="D56" s="118"/>
      <c r="E56" s="5"/>
      <c r="F56" s="5"/>
      <c r="G56" s="5"/>
      <c r="H56" s="5"/>
      <c r="I56" s="5"/>
      <c r="J56" s="5"/>
      <c r="K56" s="5"/>
      <c r="L56" s="5"/>
      <c r="M56" s="5"/>
      <c r="N56" s="5"/>
      <c r="O56" s="5"/>
    </row>
    <row r="57" ht="12.75" customHeight="1">
      <c r="D57" s="118"/>
      <c r="E57" s="5"/>
      <c r="F57" s="5"/>
      <c r="G57" s="5"/>
      <c r="H57" s="5"/>
      <c r="I57" s="5"/>
      <c r="J57" s="5"/>
      <c r="K57" s="5"/>
      <c r="L57" s="5"/>
      <c r="M57" s="5"/>
      <c r="N57" s="5"/>
      <c r="O57" s="5"/>
    </row>
    <row r="58" ht="12.75" customHeight="1">
      <c r="D58" s="118"/>
      <c r="E58" s="5"/>
      <c r="F58" s="5"/>
      <c r="G58" s="5"/>
      <c r="H58" s="5"/>
      <c r="I58" s="5"/>
      <c r="J58" s="5"/>
      <c r="L58" s="5"/>
    </row>
    <row r="59" ht="12.75" customHeight="1">
      <c r="D59" s="118"/>
      <c r="E59" s="5"/>
      <c r="F59" s="5"/>
      <c r="G59" s="5"/>
      <c r="H59" s="5"/>
      <c r="I59" s="5"/>
      <c r="J59" s="5"/>
      <c r="K59" s="5"/>
      <c r="L59" s="5"/>
      <c r="M59" s="5"/>
      <c r="N59" s="5"/>
      <c r="O59" s="5"/>
    </row>
    <row r="60" ht="12.75" customHeight="1">
      <c r="D60" s="118"/>
      <c r="E60" s="5"/>
      <c r="F60" s="5"/>
      <c r="G60" s="5"/>
      <c r="H60" s="5"/>
      <c r="I60" s="5"/>
      <c r="J60" s="5"/>
      <c r="K60" s="5"/>
      <c r="L60" s="5"/>
      <c r="M60" s="5"/>
      <c r="N60" s="5"/>
      <c r="O60" s="5"/>
    </row>
    <row r="61" ht="12.75" customHeight="1">
      <c r="D61" s="118"/>
      <c r="E61" s="5"/>
      <c r="F61" s="5"/>
      <c r="G61" s="5"/>
      <c r="H61" s="5"/>
      <c r="I61" s="5"/>
      <c r="J61" s="5"/>
      <c r="K61" s="5"/>
      <c r="L61" s="5"/>
      <c r="M61" s="5"/>
      <c r="N61" s="5"/>
      <c r="O61" s="5"/>
    </row>
    <row r="62" ht="12.75" customHeight="1">
      <c r="D62" s="118"/>
      <c r="E62" s="5"/>
      <c r="F62" s="5"/>
      <c r="G62" s="5"/>
      <c r="H62" s="5"/>
      <c r="I62" s="5"/>
      <c r="J62" s="5"/>
      <c r="K62" s="5"/>
      <c r="L62" s="5"/>
      <c r="M62" s="5"/>
      <c r="N62" s="5"/>
      <c r="O62" s="5"/>
    </row>
    <row r="63" ht="12.75" customHeight="1">
      <c r="D63" s="118"/>
      <c r="E63" s="5"/>
      <c r="F63" s="5"/>
      <c r="G63" s="5"/>
      <c r="H63" s="5"/>
      <c r="I63" s="5"/>
      <c r="J63" s="5"/>
      <c r="K63" s="5"/>
      <c r="L63" s="5"/>
      <c r="M63" s="5"/>
      <c r="N63" s="5"/>
      <c r="O63" s="5"/>
    </row>
    <row r="64" ht="12.75" customHeight="1">
      <c r="D64" s="118"/>
      <c r="E64" s="5"/>
      <c r="F64" s="5"/>
      <c r="G64" s="5"/>
      <c r="H64" s="5"/>
      <c r="I64" s="5"/>
      <c r="J64" s="5"/>
      <c r="K64" s="5"/>
      <c r="L64" s="5"/>
      <c r="M64" s="5"/>
      <c r="N64" s="5"/>
      <c r="O64" s="5"/>
    </row>
    <row r="65" ht="12.75" customHeight="1">
      <c r="D65" s="118"/>
      <c r="L65" s="5"/>
    </row>
    <row r="66" ht="12.75" customHeight="1">
      <c r="D66" s="118"/>
      <c r="L66" s="5"/>
    </row>
    <row r="67" ht="12.75" customHeight="1">
      <c r="D67" s="118"/>
      <c r="L67" s="5"/>
    </row>
    <row r="68" ht="12.75" customHeight="1">
      <c r="D68" s="118"/>
      <c r="L68" s="5"/>
    </row>
    <row r="69" ht="12.75" customHeight="1">
      <c r="D69" s="118"/>
      <c r="L69" s="5"/>
    </row>
    <row r="70" ht="12.75" customHeight="1">
      <c r="D70" s="118"/>
      <c r="L70" s="5"/>
    </row>
    <row r="71" ht="12.75" customHeight="1">
      <c r="D71" s="118"/>
      <c r="L71" s="5"/>
    </row>
    <row r="72" ht="12.75" customHeight="1">
      <c r="D72" s="118"/>
      <c r="L72" s="5"/>
    </row>
    <row r="73" ht="12.75" customHeight="1">
      <c r="D73" s="118"/>
      <c r="L73" s="5"/>
    </row>
    <row r="74" ht="12.75" customHeight="1">
      <c r="D74" s="118"/>
      <c r="L74" s="5"/>
    </row>
    <row r="75" ht="12.75" customHeight="1">
      <c r="D75" s="118"/>
      <c r="L75" s="5"/>
    </row>
    <row r="76" ht="12.75" customHeight="1">
      <c r="D76" s="118"/>
      <c r="L76" s="5"/>
    </row>
    <row r="77" ht="12.75" customHeight="1">
      <c r="D77" s="118"/>
      <c r="L77" s="5"/>
    </row>
    <row r="78" ht="12.75" customHeight="1">
      <c r="L78" s="5"/>
    </row>
    <row r="79" ht="12.75" customHeight="1">
      <c r="L79" s="5"/>
    </row>
    <row r="80" ht="12.75" customHeight="1">
      <c r="L80" s="5"/>
    </row>
    <row r="81" ht="12.75" customHeight="1">
      <c r="L81" s="5"/>
    </row>
    <row r="82" ht="12.75" customHeight="1">
      <c r="L82" s="5"/>
    </row>
    <row r="83" ht="12.75" customHeight="1">
      <c r="L83" s="5"/>
    </row>
    <row r="84" ht="12.75" customHeight="1">
      <c r="L84" s="5"/>
    </row>
    <row r="85" ht="12.75" customHeight="1">
      <c r="L85" s="5"/>
    </row>
    <row r="86" ht="12.75" customHeight="1">
      <c r="L86" s="5"/>
    </row>
    <row r="87" ht="12.75" customHeight="1">
      <c r="L87" s="5"/>
    </row>
    <row r="88" ht="12.75" customHeight="1">
      <c r="L88" s="5"/>
    </row>
    <row r="89" ht="12.75" customHeight="1">
      <c r="L89" s="5"/>
    </row>
    <row r="90" ht="12.75" customHeight="1">
      <c r="L90" s="5"/>
    </row>
    <row r="91" ht="12.75" customHeight="1">
      <c r="L91" s="5"/>
    </row>
    <row r="92" ht="12.75" customHeight="1">
      <c r="L92" s="5"/>
    </row>
    <row r="93" ht="12.75" customHeight="1">
      <c r="L93" s="5"/>
    </row>
    <row r="94" ht="12.75" customHeight="1">
      <c r="L94" s="5"/>
    </row>
    <row r="95" ht="12.75" customHeight="1">
      <c r="L95" s="5"/>
    </row>
    <row r="96" ht="12.75" customHeight="1">
      <c r="L96" s="5"/>
    </row>
    <row r="97" ht="12.75" customHeight="1">
      <c r="L97" s="5"/>
    </row>
    <row r="98" ht="12.75" customHeight="1">
      <c r="L98" s="5"/>
    </row>
    <row r="99" ht="12.75" customHeight="1">
      <c r="L99" s="5"/>
    </row>
    <row r="100" ht="12.75" customHeight="1">
      <c r="L100" s="5"/>
    </row>
    <row r="101" ht="12.75" customHeight="1">
      <c r="L101" s="5"/>
    </row>
    <row r="102" ht="12.75" customHeight="1">
      <c r="L102" s="5"/>
    </row>
    <row r="103" ht="12.75" customHeight="1">
      <c r="L103" s="5"/>
    </row>
    <row r="104" ht="12.75" customHeight="1">
      <c r="L104" s="5"/>
    </row>
    <row r="105" ht="12.75" customHeight="1">
      <c r="L105" s="5"/>
    </row>
    <row r="106" ht="12.75" customHeight="1">
      <c r="L106" s="5"/>
    </row>
    <row r="107" ht="12.75" customHeight="1">
      <c r="L107" s="5"/>
    </row>
    <row r="108" ht="12.75" customHeight="1">
      <c r="L108" s="5"/>
    </row>
    <row r="109" ht="12.75" customHeight="1">
      <c r="L109" s="5"/>
    </row>
    <row r="110" ht="12.75" customHeight="1">
      <c r="L110" s="5"/>
    </row>
    <row r="111" ht="12.75" customHeight="1">
      <c r="L111" s="5"/>
    </row>
    <row r="112" ht="12.75" customHeight="1">
      <c r="L112" s="5"/>
    </row>
    <row r="113" ht="12.75" customHeight="1">
      <c r="L113" s="5"/>
    </row>
    <row r="114" ht="12.75" customHeight="1">
      <c r="L114" s="5"/>
    </row>
    <row r="115" ht="12.75" customHeight="1">
      <c r="L115" s="5"/>
    </row>
    <row r="116" ht="12.75" customHeight="1">
      <c r="L116" s="5"/>
    </row>
    <row r="117" ht="12.75" customHeight="1">
      <c r="L117" s="5"/>
    </row>
    <row r="118" ht="12.75" customHeight="1">
      <c r="L118" s="5"/>
    </row>
    <row r="119" ht="12.75" customHeight="1">
      <c r="L119" s="5"/>
    </row>
    <row r="120" ht="12.75" customHeight="1">
      <c r="L120" s="5"/>
    </row>
    <row r="121" ht="12.75" customHeight="1">
      <c r="L121" s="5"/>
    </row>
    <row r="122" ht="12.75" customHeight="1">
      <c r="L122" s="5"/>
    </row>
    <row r="123" ht="12.75" customHeight="1">
      <c r="L123" s="5"/>
    </row>
    <row r="124" ht="12.75" customHeight="1">
      <c r="L124" s="5"/>
    </row>
    <row r="125" ht="12.75" customHeight="1">
      <c r="L125" s="5"/>
    </row>
    <row r="126" ht="12.75" customHeight="1">
      <c r="L126" s="5"/>
    </row>
    <row r="127" ht="12.75" customHeight="1">
      <c r="L127" s="5"/>
    </row>
    <row r="128" ht="12.75" customHeight="1">
      <c r="L128" s="5"/>
    </row>
    <row r="129" ht="12.75" customHeight="1">
      <c r="L129" s="5"/>
    </row>
    <row r="130" ht="12.75" customHeight="1">
      <c r="L130" s="5"/>
    </row>
    <row r="131" ht="12.75" customHeight="1">
      <c r="L131" s="5"/>
    </row>
    <row r="132" ht="12.75" customHeight="1">
      <c r="L132" s="5"/>
    </row>
    <row r="133" ht="12.75" customHeight="1">
      <c r="L133" s="5"/>
    </row>
    <row r="134" ht="12.75" customHeight="1">
      <c r="L134" s="5"/>
    </row>
    <row r="135" ht="12.75" customHeight="1">
      <c r="L135" s="5"/>
    </row>
    <row r="136" ht="12.75" customHeight="1">
      <c r="L136" s="5"/>
    </row>
    <row r="137" ht="12.75" customHeight="1">
      <c r="L137" s="5"/>
    </row>
    <row r="138" ht="12.75" customHeight="1">
      <c r="L138" s="5"/>
    </row>
    <row r="139" ht="12.75" customHeight="1">
      <c r="L139" s="5"/>
    </row>
    <row r="140" ht="12.75" customHeight="1">
      <c r="L140" s="5"/>
    </row>
    <row r="141" ht="12.75" customHeight="1">
      <c r="L141" s="5"/>
    </row>
    <row r="142" ht="12.75" customHeight="1">
      <c r="L142" s="5"/>
    </row>
    <row r="143" ht="12.75" customHeight="1">
      <c r="L143" s="5"/>
    </row>
    <row r="144" ht="12.75" customHeight="1">
      <c r="L144" s="5"/>
    </row>
    <row r="145" ht="12.75" customHeight="1">
      <c r="L145" s="5"/>
    </row>
    <row r="146" ht="12.75" customHeight="1">
      <c r="L146" s="5"/>
    </row>
    <row r="147" ht="12.75" customHeight="1">
      <c r="L147" s="5"/>
    </row>
    <row r="148" ht="12.75" customHeight="1">
      <c r="L148" s="5"/>
    </row>
    <row r="149" ht="12.75" customHeight="1">
      <c r="L149" s="5"/>
    </row>
    <row r="150" ht="12.75" customHeight="1">
      <c r="L150" s="5"/>
    </row>
    <row r="151" ht="12.75" customHeight="1">
      <c r="L151" s="5"/>
    </row>
    <row r="152" ht="12.75" customHeight="1">
      <c r="L152" s="5"/>
    </row>
    <row r="153" ht="12.75" customHeight="1">
      <c r="L153" s="5"/>
    </row>
    <row r="154" ht="12.75" customHeight="1">
      <c r="L154" s="5"/>
    </row>
    <row r="155" ht="12.75" customHeight="1">
      <c r="L155" s="5"/>
    </row>
    <row r="156" ht="12.75" customHeight="1">
      <c r="L156" s="5"/>
    </row>
    <row r="157" ht="12.75" customHeight="1">
      <c r="L157" s="5"/>
    </row>
    <row r="158" ht="12.75" customHeight="1">
      <c r="L158" s="5"/>
    </row>
    <row r="159" ht="12.75" customHeight="1">
      <c r="L159" s="5"/>
    </row>
    <row r="160" ht="12.75" customHeight="1">
      <c r="L160" s="5"/>
    </row>
    <row r="161" ht="12.75" customHeight="1">
      <c r="L161" s="5"/>
    </row>
    <row r="162" ht="12.75" customHeight="1">
      <c r="L162" s="5"/>
    </row>
    <row r="163" ht="12.75" customHeight="1">
      <c r="L163" s="5"/>
    </row>
    <row r="164" ht="12.75" customHeight="1">
      <c r="L164" s="5"/>
    </row>
    <row r="165" ht="12.75" customHeight="1">
      <c r="L165" s="5"/>
    </row>
    <row r="166" ht="12.75" customHeight="1">
      <c r="L166" s="5"/>
    </row>
    <row r="167" ht="12.75" customHeight="1">
      <c r="L167" s="5"/>
    </row>
    <row r="168" ht="12.75" customHeight="1">
      <c r="L168" s="5"/>
    </row>
    <row r="169" ht="12.75" customHeight="1">
      <c r="L169" s="5"/>
    </row>
    <row r="170" ht="12.75" customHeight="1">
      <c r="L170" s="5"/>
    </row>
    <row r="171" ht="12.75" customHeight="1">
      <c r="L171" s="5"/>
    </row>
    <row r="172" ht="12.75" customHeight="1">
      <c r="L172" s="5"/>
    </row>
    <row r="173" ht="12.75" customHeight="1">
      <c r="L173" s="5"/>
    </row>
    <row r="174" ht="12.75" customHeight="1">
      <c r="L174" s="5"/>
    </row>
    <row r="175" ht="12.75" customHeight="1">
      <c r="L175" s="5"/>
    </row>
    <row r="176" ht="12.75" customHeight="1">
      <c r="L176" s="5"/>
    </row>
    <row r="177" ht="12.75" customHeight="1">
      <c r="L177" s="5"/>
    </row>
    <row r="178" ht="12.75" customHeight="1">
      <c r="L178" s="5"/>
    </row>
    <row r="179" ht="12.75" customHeight="1">
      <c r="L179" s="5"/>
    </row>
    <row r="180" ht="12.75" customHeight="1">
      <c r="L180" s="5"/>
    </row>
    <row r="181" ht="12.75" customHeight="1">
      <c r="L181" s="5"/>
    </row>
    <row r="182" ht="12.75" customHeight="1">
      <c r="L182" s="5"/>
    </row>
    <row r="183" ht="12.75" customHeight="1">
      <c r="L183" s="5"/>
    </row>
    <row r="184" ht="12.75" customHeight="1">
      <c r="L184" s="5"/>
    </row>
    <row r="185" ht="12.75" customHeight="1">
      <c r="L185" s="5"/>
    </row>
    <row r="186" ht="12.75" customHeight="1">
      <c r="L186" s="5"/>
    </row>
    <row r="187" ht="12.75" customHeight="1">
      <c r="L187" s="5"/>
    </row>
    <row r="188" ht="12.75" customHeight="1">
      <c r="L188" s="5"/>
    </row>
    <row r="189" ht="12.75" customHeight="1">
      <c r="L189" s="5"/>
    </row>
    <row r="190" ht="12.75" customHeight="1">
      <c r="L190" s="5"/>
    </row>
    <row r="191" ht="12.75" customHeight="1">
      <c r="L191" s="5"/>
    </row>
    <row r="192" ht="12.75" customHeight="1">
      <c r="L192" s="5"/>
    </row>
    <row r="193" ht="12.75" customHeight="1">
      <c r="L193" s="5"/>
    </row>
    <row r="194" ht="12.75" customHeight="1">
      <c r="L194" s="5"/>
    </row>
    <row r="195" ht="12.75" customHeight="1">
      <c r="L195" s="5"/>
    </row>
    <row r="196" ht="12.75" customHeight="1">
      <c r="L196" s="5"/>
    </row>
    <row r="197" ht="12.75" customHeight="1">
      <c r="L197" s="5"/>
    </row>
    <row r="198" ht="12.75" customHeight="1">
      <c r="L198" s="5"/>
    </row>
    <row r="199" ht="12.75" customHeight="1">
      <c r="L199" s="5"/>
    </row>
    <row r="200" ht="12.75" customHeight="1">
      <c r="L200" s="5"/>
    </row>
    <row r="201" ht="12.75" customHeight="1">
      <c r="L201" s="5"/>
    </row>
    <row r="202" ht="12.75" customHeight="1">
      <c r="L202" s="5"/>
    </row>
    <row r="203" ht="12.75" customHeight="1">
      <c r="L203" s="5"/>
    </row>
    <row r="204" ht="12.75" customHeight="1">
      <c r="L204" s="5"/>
    </row>
    <row r="205" ht="12.75" customHeight="1">
      <c r="L205" s="5"/>
    </row>
    <row r="206" ht="12.75" customHeight="1">
      <c r="L206" s="5"/>
    </row>
    <row r="207" ht="12.75" customHeight="1">
      <c r="L207" s="5"/>
    </row>
    <row r="208" ht="12.75" customHeight="1">
      <c r="L208" s="5"/>
    </row>
    <row r="209" ht="12.75" customHeight="1">
      <c r="L209" s="5"/>
    </row>
    <row r="210" ht="12.75" customHeight="1">
      <c r="L210" s="5"/>
    </row>
    <row r="211" ht="12.75" customHeight="1">
      <c r="L211" s="5"/>
    </row>
    <row r="212" ht="12.75" customHeight="1">
      <c r="L212" s="5"/>
    </row>
    <row r="213" ht="12.75" customHeight="1">
      <c r="L213" s="5"/>
    </row>
    <row r="214" ht="12.75" customHeight="1">
      <c r="L214" s="5"/>
    </row>
    <row r="215" ht="12.75" customHeight="1">
      <c r="L215" s="5"/>
    </row>
    <row r="216" ht="12.75" customHeight="1">
      <c r="L216" s="5"/>
    </row>
    <row r="217" ht="12.75" customHeight="1">
      <c r="L217" s="5"/>
    </row>
    <row r="218" ht="12.75" customHeight="1">
      <c r="L218" s="5"/>
    </row>
    <row r="219" ht="12.75" customHeight="1">
      <c r="L219" s="5"/>
    </row>
    <row r="220" ht="12.75" customHeight="1">
      <c r="L220" s="5"/>
    </row>
    <row r="221" ht="12.75" customHeight="1">
      <c r="L221" s="5"/>
    </row>
    <row r="222" ht="12.75" customHeight="1">
      <c r="L222" s="5"/>
    </row>
    <row r="223" ht="12.75" customHeight="1">
      <c r="L223" s="5"/>
    </row>
    <row r="224" ht="12.75" customHeight="1">
      <c r="L224" s="5"/>
    </row>
    <row r="225" ht="12.75" customHeight="1">
      <c r="L225" s="5"/>
    </row>
    <row r="226" ht="12.75" customHeight="1">
      <c r="L226" s="5"/>
    </row>
    <row r="227" ht="12.75" customHeight="1">
      <c r="L227" s="5"/>
    </row>
    <row r="228" ht="12.75" customHeight="1">
      <c r="L228" s="5"/>
    </row>
    <row r="229" ht="12.75" customHeight="1">
      <c r="L229" s="5"/>
    </row>
    <row r="230" ht="12.75" customHeight="1">
      <c r="L230" s="5"/>
    </row>
    <row r="231" ht="12.75" customHeight="1">
      <c r="L231" s="5"/>
    </row>
    <row r="232" ht="12.75" customHeight="1">
      <c r="L232" s="5"/>
    </row>
    <row r="233" ht="12.75" customHeight="1">
      <c r="L233" s="5"/>
    </row>
    <row r="234" ht="12.75" customHeight="1">
      <c r="L234" s="5"/>
    </row>
    <row r="235" ht="12.75" customHeight="1">
      <c r="L235" s="5"/>
    </row>
    <row r="236" ht="12.75" customHeight="1">
      <c r="L236" s="5"/>
    </row>
    <row r="237" ht="12.75" customHeight="1">
      <c r="L237" s="5"/>
    </row>
    <row r="238" ht="12.75" customHeight="1">
      <c r="L238" s="5"/>
    </row>
    <row r="239" ht="12.75" customHeight="1">
      <c r="L239" s="5"/>
    </row>
    <row r="240" ht="12.75" customHeight="1">
      <c r="L240" s="5"/>
    </row>
    <row r="241" ht="12.75" customHeight="1">
      <c r="L241" s="5"/>
    </row>
    <row r="242" ht="12.75" customHeight="1">
      <c r="L242" s="5"/>
    </row>
    <row r="243" ht="12.75" customHeight="1">
      <c r="L243" s="5"/>
    </row>
    <row r="244" ht="12.75" customHeight="1">
      <c r="L244" s="5"/>
    </row>
    <row r="245" ht="12.75" customHeight="1">
      <c r="L245" s="5"/>
    </row>
    <row r="246" ht="12.75" customHeight="1">
      <c r="L246" s="5"/>
    </row>
    <row r="247" ht="12.75" customHeight="1">
      <c r="L247" s="5"/>
    </row>
    <row r="248" ht="12.75" customHeight="1">
      <c r="L248" s="5"/>
    </row>
    <row r="249" ht="12.75" customHeight="1">
      <c r="L249" s="5"/>
    </row>
    <row r="250" ht="12.75" customHeight="1">
      <c r="L250" s="5"/>
    </row>
    <row r="251" ht="12.75" customHeight="1">
      <c r="L251" s="5"/>
    </row>
    <row r="252" ht="12.75" customHeight="1">
      <c r="L252" s="5"/>
    </row>
    <row r="253" ht="12.75" customHeight="1">
      <c r="L253" s="5"/>
    </row>
    <row r="254" ht="12.75" customHeight="1">
      <c r="L254" s="5"/>
    </row>
    <row r="255" ht="12.75" customHeight="1">
      <c r="L255" s="5"/>
    </row>
    <row r="256" ht="12.75" customHeight="1">
      <c r="L256" s="5"/>
    </row>
    <row r="257" ht="12.75" customHeight="1">
      <c r="L257" s="5"/>
    </row>
    <row r="258" ht="12.75" customHeight="1">
      <c r="L258" s="5"/>
    </row>
    <row r="259" ht="12.75" customHeight="1">
      <c r="L259" s="5"/>
    </row>
    <row r="260" ht="12.75" customHeight="1">
      <c r="L260" s="5"/>
    </row>
    <row r="261" ht="12.75" customHeight="1">
      <c r="L261" s="5"/>
    </row>
    <row r="262" ht="12.75" customHeight="1">
      <c r="L262" s="5"/>
    </row>
    <row r="263" ht="12.75" customHeight="1">
      <c r="L263" s="5"/>
    </row>
    <row r="264" ht="12.75" customHeight="1">
      <c r="L264" s="5"/>
    </row>
    <row r="265" ht="12.75" customHeight="1">
      <c r="L265" s="5"/>
    </row>
    <row r="266" ht="12.75" customHeight="1">
      <c r="L266" s="5"/>
    </row>
    <row r="267" ht="12.75" customHeight="1">
      <c r="L267" s="5"/>
    </row>
    <row r="268" ht="12.75" customHeight="1">
      <c r="L268" s="5"/>
    </row>
    <row r="269" ht="12.75" customHeight="1">
      <c r="L269" s="5"/>
    </row>
    <row r="270" ht="12.75" customHeight="1">
      <c r="L270" s="5"/>
    </row>
    <row r="271" ht="12.75" customHeight="1">
      <c r="L271" s="5"/>
    </row>
    <row r="272" ht="12.75" customHeight="1">
      <c r="L272" s="5"/>
    </row>
    <row r="273" ht="12.75" customHeight="1">
      <c r="L273" s="5"/>
    </row>
    <row r="274" ht="12.75" customHeight="1">
      <c r="L274" s="5"/>
    </row>
    <row r="275" ht="12.75" customHeight="1">
      <c r="L275" s="5"/>
    </row>
    <row r="276" ht="12.75" customHeight="1">
      <c r="L276" s="5"/>
    </row>
    <row r="277" ht="12.75" customHeight="1">
      <c r="L277" s="5"/>
    </row>
    <row r="278" ht="12.75" customHeight="1">
      <c r="L278" s="5"/>
    </row>
    <row r="279" ht="12.75" customHeight="1">
      <c r="L279" s="5"/>
    </row>
    <row r="280" ht="12.75" customHeight="1">
      <c r="L280" s="5"/>
    </row>
    <row r="281" ht="12.75" customHeight="1">
      <c r="L281" s="5"/>
    </row>
    <row r="282" ht="12.75" customHeight="1">
      <c r="L282" s="5"/>
    </row>
    <row r="283" ht="12.75" customHeight="1">
      <c r="L283" s="5"/>
    </row>
    <row r="284" ht="12.75" customHeight="1">
      <c r="L284" s="5"/>
    </row>
    <row r="285" ht="12.75" customHeight="1">
      <c r="L285" s="5"/>
    </row>
    <row r="286" ht="12.75" customHeight="1">
      <c r="L286" s="5"/>
    </row>
    <row r="287" ht="12.75" customHeight="1">
      <c r="L287" s="5"/>
    </row>
    <row r="288" ht="12.75" customHeight="1">
      <c r="L288" s="5"/>
    </row>
    <row r="289" ht="12.75" customHeight="1">
      <c r="L289" s="5"/>
    </row>
    <row r="290" ht="12.75" customHeight="1">
      <c r="L290" s="5"/>
    </row>
    <row r="291" ht="12.75" customHeight="1">
      <c r="L291" s="5"/>
    </row>
    <row r="292" ht="12.75" customHeight="1">
      <c r="L292" s="5"/>
    </row>
    <row r="293" ht="12.75" customHeight="1">
      <c r="L293" s="5"/>
    </row>
    <row r="294" ht="12.75" customHeight="1">
      <c r="L294" s="5"/>
    </row>
    <row r="295" ht="12.75" customHeight="1">
      <c r="L295" s="5"/>
    </row>
    <row r="296" ht="12.75" customHeight="1">
      <c r="L296" s="5"/>
    </row>
    <row r="297" ht="12.75" customHeight="1">
      <c r="L297" s="5"/>
    </row>
    <row r="298" ht="12.75" customHeight="1">
      <c r="L298" s="5"/>
    </row>
    <row r="299" ht="12.75" customHeight="1">
      <c r="L299" s="5"/>
    </row>
    <row r="300" ht="12.75" customHeight="1">
      <c r="L300" s="5"/>
    </row>
    <row r="301" ht="12.75" customHeight="1">
      <c r="L301" s="5"/>
    </row>
    <row r="302" ht="12.75" customHeight="1">
      <c r="L302" s="5"/>
    </row>
    <row r="303" ht="12.75" customHeight="1">
      <c r="L303" s="5"/>
    </row>
    <row r="304" ht="12.75" customHeight="1">
      <c r="L304" s="5"/>
    </row>
    <row r="305" ht="12.75" customHeight="1">
      <c r="L305" s="5"/>
    </row>
    <row r="306" ht="12.75" customHeight="1">
      <c r="L306" s="5"/>
    </row>
    <row r="307" ht="12.75" customHeight="1">
      <c r="L307" s="5"/>
    </row>
    <row r="308" ht="12.75" customHeight="1">
      <c r="L308" s="5"/>
    </row>
    <row r="309" ht="12.75" customHeight="1">
      <c r="L309" s="5"/>
    </row>
    <row r="310" ht="12.75" customHeight="1">
      <c r="L310" s="5"/>
    </row>
    <row r="311" ht="12.75" customHeight="1">
      <c r="L311" s="5"/>
    </row>
    <row r="312" ht="12.75" customHeight="1">
      <c r="L312" s="5"/>
    </row>
    <row r="313" ht="12.75" customHeight="1">
      <c r="L313" s="5"/>
    </row>
    <row r="314" ht="12.75" customHeight="1">
      <c r="L314" s="5"/>
    </row>
    <row r="315" ht="12.75" customHeight="1">
      <c r="L315" s="5"/>
    </row>
    <row r="316" ht="12.75" customHeight="1">
      <c r="L316" s="5"/>
    </row>
    <row r="317" ht="12.75" customHeight="1">
      <c r="L317" s="5"/>
    </row>
    <row r="318" ht="12.75" customHeight="1">
      <c r="L318" s="5"/>
    </row>
    <row r="319" ht="12.75" customHeight="1">
      <c r="L319" s="5"/>
    </row>
    <row r="320" ht="12.75" customHeight="1">
      <c r="L320" s="5"/>
    </row>
    <row r="321" ht="12.75" customHeight="1">
      <c r="L321" s="5"/>
    </row>
    <row r="322" ht="12.75" customHeight="1">
      <c r="L322" s="5"/>
    </row>
    <row r="323" ht="12.75" customHeight="1">
      <c r="L323" s="5"/>
    </row>
    <row r="324" ht="12.75" customHeight="1">
      <c r="L324" s="5"/>
    </row>
    <row r="325" ht="12.75" customHeight="1">
      <c r="L325" s="5"/>
    </row>
    <row r="326" ht="12.75" customHeight="1">
      <c r="L326" s="5"/>
    </row>
    <row r="327" ht="12.75" customHeight="1">
      <c r="L327" s="5"/>
    </row>
    <row r="328" ht="12.75" customHeight="1">
      <c r="L328" s="5"/>
    </row>
    <row r="329" ht="12.75" customHeight="1">
      <c r="L329" s="5"/>
    </row>
    <row r="330" ht="12.75" customHeight="1">
      <c r="L330" s="5"/>
    </row>
    <row r="331" ht="12.75" customHeight="1">
      <c r="L331" s="5"/>
    </row>
    <row r="332" ht="12.75" customHeight="1">
      <c r="L332" s="5"/>
    </row>
    <row r="333" ht="12.75" customHeight="1">
      <c r="L333" s="5"/>
    </row>
    <row r="334" ht="12.75" customHeight="1">
      <c r="L334" s="5"/>
    </row>
    <row r="335" ht="12.75" customHeight="1">
      <c r="L335" s="5"/>
    </row>
    <row r="336" ht="12.75" customHeight="1">
      <c r="L336" s="5"/>
    </row>
    <row r="337" ht="12.75" customHeight="1">
      <c r="L337" s="5"/>
    </row>
    <row r="338" ht="12.75" customHeight="1">
      <c r="L338" s="5"/>
    </row>
    <row r="339" ht="12.75" customHeight="1">
      <c r="L339" s="5"/>
    </row>
    <row r="340" ht="12.75" customHeight="1">
      <c r="L340" s="5"/>
    </row>
    <row r="341" ht="12.75" customHeight="1">
      <c r="L341" s="5"/>
    </row>
    <row r="342" ht="12.75" customHeight="1">
      <c r="L342" s="5"/>
    </row>
    <row r="343" ht="12.75" customHeight="1">
      <c r="L343" s="5"/>
    </row>
    <row r="344" ht="12.75" customHeight="1">
      <c r="L344" s="5"/>
    </row>
    <row r="345" ht="12.75" customHeight="1">
      <c r="L345" s="5"/>
    </row>
    <row r="346" ht="12.75" customHeight="1">
      <c r="L346" s="5"/>
    </row>
    <row r="347" ht="12.75" customHeight="1">
      <c r="L347" s="5"/>
    </row>
    <row r="348" ht="12.75" customHeight="1">
      <c r="L348" s="5"/>
    </row>
    <row r="349" ht="12.75" customHeight="1">
      <c r="L349" s="5"/>
    </row>
    <row r="350" ht="12.75" customHeight="1">
      <c r="L350" s="5"/>
    </row>
    <row r="351" ht="12.75" customHeight="1">
      <c r="L351" s="5"/>
    </row>
    <row r="352" ht="12.75" customHeight="1">
      <c r="L352" s="5"/>
    </row>
    <row r="353" ht="12.75" customHeight="1">
      <c r="L353" s="5"/>
    </row>
    <row r="354" ht="12.75" customHeight="1">
      <c r="L354" s="5"/>
    </row>
    <row r="355" ht="12.75" customHeight="1">
      <c r="L355" s="5"/>
    </row>
    <row r="356" ht="12.75" customHeight="1">
      <c r="L356" s="5"/>
    </row>
    <row r="357" ht="12.75" customHeight="1">
      <c r="L357" s="5"/>
    </row>
    <row r="358" ht="12.75" customHeight="1">
      <c r="L358" s="5"/>
    </row>
    <row r="359" ht="12.75" customHeight="1">
      <c r="L359" s="5"/>
    </row>
    <row r="360" ht="12.75" customHeight="1">
      <c r="L360" s="5"/>
    </row>
    <row r="361" ht="12.75" customHeight="1">
      <c r="L361" s="5"/>
    </row>
    <row r="362" ht="12.75" customHeight="1">
      <c r="L362" s="5"/>
    </row>
    <row r="363" ht="12.75" customHeight="1">
      <c r="L363" s="5"/>
    </row>
    <row r="364" ht="12.75" customHeight="1">
      <c r="L364" s="5"/>
    </row>
    <row r="365" ht="12.75" customHeight="1">
      <c r="L365" s="5"/>
    </row>
    <row r="366" ht="12.75" customHeight="1">
      <c r="L366" s="5"/>
    </row>
    <row r="367" ht="12.75" customHeight="1">
      <c r="L367" s="5"/>
    </row>
    <row r="368" ht="12.75" customHeight="1">
      <c r="L368" s="5"/>
    </row>
    <row r="369" ht="12.75" customHeight="1">
      <c r="L369" s="5"/>
    </row>
    <row r="370" ht="12.75" customHeight="1">
      <c r="L370" s="5"/>
    </row>
    <row r="371" ht="12.75" customHeight="1">
      <c r="L371" s="5"/>
    </row>
    <row r="372" ht="12.75" customHeight="1">
      <c r="L372" s="5"/>
    </row>
    <row r="373" ht="12.75" customHeight="1">
      <c r="L373" s="5"/>
    </row>
    <row r="374" ht="12.75" customHeight="1">
      <c r="L374" s="5"/>
    </row>
    <row r="375" ht="12.75" customHeight="1">
      <c r="L375" s="5"/>
    </row>
    <row r="376" ht="12.75" customHeight="1">
      <c r="L376" s="5"/>
    </row>
    <row r="377" ht="12.75" customHeight="1">
      <c r="L377" s="5"/>
    </row>
    <row r="378" ht="12.75" customHeight="1">
      <c r="L378" s="5"/>
    </row>
    <row r="379" ht="12.75" customHeight="1">
      <c r="L379" s="5"/>
    </row>
    <row r="380" ht="12.75" customHeight="1">
      <c r="L380" s="5"/>
    </row>
    <row r="381" ht="12.75" customHeight="1">
      <c r="L381" s="5"/>
    </row>
    <row r="382" ht="12.75" customHeight="1">
      <c r="L382" s="5"/>
    </row>
    <row r="383" ht="12.75" customHeight="1">
      <c r="L383" s="5"/>
    </row>
    <row r="384" ht="12.75" customHeight="1">
      <c r="L384" s="5"/>
    </row>
    <row r="385" ht="12.75" customHeight="1">
      <c r="L385" s="5"/>
    </row>
    <row r="386" ht="12.75" customHeight="1">
      <c r="L386" s="5"/>
    </row>
    <row r="387" ht="12.75" customHeight="1">
      <c r="L387" s="5"/>
    </row>
    <row r="388" ht="12.75" customHeight="1">
      <c r="L388" s="5"/>
    </row>
    <row r="389" ht="12.75" customHeight="1">
      <c r="L389" s="5"/>
    </row>
    <row r="390" ht="12.75" customHeight="1">
      <c r="L390" s="5"/>
    </row>
    <row r="391" ht="12.75" customHeight="1">
      <c r="L391" s="5"/>
    </row>
    <row r="392" ht="12.75" customHeight="1">
      <c r="L392" s="5"/>
    </row>
    <row r="393" ht="12.75" customHeight="1">
      <c r="L393" s="5"/>
    </row>
    <row r="394" ht="12.75" customHeight="1">
      <c r="L394" s="5"/>
    </row>
    <row r="395" ht="12.75" customHeight="1">
      <c r="L395" s="5"/>
    </row>
    <row r="396" ht="12.75" customHeight="1">
      <c r="L396" s="5"/>
    </row>
    <row r="397" ht="12.75" customHeight="1">
      <c r="L397" s="5"/>
    </row>
    <row r="398" ht="12.75" customHeight="1">
      <c r="L398" s="5"/>
    </row>
    <row r="399" ht="12.75" customHeight="1">
      <c r="L399" s="5"/>
    </row>
    <row r="400" ht="12.75" customHeight="1">
      <c r="L400" s="5"/>
    </row>
    <row r="401" ht="12.75" customHeight="1">
      <c r="L401" s="5"/>
    </row>
    <row r="402" ht="12.75" customHeight="1">
      <c r="L402" s="5"/>
    </row>
    <row r="403" ht="12.75" customHeight="1">
      <c r="L403" s="5"/>
    </row>
    <row r="404" ht="12.75" customHeight="1">
      <c r="L404" s="5"/>
    </row>
    <row r="405" ht="12.75" customHeight="1">
      <c r="L405" s="5"/>
    </row>
    <row r="406" ht="12.75" customHeight="1">
      <c r="L406" s="5"/>
    </row>
    <row r="407" ht="12.75" customHeight="1">
      <c r="L407" s="5"/>
    </row>
    <row r="408" ht="12.75" customHeight="1">
      <c r="L408" s="5"/>
    </row>
    <row r="409" ht="12.75" customHeight="1">
      <c r="L409" s="5"/>
    </row>
    <row r="410" ht="12.75" customHeight="1">
      <c r="L410" s="5"/>
    </row>
    <row r="411" ht="12.75" customHeight="1">
      <c r="L411" s="5"/>
    </row>
    <row r="412" ht="12.75" customHeight="1">
      <c r="L412" s="5"/>
    </row>
    <row r="413" ht="12.75" customHeight="1">
      <c r="L413" s="5"/>
    </row>
    <row r="414" ht="12.75" customHeight="1">
      <c r="L414" s="5"/>
    </row>
    <row r="415" ht="12.75" customHeight="1">
      <c r="L415" s="5"/>
    </row>
    <row r="416" ht="12.75" customHeight="1">
      <c r="L416" s="5"/>
    </row>
    <row r="417" ht="12.75" customHeight="1">
      <c r="L417" s="5"/>
    </row>
    <row r="418" ht="12.75" customHeight="1">
      <c r="L418" s="5"/>
    </row>
    <row r="419" ht="12.75" customHeight="1">
      <c r="L419" s="5"/>
    </row>
    <row r="420" ht="12.75" customHeight="1">
      <c r="L420" s="5"/>
    </row>
    <row r="421" ht="12.75" customHeight="1">
      <c r="L421" s="5"/>
    </row>
    <row r="422" ht="12.75" customHeight="1">
      <c r="L422" s="5"/>
    </row>
    <row r="423" ht="12.75" customHeight="1">
      <c r="L423" s="5"/>
    </row>
    <row r="424" ht="12.75" customHeight="1">
      <c r="L424" s="5"/>
    </row>
    <row r="425" ht="12.75" customHeight="1">
      <c r="L425" s="5"/>
    </row>
    <row r="426" ht="12.75" customHeight="1">
      <c r="L426" s="5"/>
    </row>
    <row r="427" ht="12.75" customHeight="1">
      <c r="L427" s="5"/>
    </row>
    <row r="428" ht="12.75" customHeight="1">
      <c r="L428" s="5"/>
    </row>
    <row r="429" ht="12.75" customHeight="1">
      <c r="L429" s="5"/>
    </row>
    <row r="430" ht="12.75" customHeight="1">
      <c r="L430" s="5"/>
    </row>
    <row r="431" ht="12.75" customHeight="1">
      <c r="L431" s="5"/>
    </row>
    <row r="432" ht="12.75" customHeight="1">
      <c r="L432" s="5"/>
    </row>
    <row r="433" ht="12.75" customHeight="1">
      <c r="L433" s="5"/>
    </row>
    <row r="434" ht="12.75" customHeight="1">
      <c r="L434" s="5"/>
    </row>
    <row r="435" ht="12.75" customHeight="1">
      <c r="L435" s="5"/>
    </row>
    <row r="436" ht="12.75" customHeight="1">
      <c r="L436" s="5"/>
    </row>
    <row r="437" ht="12.75" customHeight="1">
      <c r="L437" s="5"/>
    </row>
    <row r="438" ht="12.75" customHeight="1">
      <c r="L438" s="5"/>
    </row>
    <row r="439" ht="12.75" customHeight="1">
      <c r="L439" s="5"/>
    </row>
    <row r="440" ht="12.75" customHeight="1">
      <c r="L440" s="5"/>
    </row>
    <row r="441" ht="12.75" customHeight="1">
      <c r="L441" s="5"/>
    </row>
    <row r="442" ht="12.75" customHeight="1">
      <c r="L442" s="5"/>
    </row>
    <row r="443" ht="12.75" customHeight="1">
      <c r="L443" s="5"/>
    </row>
    <row r="444" ht="12.75" customHeight="1">
      <c r="L444" s="5"/>
    </row>
    <row r="445" ht="12.75" customHeight="1">
      <c r="L445" s="5"/>
    </row>
    <row r="446" ht="12.75" customHeight="1">
      <c r="L446" s="5"/>
    </row>
    <row r="447" ht="12.75" customHeight="1">
      <c r="L447" s="5"/>
    </row>
    <row r="448" ht="12.75" customHeight="1">
      <c r="L448" s="5"/>
    </row>
    <row r="449" ht="12.75" customHeight="1">
      <c r="L449" s="5"/>
    </row>
    <row r="450" ht="12.75" customHeight="1">
      <c r="L450" s="5"/>
    </row>
    <row r="451" ht="12.75" customHeight="1">
      <c r="L451" s="5"/>
    </row>
    <row r="452" ht="12.75" customHeight="1">
      <c r="L452" s="5"/>
    </row>
    <row r="453" ht="12.75" customHeight="1">
      <c r="L453" s="5"/>
    </row>
    <row r="454" ht="12.75" customHeight="1">
      <c r="L454" s="5"/>
    </row>
    <row r="455" ht="12.75" customHeight="1">
      <c r="L455" s="5"/>
    </row>
    <row r="456" ht="12.75" customHeight="1">
      <c r="L456" s="5"/>
    </row>
    <row r="457" ht="12.75" customHeight="1">
      <c r="L457" s="5"/>
    </row>
    <row r="458" ht="12.75" customHeight="1">
      <c r="L458" s="5"/>
    </row>
    <row r="459" ht="12.75" customHeight="1">
      <c r="L459" s="5"/>
    </row>
    <row r="460" ht="12.75" customHeight="1">
      <c r="L460" s="5"/>
    </row>
    <row r="461" ht="12.75" customHeight="1">
      <c r="L461" s="5"/>
    </row>
    <row r="462" ht="12.75" customHeight="1">
      <c r="L462" s="5"/>
    </row>
    <row r="463" ht="12.75" customHeight="1">
      <c r="L463" s="5"/>
    </row>
    <row r="464" ht="12.75" customHeight="1">
      <c r="L464" s="5"/>
    </row>
    <row r="465" ht="12.75" customHeight="1">
      <c r="L465" s="5"/>
    </row>
    <row r="466" ht="12.75" customHeight="1">
      <c r="L466" s="5"/>
    </row>
    <row r="467" ht="12.75" customHeight="1">
      <c r="L467" s="5"/>
    </row>
    <row r="468" ht="12.75" customHeight="1">
      <c r="L468" s="5"/>
    </row>
    <row r="469" ht="12.75" customHeight="1">
      <c r="L469" s="5"/>
    </row>
    <row r="470" ht="12.75" customHeight="1">
      <c r="L470" s="5"/>
    </row>
    <row r="471" ht="12.75" customHeight="1">
      <c r="L471" s="5"/>
    </row>
    <row r="472" ht="12.75" customHeight="1">
      <c r="L472" s="5"/>
    </row>
    <row r="473" ht="12.75" customHeight="1">
      <c r="L473" s="5"/>
    </row>
    <row r="474" ht="12.75" customHeight="1">
      <c r="L474" s="5"/>
    </row>
    <row r="475" ht="12.75" customHeight="1">
      <c r="L475" s="5"/>
    </row>
    <row r="476" ht="12.75" customHeight="1">
      <c r="L476" s="5"/>
    </row>
    <row r="477" ht="12.75" customHeight="1">
      <c r="L477" s="5"/>
    </row>
    <row r="478" ht="12.75" customHeight="1">
      <c r="L478" s="5"/>
    </row>
    <row r="479" ht="12.75" customHeight="1">
      <c r="L479" s="5"/>
    </row>
    <row r="480" ht="12.75" customHeight="1">
      <c r="L480" s="5"/>
    </row>
    <row r="481" ht="12.75" customHeight="1">
      <c r="L481" s="5"/>
    </row>
    <row r="482" ht="12.75" customHeight="1">
      <c r="L482" s="5"/>
    </row>
    <row r="483" ht="12.75" customHeight="1">
      <c r="L483" s="5"/>
    </row>
    <row r="484" ht="12.75" customHeight="1">
      <c r="L484" s="5"/>
    </row>
    <row r="485" ht="12.75" customHeight="1">
      <c r="L485" s="5"/>
    </row>
    <row r="486" ht="12.75" customHeight="1">
      <c r="L486" s="5"/>
    </row>
    <row r="487" ht="12.75" customHeight="1">
      <c r="L487" s="5"/>
    </row>
    <row r="488" ht="12.75" customHeight="1">
      <c r="L488" s="5"/>
    </row>
    <row r="489" ht="12.75" customHeight="1">
      <c r="L489" s="5"/>
    </row>
    <row r="490" ht="12.75" customHeight="1">
      <c r="L490" s="5"/>
    </row>
    <row r="491" ht="12.75" customHeight="1">
      <c r="L491" s="5"/>
    </row>
    <row r="492" ht="12.75" customHeight="1">
      <c r="L492" s="5"/>
    </row>
    <row r="493" ht="12.75" customHeight="1">
      <c r="L493" s="5"/>
    </row>
    <row r="494" ht="12.75" customHeight="1">
      <c r="L494" s="5"/>
    </row>
    <row r="495" ht="12.75" customHeight="1">
      <c r="L495" s="5"/>
    </row>
    <row r="496" ht="12.75" customHeight="1">
      <c r="L496" s="5"/>
    </row>
    <row r="497" ht="12.75" customHeight="1">
      <c r="L497" s="5"/>
    </row>
    <row r="498" ht="12.75" customHeight="1">
      <c r="L498" s="5"/>
    </row>
    <row r="499" ht="12.75" customHeight="1">
      <c r="L499" s="5"/>
    </row>
    <row r="500" ht="12.75" customHeight="1">
      <c r="L500" s="5"/>
    </row>
    <row r="501" ht="12.75" customHeight="1">
      <c r="L501" s="5"/>
    </row>
    <row r="502" ht="12.75" customHeight="1">
      <c r="L502" s="5"/>
    </row>
    <row r="503" ht="12.75" customHeight="1">
      <c r="L503" s="5"/>
    </row>
    <row r="504" ht="12.75" customHeight="1">
      <c r="L504" s="5"/>
    </row>
    <row r="505" ht="12.75" customHeight="1">
      <c r="L505" s="5"/>
    </row>
    <row r="506" ht="12.75" customHeight="1">
      <c r="L506" s="5"/>
    </row>
    <row r="507" ht="12.75" customHeight="1">
      <c r="L507" s="5"/>
    </row>
    <row r="508" ht="12.75" customHeight="1">
      <c r="L508" s="5"/>
    </row>
    <row r="509" ht="12.75" customHeight="1">
      <c r="L509" s="5"/>
    </row>
    <row r="510" ht="12.75" customHeight="1">
      <c r="L510" s="5"/>
    </row>
    <row r="511" ht="12.75" customHeight="1">
      <c r="L511" s="5"/>
    </row>
    <row r="512" ht="12.75" customHeight="1">
      <c r="L512" s="5"/>
    </row>
    <row r="513" ht="12.75" customHeight="1">
      <c r="L513" s="5"/>
    </row>
    <row r="514" ht="12.75" customHeight="1">
      <c r="L514" s="5"/>
    </row>
    <row r="515" ht="12.75" customHeight="1">
      <c r="L515" s="5"/>
    </row>
    <row r="516" ht="12.75" customHeight="1">
      <c r="L516" s="5"/>
    </row>
    <row r="517" ht="12.75" customHeight="1">
      <c r="L517" s="5"/>
    </row>
    <row r="518" ht="12.75" customHeight="1">
      <c r="L518" s="5"/>
    </row>
    <row r="519" ht="12.75" customHeight="1">
      <c r="L519" s="5"/>
    </row>
    <row r="520" ht="12.75" customHeight="1">
      <c r="L520" s="5"/>
    </row>
    <row r="521" ht="12.75" customHeight="1">
      <c r="L521" s="5"/>
    </row>
    <row r="522" ht="12.75" customHeight="1">
      <c r="L522" s="5"/>
    </row>
    <row r="523" ht="12.75" customHeight="1">
      <c r="L523" s="5"/>
    </row>
    <row r="524" ht="12.75" customHeight="1">
      <c r="L524" s="5"/>
    </row>
    <row r="525" ht="12.75" customHeight="1">
      <c r="L525" s="5"/>
    </row>
    <row r="526" ht="12.75" customHeight="1">
      <c r="L526" s="5"/>
    </row>
    <row r="527" ht="12.75" customHeight="1">
      <c r="L527" s="5"/>
    </row>
    <row r="528" ht="12.75" customHeight="1">
      <c r="L528" s="5"/>
    </row>
    <row r="529" ht="12.75" customHeight="1">
      <c r="L529" s="5"/>
    </row>
    <row r="530" ht="12.75" customHeight="1">
      <c r="L530" s="5"/>
    </row>
    <row r="531" ht="12.75" customHeight="1">
      <c r="L531" s="5"/>
    </row>
    <row r="532" ht="12.75" customHeight="1">
      <c r="L532" s="5"/>
    </row>
    <row r="533" ht="12.75" customHeight="1">
      <c r="L533" s="5"/>
    </row>
    <row r="534" ht="12.75" customHeight="1">
      <c r="L534" s="5"/>
    </row>
    <row r="535" ht="12.75" customHeight="1">
      <c r="L535" s="5"/>
    </row>
    <row r="536" ht="12.75" customHeight="1">
      <c r="L536" s="5"/>
    </row>
    <row r="537" ht="12.75" customHeight="1">
      <c r="L537" s="5"/>
    </row>
    <row r="538" ht="12.75" customHeight="1">
      <c r="L538" s="5"/>
    </row>
    <row r="539" ht="12.75" customHeight="1">
      <c r="L539" s="5"/>
    </row>
    <row r="540" ht="12.75" customHeight="1">
      <c r="L540" s="5"/>
    </row>
    <row r="541" ht="12.75" customHeight="1">
      <c r="L541" s="5"/>
    </row>
    <row r="542" ht="12.75" customHeight="1">
      <c r="L542" s="5"/>
    </row>
    <row r="543" ht="12.75" customHeight="1">
      <c r="L543" s="5"/>
    </row>
    <row r="544" ht="12.75" customHeight="1">
      <c r="L544" s="5"/>
    </row>
    <row r="545" ht="12.75" customHeight="1">
      <c r="L545" s="5"/>
    </row>
    <row r="546" ht="12.75" customHeight="1">
      <c r="L546" s="5"/>
    </row>
    <row r="547" ht="12.75" customHeight="1">
      <c r="L547" s="5"/>
    </row>
    <row r="548" ht="12.75" customHeight="1">
      <c r="L548" s="5"/>
    </row>
    <row r="549" ht="12.75" customHeight="1">
      <c r="L549" s="5"/>
    </row>
    <row r="550" ht="12.75" customHeight="1">
      <c r="L550" s="5"/>
    </row>
    <row r="551" ht="12.75" customHeight="1">
      <c r="L551" s="5"/>
    </row>
    <row r="552" ht="12.75" customHeight="1">
      <c r="L552" s="5"/>
    </row>
    <row r="553" ht="12.75" customHeight="1">
      <c r="L553" s="5"/>
    </row>
    <row r="554" ht="12.75" customHeight="1">
      <c r="L554" s="5"/>
    </row>
    <row r="555" ht="12.75" customHeight="1">
      <c r="L555" s="5"/>
    </row>
    <row r="556" ht="12.75" customHeight="1">
      <c r="L556" s="5"/>
    </row>
    <row r="557" ht="12.75" customHeight="1">
      <c r="L557" s="5"/>
    </row>
    <row r="558" ht="12.75" customHeight="1">
      <c r="L558" s="5"/>
    </row>
    <row r="559" ht="12.75" customHeight="1">
      <c r="L559" s="5"/>
    </row>
    <row r="560" ht="12.75" customHeight="1">
      <c r="L560" s="5"/>
    </row>
    <row r="561" ht="12.75" customHeight="1">
      <c r="L561" s="5"/>
    </row>
    <row r="562" ht="12.75" customHeight="1">
      <c r="L562" s="5"/>
    </row>
    <row r="563" ht="12.75" customHeight="1">
      <c r="L563" s="5"/>
    </row>
    <row r="564" ht="12.75" customHeight="1">
      <c r="L564" s="5"/>
    </row>
    <row r="565" ht="12.75" customHeight="1">
      <c r="L565" s="5"/>
    </row>
    <row r="566" ht="12.75" customHeight="1">
      <c r="L566" s="5"/>
    </row>
    <row r="567" ht="12.75" customHeight="1">
      <c r="L567" s="5"/>
    </row>
    <row r="568" ht="12.75" customHeight="1">
      <c r="L568" s="5"/>
    </row>
    <row r="569" ht="12.75" customHeight="1">
      <c r="L569" s="5"/>
    </row>
    <row r="570" ht="12.75" customHeight="1">
      <c r="L570" s="5"/>
    </row>
    <row r="571" ht="12.75" customHeight="1">
      <c r="L571" s="5"/>
    </row>
    <row r="572" ht="12.75" customHeight="1">
      <c r="L572" s="5"/>
    </row>
    <row r="573" ht="12.75" customHeight="1">
      <c r="L573" s="5"/>
    </row>
    <row r="574" ht="12.75" customHeight="1">
      <c r="L574" s="5"/>
    </row>
    <row r="575" ht="12.75" customHeight="1">
      <c r="L575" s="5"/>
    </row>
    <row r="576" ht="12.75" customHeight="1">
      <c r="L576" s="5"/>
    </row>
    <row r="577" ht="12.75" customHeight="1">
      <c r="L577" s="5"/>
    </row>
    <row r="578" ht="12.75" customHeight="1">
      <c r="L578" s="5"/>
    </row>
    <row r="579" ht="12.75" customHeight="1">
      <c r="L579" s="5"/>
    </row>
    <row r="580" ht="12.75" customHeight="1">
      <c r="L580" s="5"/>
    </row>
    <row r="581" ht="12.75" customHeight="1">
      <c r="L581" s="5"/>
    </row>
    <row r="582" ht="12.75" customHeight="1">
      <c r="L582" s="5"/>
    </row>
    <row r="583" ht="12.75" customHeight="1">
      <c r="L583" s="5"/>
    </row>
    <row r="584" ht="12.75" customHeight="1">
      <c r="L584" s="5"/>
    </row>
    <row r="585" ht="12.75" customHeight="1">
      <c r="L585" s="5"/>
    </row>
    <row r="586" ht="12.75" customHeight="1">
      <c r="L586" s="5"/>
    </row>
    <row r="587" ht="12.75" customHeight="1">
      <c r="L587" s="5"/>
    </row>
    <row r="588" ht="12.75" customHeight="1">
      <c r="L588" s="5"/>
    </row>
    <row r="589" ht="12.75" customHeight="1">
      <c r="L589" s="5"/>
    </row>
    <row r="590" ht="12.75" customHeight="1">
      <c r="L590" s="5"/>
    </row>
    <row r="591" ht="12.75" customHeight="1">
      <c r="L591" s="5"/>
    </row>
    <row r="592" ht="12.75" customHeight="1">
      <c r="L592" s="5"/>
    </row>
    <row r="593" ht="12.75" customHeight="1">
      <c r="L593" s="5"/>
    </row>
    <row r="594" ht="12.75" customHeight="1">
      <c r="L594" s="5"/>
    </row>
    <row r="595" ht="12.75" customHeight="1">
      <c r="L595" s="5"/>
    </row>
    <row r="596" ht="12.75" customHeight="1">
      <c r="L596" s="5"/>
    </row>
    <row r="597" ht="12.75" customHeight="1">
      <c r="L597" s="5"/>
    </row>
    <row r="598" ht="12.75" customHeight="1">
      <c r="L598" s="5"/>
    </row>
    <row r="599" ht="12.75" customHeight="1">
      <c r="L599" s="5"/>
    </row>
    <row r="600" ht="12.75" customHeight="1">
      <c r="L600" s="5"/>
    </row>
    <row r="601" ht="12.75" customHeight="1">
      <c r="L601" s="5"/>
    </row>
    <row r="602" ht="12.75" customHeight="1">
      <c r="L602" s="5"/>
    </row>
    <row r="603" ht="12.75" customHeight="1">
      <c r="L603" s="5"/>
    </row>
    <row r="604" ht="12.75" customHeight="1">
      <c r="L604" s="5"/>
    </row>
    <row r="605" ht="12.75" customHeight="1">
      <c r="L605" s="5"/>
    </row>
    <row r="606" ht="12.75" customHeight="1">
      <c r="L606" s="5"/>
    </row>
    <row r="607" ht="12.75" customHeight="1">
      <c r="L607" s="5"/>
    </row>
    <row r="608" ht="12.75" customHeight="1">
      <c r="L608" s="5"/>
    </row>
    <row r="609" ht="12.75" customHeight="1">
      <c r="L609" s="5"/>
    </row>
    <row r="610" ht="12.75" customHeight="1">
      <c r="L610" s="5"/>
    </row>
    <row r="611" ht="12.75" customHeight="1">
      <c r="L611" s="5"/>
    </row>
    <row r="612" ht="12.75" customHeight="1">
      <c r="L612" s="5"/>
    </row>
    <row r="613" ht="12.75" customHeight="1">
      <c r="L613" s="5"/>
    </row>
    <row r="614" ht="12.75" customHeight="1">
      <c r="L614" s="5"/>
    </row>
    <row r="615" ht="12.75" customHeight="1">
      <c r="L615" s="5"/>
    </row>
    <row r="616" ht="12.75" customHeight="1">
      <c r="L616" s="5"/>
    </row>
    <row r="617" ht="12.75" customHeight="1">
      <c r="L617" s="5"/>
    </row>
    <row r="618" ht="12.75" customHeight="1">
      <c r="L618" s="5"/>
    </row>
    <row r="619" ht="12.75" customHeight="1">
      <c r="L619" s="5"/>
    </row>
    <row r="620" ht="12.75" customHeight="1">
      <c r="L620" s="5"/>
    </row>
    <row r="621" ht="12.75" customHeight="1">
      <c r="L621" s="5"/>
    </row>
    <row r="622" ht="12.75" customHeight="1">
      <c r="L622" s="5"/>
    </row>
    <row r="623" ht="12.75" customHeight="1">
      <c r="L623" s="5"/>
    </row>
    <row r="624" ht="12.75" customHeight="1">
      <c r="L624" s="5"/>
    </row>
    <row r="625" ht="12.75" customHeight="1">
      <c r="L625" s="5"/>
    </row>
    <row r="626" ht="12.75" customHeight="1">
      <c r="L626" s="5"/>
    </row>
    <row r="627" ht="12.75" customHeight="1">
      <c r="L627" s="5"/>
    </row>
    <row r="628" ht="12.75" customHeight="1">
      <c r="L628" s="5"/>
    </row>
    <row r="629" ht="12.75" customHeight="1">
      <c r="L629" s="5"/>
    </row>
    <row r="630" ht="12.75" customHeight="1">
      <c r="L630" s="5"/>
    </row>
    <row r="631" ht="12.75" customHeight="1">
      <c r="L631" s="5"/>
    </row>
    <row r="632" ht="12.75" customHeight="1">
      <c r="L632" s="5"/>
    </row>
    <row r="633" ht="12.75" customHeight="1">
      <c r="L633" s="5"/>
    </row>
    <row r="634" ht="12.75" customHeight="1">
      <c r="L634" s="5"/>
    </row>
    <row r="635" ht="12.75" customHeight="1">
      <c r="L635" s="5"/>
    </row>
    <row r="636" ht="12.75" customHeight="1">
      <c r="L636" s="5"/>
    </row>
    <row r="637" ht="12.75" customHeight="1">
      <c r="L637" s="5"/>
    </row>
    <row r="638" ht="12.75" customHeight="1">
      <c r="L638" s="5"/>
    </row>
    <row r="639" ht="12.75" customHeight="1">
      <c r="L639" s="5"/>
    </row>
    <row r="640" ht="12.75" customHeight="1">
      <c r="L640" s="5"/>
    </row>
    <row r="641" ht="12.75" customHeight="1">
      <c r="L641" s="5"/>
    </row>
    <row r="642" ht="12.75" customHeight="1">
      <c r="L642" s="5"/>
    </row>
    <row r="643" ht="12.75" customHeight="1">
      <c r="L643" s="5"/>
    </row>
    <row r="644" ht="12.75" customHeight="1">
      <c r="L644" s="5"/>
    </row>
    <row r="645" ht="12.75" customHeight="1">
      <c r="L645" s="5"/>
    </row>
    <row r="646" ht="12.75" customHeight="1">
      <c r="L646" s="5"/>
    </row>
    <row r="647" ht="12.75" customHeight="1">
      <c r="L647" s="5"/>
    </row>
    <row r="648" ht="12.75" customHeight="1">
      <c r="L648" s="5"/>
    </row>
    <row r="649" ht="12.75" customHeight="1">
      <c r="L649" s="5"/>
    </row>
    <row r="650" ht="12.75" customHeight="1">
      <c r="L650" s="5"/>
    </row>
    <row r="651" ht="12.75" customHeight="1">
      <c r="L651" s="5"/>
    </row>
    <row r="652" ht="12.75" customHeight="1">
      <c r="L652" s="5"/>
    </row>
    <row r="653" ht="12.75" customHeight="1">
      <c r="L653" s="5"/>
    </row>
    <row r="654" ht="12.75" customHeight="1">
      <c r="L654" s="5"/>
    </row>
    <row r="655" ht="12.75" customHeight="1">
      <c r="L655" s="5"/>
    </row>
    <row r="656" ht="12.75" customHeight="1">
      <c r="L656" s="5"/>
    </row>
    <row r="657" ht="12.75" customHeight="1">
      <c r="L657" s="5"/>
    </row>
    <row r="658" ht="12.75" customHeight="1">
      <c r="L658" s="5"/>
    </row>
    <row r="659" ht="12.75" customHeight="1">
      <c r="L659" s="5"/>
    </row>
    <row r="660" ht="12.75" customHeight="1">
      <c r="L660" s="5"/>
    </row>
    <row r="661" ht="12.75" customHeight="1">
      <c r="L661" s="5"/>
    </row>
    <row r="662" ht="12.75" customHeight="1">
      <c r="L662" s="5"/>
    </row>
    <row r="663" ht="12.75" customHeight="1">
      <c r="L663" s="5"/>
    </row>
    <row r="664" ht="12.75" customHeight="1">
      <c r="L664" s="5"/>
    </row>
    <row r="665" ht="12.75" customHeight="1">
      <c r="L665" s="5"/>
    </row>
    <row r="666" ht="12.75" customHeight="1">
      <c r="L666" s="5"/>
    </row>
    <row r="667" ht="12.75" customHeight="1">
      <c r="L667" s="5"/>
    </row>
    <row r="668" ht="12.75" customHeight="1">
      <c r="L668" s="5"/>
    </row>
    <row r="669" ht="12.75" customHeight="1">
      <c r="L669" s="5"/>
    </row>
    <row r="670" ht="12.75" customHeight="1">
      <c r="L670" s="5"/>
    </row>
    <row r="671" ht="12.75" customHeight="1">
      <c r="L671" s="5"/>
    </row>
    <row r="672" ht="12.75" customHeight="1">
      <c r="L672" s="5"/>
    </row>
    <row r="673" ht="12.75" customHeight="1">
      <c r="L673" s="5"/>
    </row>
    <row r="674" ht="12.75" customHeight="1">
      <c r="L674" s="5"/>
    </row>
    <row r="675" ht="12.75" customHeight="1">
      <c r="L675" s="5"/>
    </row>
    <row r="676" ht="12.75" customHeight="1">
      <c r="L676" s="5"/>
    </row>
    <row r="677" ht="12.75" customHeight="1">
      <c r="L677" s="5"/>
    </row>
    <row r="678" ht="12.75" customHeight="1">
      <c r="L678" s="5"/>
    </row>
    <row r="679" ht="12.75" customHeight="1">
      <c r="L679" s="5"/>
    </row>
    <row r="680" ht="12.75" customHeight="1">
      <c r="L680" s="5"/>
    </row>
    <row r="681" ht="12.75" customHeight="1">
      <c r="L681" s="5"/>
    </row>
    <row r="682" ht="12.75" customHeight="1">
      <c r="L682" s="5"/>
    </row>
    <row r="683" ht="12.75" customHeight="1">
      <c r="L683" s="5"/>
    </row>
    <row r="684" ht="12.75" customHeight="1">
      <c r="L684" s="5"/>
    </row>
    <row r="685" ht="12.75" customHeight="1">
      <c r="L685" s="5"/>
    </row>
    <row r="686" ht="12.75" customHeight="1">
      <c r="L686" s="5"/>
    </row>
    <row r="687" ht="12.75" customHeight="1">
      <c r="L687" s="5"/>
    </row>
    <row r="688" ht="12.75" customHeight="1">
      <c r="L688" s="5"/>
    </row>
    <row r="689" ht="12.75" customHeight="1">
      <c r="L689" s="5"/>
    </row>
    <row r="690" ht="12.75" customHeight="1">
      <c r="L690" s="5"/>
    </row>
    <row r="691" ht="12.75" customHeight="1">
      <c r="L691" s="5"/>
    </row>
    <row r="692" ht="12.75" customHeight="1">
      <c r="L692" s="5"/>
    </row>
    <row r="693" ht="12.75" customHeight="1">
      <c r="L693" s="5"/>
    </row>
    <row r="694" ht="12.75" customHeight="1">
      <c r="L694" s="5"/>
    </row>
    <row r="695" ht="12.75" customHeight="1">
      <c r="L695" s="5"/>
    </row>
    <row r="696" ht="12.75" customHeight="1">
      <c r="L696" s="5"/>
    </row>
    <row r="697" ht="12.75" customHeight="1">
      <c r="L697" s="5"/>
    </row>
    <row r="698" ht="12.75" customHeight="1">
      <c r="L698" s="5"/>
    </row>
    <row r="699" ht="12.75" customHeight="1">
      <c r="L699" s="5"/>
    </row>
    <row r="700" ht="12.75" customHeight="1">
      <c r="L700" s="5"/>
    </row>
    <row r="701" ht="12.75" customHeight="1">
      <c r="L701" s="5"/>
    </row>
    <row r="702" ht="12.75" customHeight="1">
      <c r="L702" s="5"/>
    </row>
    <row r="703" ht="12.75" customHeight="1">
      <c r="L703" s="5"/>
    </row>
    <row r="704" ht="12.75" customHeight="1">
      <c r="L704" s="5"/>
    </row>
    <row r="705" ht="12.75" customHeight="1">
      <c r="L705" s="5"/>
    </row>
    <row r="706" ht="12.75" customHeight="1">
      <c r="L706" s="5"/>
    </row>
    <row r="707" ht="12.75" customHeight="1">
      <c r="L707" s="5"/>
    </row>
    <row r="708" ht="12.75" customHeight="1">
      <c r="L708" s="5"/>
    </row>
    <row r="709" ht="12.75" customHeight="1">
      <c r="L709" s="5"/>
    </row>
    <row r="710" ht="12.75" customHeight="1">
      <c r="L710" s="5"/>
    </row>
    <row r="711" ht="12.75" customHeight="1">
      <c r="L711" s="5"/>
    </row>
    <row r="712" ht="12.75" customHeight="1">
      <c r="L712" s="5"/>
    </row>
    <row r="713" ht="12.75" customHeight="1">
      <c r="L713" s="5"/>
    </row>
    <row r="714" ht="12.75" customHeight="1">
      <c r="L714" s="5"/>
    </row>
    <row r="715" ht="12.75" customHeight="1">
      <c r="L715" s="5"/>
    </row>
    <row r="716" ht="12.75" customHeight="1">
      <c r="L716" s="5"/>
    </row>
    <row r="717" ht="12.75" customHeight="1">
      <c r="L717" s="5"/>
    </row>
    <row r="718" ht="12.75" customHeight="1">
      <c r="L718" s="5"/>
    </row>
    <row r="719" ht="12.75" customHeight="1">
      <c r="L719" s="5"/>
    </row>
    <row r="720" ht="12.75" customHeight="1">
      <c r="L720" s="5"/>
    </row>
    <row r="721" ht="12.75" customHeight="1">
      <c r="L721" s="5"/>
    </row>
    <row r="722" ht="12.75" customHeight="1">
      <c r="L722" s="5"/>
    </row>
    <row r="723" ht="12.75" customHeight="1">
      <c r="L723" s="5"/>
    </row>
    <row r="724" ht="12.75" customHeight="1">
      <c r="L724" s="5"/>
    </row>
    <row r="725" ht="12.75" customHeight="1">
      <c r="L725" s="5"/>
    </row>
    <row r="726" ht="12.75" customHeight="1">
      <c r="L726" s="5"/>
    </row>
    <row r="727" ht="12.75" customHeight="1">
      <c r="L727" s="5"/>
    </row>
    <row r="728" ht="12.75" customHeight="1">
      <c r="L728" s="5"/>
    </row>
    <row r="729" ht="12.75" customHeight="1">
      <c r="L729" s="5"/>
    </row>
    <row r="730" ht="12.75" customHeight="1">
      <c r="L730" s="5"/>
    </row>
    <row r="731" ht="12.75" customHeight="1">
      <c r="L731" s="5"/>
    </row>
    <row r="732" ht="12.75" customHeight="1">
      <c r="L732" s="5"/>
    </row>
    <row r="733" ht="12.75" customHeight="1">
      <c r="L733" s="5"/>
    </row>
    <row r="734" ht="12.75" customHeight="1">
      <c r="L734" s="5"/>
    </row>
    <row r="735" ht="12.75" customHeight="1">
      <c r="L735" s="5"/>
    </row>
    <row r="736" ht="12.75" customHeight="1">
      <c r="L736" s="5"/>
    </row>
    <row r="737" ht="12.75" customHeight="1">
      <c r="L737" s="5"/>
    </row>
    <row r="738" ht="12.75" customHeight="1">
      <c r="L738" s="5"/>
    </row>
    <row r="739" ht="12.75" customHeight="1">
      <c r="L739" s="5"/>
    </row>
    <row r="740" ht="12.75" customHeight="1">
      <c r="L740" s="5"/>
    </row>
    <row r="741" ht="12.75" customHeight="1">
      <c r="L741" s="5"/>
    </row>
    <row r="742" ht="12.75" customHeight="1">
      <c r="L742" s="5"/>
    </row>
    <row r="743" ht="12.75" customHeight="1">
      <c r="L743" s="5"/>
    </row>
    <row r="744" ht="12.75" customHeight="1">
      <c r="L744" s="5"/>
    </row>
    <row r="745" ht="12.75" customHeight="1">
      <c r="L745" s="5"/>
    </row>
    <row r="746" ht="12.75" customHeight="1">
      <c r="L746" s="5"/>
    </row>
    <row r="747" ht="12.75" customHeight="1">
      <c r="L747" s="5"/>
    </row>
    <row r="748" ht="12.75" customHeight="1">
      <c r="L748" s="5"/>
    </row>
    <row r="749" ht="12.75" customHeight="1">
      <c r="L749" s="5"/>
    </row>
    <row r="750" ht="12.75" customHeight="1">
      <c r="L750" s="5"/>
    </row>
    <row r="751" ht="12.75" customHeight="1">
      <c r="L751" s="5"/>
    </row>
    <row r="752" ht="12.75" customHeight="1">
      <c r="L752" s="5"/>
    </row>
    <row r="753" ht="12.75" customHeight="1">
      <c r="L753" s="5"/>
    </row>
    <row r="754" ht="12.75" customHeight="1">
      <c r="L754" s="5"/>
    </row>
    <row r="755" ht="12.75" customHeight="1">
      <c r="L755" s="5"/>
    </row>
    <row r="756" ht="12.75" customHeight="1">
      <c r="L756" s="5"/>
    </row>
    <row r="757" ht="12.75" customHeight="1">
      <c r="L757" s="5"/>
    </row>
    <row r="758" ht="12.75" customHeight="1">
      <c r="L758" s="5"/>
    </row>
    <row r="759" ht="12.75" customHeight="1">
      <c r="L759" s="5"/>
    </row>
    <row r="760" ht="12.75" customHeight="1">
      <c r="L760" s="5"/>
    </row>
    <row r="761" ht="12.75" customHeight="1">
      <c r="L761" s="5"/>
    </row>
    <row r="762" ht="12.75" customHeight="1">
      <c r="L762" s="5"/>
    </row>
    <row r="763" ht="12.75" customHeight="1">
      <c r="L763" s="5"/>
    </row>
    <row r="764" ht="12.75" customHeight="1">
      <c r="L764" s="5"/>
    </row>
    <row r="765" ht="12.75" customHeight="1">
      <c r="L765" s="5"/>
    </row>
    <row r="766" ht="12.75" customHeight="1">
      <c r="L766" s="5"/>
    </row>
    <row r="767" ht="12.75" customHeight="1">
      <c r="L767" s="5"/>
    </row>
    <row r="768" ht="12.75" customHeight="1">
      <c r="L768" s="5"/>
    </row>
    <row r="769" ht="12.75" customHeight="1">
      <c r="L769" s="5"/>
    </row>
    <row r="770" ht="12.75" customHeight="1">
      <c r="L770" s="5"/>
    </row>
    <row r="771" ht="12.75" customHeight="1">
      <c r="L771" s="5"/>
    </row>
    <row r="772" ht="12.75" customHeight="1">
      <c r="L772" s="5"/>
    </row>
    <row r="773" ht="12.75" customHeight="1">
      <c r="L773" s="5"/>
    </row>
    <row r="774" ht="12.75" customHeight="1">
      <c r="L774" s="5"/>
    </row>
    <row r="775" ht="12.75" customHeight="1">
      <c r="L775" s="5"/>
    </row>
    <row r="776" ht="12.75" customHeight="1">
      <c r="L776" s="5"/>
    </row>
    <row r="777" ht="12.75" customHeight="1">
      <c r="L777" s="5"/>
    </row>
    <row r="778" ht="12.75" customHeight="1">
      <c r="L778" s="5"/>
    </row>
    <row r="779" ht="12.75" customHeight="1">
      <c r="L779" s="5"/>
    </row>
    <row r="780" ht="12.75" customHeight="1">
      <c r="L780" s="5"/>
    </row>
    <row r="781" ht="12.75" customHeight="1">
      <c r="L781" s="5"/>
    </row>
    <row r="782" ht="12.75" customHeight="1">
      <c r="L782" s="5"/>
    </row>
    <row r="783" ht="12.75" customHeight="1">
      <c r="L783" s="5"/>
    </row>
    <row r="784" ht="12.75" customHeight="1">
      <c r="L784" s="5"/>
    </row>
    <row r="785" ht="12.75" customHeight="1">
      <c r="L785" s="5"/>
    </row>
    <row r="786" ht="12.75" customHeight="1">
      <c r="L786" s="5"/>
    </row>
    <row r="787" ht="12.75" customHeight="1">
      <c r="L787" s="5"/>
    </row>
    <row r="788" ht="12.75" customHeight="1">
      <c r="L788" s="5"/>
    </row>
    <row r="789" ht="12.75" customHeight="1">
      <c r="L789" s="5"/>
    </row>
    <row r="790" ht="12.75" customHeight="1">
      <c r="L790" s="5"/>
    </row>
    <row r="791" ht="12.75" customHeight="1">
      <c r="L791" s="5"/>
    </row>
    <row r="792" ht="12.75" customHeight="1">
      <c r="L792" s="5"/>
    </row>
    <row r="793" ht="12.75" customHeight="1">
      <c r="L793" s="5"/>
    </row>
    <row r="794" ht="12.75" customHeight="1">
      <c r="L794" s="5"/>
    </row>
    <row r="795" ht="12.75" customHeight="1">
      <c r="L795" s="5"/>
    </row>
    <row r="796" ht="12.75" customHeight="1">
      <c r="L796" s="5"/>
    </row>
    <row r="797" ht="12.75" customHeight="1">
      <c r="L797" s="5"/>
    </row>
    <row r="798" ht="12.75" customHeight="1">
      <c r="L798" s="5"/>
    </row>
    <row r="799" ht="12.75" customHeight="1">
      <c r="L799" s="5"/>
    </row>
    <row r="800" ht="12.75" customHeight="1">
      <c r="L800" s="5"/>
    </row>
    <row r="801" ht="12.75" customHeight="1">
      <c r="L801" s="5"/>
    </row>
    <row r="802" ht="12.75" customHeight="1">
      <c r="L802" s="5"/>
    </row>
    <row r="803" ht="12.75" customHeight="1">
      <c r="L803" s="5"/>
    </row>
    <row r="804" ht="12.75" customHeight="1">
      <c r="L804" s="5"/>
    </row>
    <row r="805" ht="12.75" customHeight="1">
      <c r="L805" s="5"/>
    </row>
    <row r="806" ht="12.75" customHeight="1">
      <c r="L806" s="5"/>
    </row>
    <row r="807" ht="12.75" customHeight="1">
      <c r="L807" s="5"/>
    </row>
    <row r="808" ht="12.75" customHeight="1">
      <c r="L808" s="5"/>
    </row>
    <row r="809" ht="12.75" customHeight="1">
      <c r="L809" s="5"/>
    </row>
    <row r="810" ht="12.75" customHeight="1">
      <c r="L810" s="5"/>
    </row>
    <row r="811" ht="12.75" customHeight="1">
      <c r="L811" s="5"/>
    </row>
    <row r="812" ht="12.75" customHeight="1">
      <c r="L812" s="5"/>
    </row>
    <row r="813" ht="12.75" customHeight="1">
      <c r="L813" s="5"/>
    </row>
    <row r="814" ht="12.75" customHeight="1">
      <c r="L814" s="5"/>
    </row>
    <row r="815" ht="12.75" customHeight="1">
      <c r="L815" s="5"/>
    </row>
    <row r="816" ht="12.75" customHeight="1">
      <c r="L816" s="5"/>
    </row>
    <row r="817" ht="12.75" customHeight="1">
      <c r="L817" s="5"/>
    </row>
    <row r="818" ht="12.75" customHeight="1">
      <c r="L818" s="5"/>
    </row>
    <row r="819" ht="12.75" customHeight="1">
      <c r="L819" s="5"/>
    </row>
    <row r="820" ht="12.75" customHeight="1">
      <c r="L820" s="5"/>
    </row>
    <row r="821" ht="12.75" customHeight="1">
      <c r="L821" s="5"/>
    </row>
    <row r="822" ht="12.75" customHeight="1">
      <c r="L822" s="5"/>
    </row>
    <row r="823" ht="12.75" customHeight="1">
      <c r="L823" s="5"/>
    </row>
    <row r="824" ht="12.75" customHeight="1">
      <c r="L824" s="5"/>
    </row>
    <row r="825" ht="12.75" customHeight="1">
      <c r="L825" s="5"/>
    </row>
    <row r="826" ht="12.75" customHeight="1">
      <c r="L826" s="5"/>
    </row>
    <row r="827" ht="12.75" customHeight="1">
      <c r="L827" s="5"/>
    </row>
    <row r="828" ht="12.75" customHeight="1">
      <c r="L828" s="5"/>
    </row>
    <row r="829" ht="12.75" customHeight="1">
      <c r="L829" s="5"/>
    </row>
    <row r="830" ht="12.75" customHeight="1">
      <c r="L830" s="5"/>
    </row>
    <row r="831" ht="12.75" customHeight="1">
      <c r="L831" s="5"/>
    </row>
    <row r="832" ht="12.75" customHeight="1">
      <c r="L832" s="5"/>
    </row>
    <row r="833" ht="12.75" customHeight="1">
      <c r="L833" s="5"/>
    </row>
    <row r="834" ht="12.75" customHeight="1">
      <c r="L834" s="5"/>
    </row>
    <row r="835" ht="12.75" customHeight="1">
      <c r="L835" s="5"/>
    </row>
    <row r="836" ht="12.75" customHeight="1">
      <c r="L836" s="5"/>
    </row>
    <row r="837" ht="12.75" customHeight="1">
      <c r="L837" s="5"/>
    </row>
    <row r="838" ht="12.75" customHeight="1">
      <c r="L838" s="5"/>
    </row>
    <row r="839" ht="12.75" customHeight="1">
      <c r="L839" s="5"/>
    </row>
    <row r="840" ht="12.75" customHeight="1">
      <c r="L840" s="5"/>
    </row>
    <row r="841" ht="12.75" customHeight="1">
      <c r="L841" s="5"/>
    </row>
    <row r="842" ht="12.75" customHeight="1">
      <c r="L842" s="5"/>
    </row>
    <row r="843" ht="12.75" customHeight="1">
      <c r="L843" s="5"/>
    </row>
    <row r="844" ht="12.75" customHeight="1">
      <c r="L844" s="5"/>
    </row>
    <row r="845" ht="12.75" customHeight="1">
      <c r="L845" s="5"/>
    </row>
    <row r="846" ht="12.75" customHeight="1">
      <c r="L846" s="5"/>
    </row>
    <row r="847" ht="12.75" customHeight="1">
      <c r="L847" s="5"/>
    </row>
    <row r="848" ht="12.75" customHeight="1">
      <c r="L848" s="5"/>
    </row>
    <row r="849" ht="12.75" customHeight="1">
      <c r="L849" s="5"/>
    </row>
    <row r="850" ht="12.75" customHeight="1">
      <c r="L850" s="5"/>
    </row>
    <row r="851" ht="12.75" customHeight="1">
      <c r="L851" s="5"/>
    </row>
    <row r="852" ht="12.75" customHeight="1">
      <c r="L852" s="5"/>
    </row>
    <row r="853" ht="12.75" customHeight="1">
      <c r="L853" s="5"/>
    </row>
    <row r="854" ht="12.75" customHeight="1">
      <c r="L854" s="5"/>
    </row>
    <row r="855" ht="12.75" customHeight="1">
      <c r="L855" s="5"/>
    </row>
    <row r="856" ht="12.75" customHeight="1">
      <c r="L856" s="5"/>
    </row>
    <row r="857" ht="12.75" customHeight="1">
      <c r="L857" s="5"/>
    </row>
    <row r="858" ht="12.75" customHeight="1">
      <c r="L858" s="5"/>
    </row>
    <row r="859" ht="12.75" customHeight="1">
      <c r="L859" s="5"/>
    </row>
    <row r="860" ht="12.75" customHeight="1">
      <c r="L860" s="5"/>
    </row>
    <row r="861" ht="12.75" customHeight="1">
      <c r="L861" s="5"/>
    </row>
    <row r="862" ht="12.75" customHeight="1">
      <c r="L862" s="5"/>
    </row>
    <row r="863" ht="12.75" customHeight="1">
      <c r="L863" s="5"/>
    </row>
    <row r="864" ht="12.75" customHeight="1">
      <c r="L864" s="5"/>
    </row>
    <row r="865" ht="12.75" customHeight="1">
      <c r="L865" s="5"/>
    </row>
    <row r="866" ht="12.75" customHeight="1">
      <c r="L866" s="5"/>
    </row>
    <row r="867" ht="12.75" customHeight="1">
      <c r="L867" s="5"/>
    </row>
    <row r="868" ht="12.75" customHeight="1">
      <c r="L868" s="5"/>
    </row>
    <row r="869" ht="12.75" customHeight="1">
      <c r="L869" s="5"/>
    </row>
    <row r="870" ht="12.75" customHeight="1">
      <c r="L870" s="5"/>
    </row>
    <row r="871" ht="12.75" customHeight="1">
      <c r="L871" s="5"/>
    </row>
    <row r="872" ht="12.75" customHeight="1">
      <c r="L872" s="5"/>
    </row>
    <row r="873" ht="12.75" customHeight="1">
      <c r="L873" s="5"/>
    </row>
    <row r="874" ht="12.75" customHeight="1">
      <c r="L874" s="5"/>
    </row>
    <row r="875" ht="12.75" customHeight="1">
      <c r="L875" s="5"/>
    </row>
    <row r="876" ht="12.75" customHeight="1">
      <c r="L876" s="5"/>
    </row>
    <row r="877" ht="12.75" customHeight="1">
      <c r="L877" s="5"/>
    </row>
    <row r="878" ht="12.75" customHeight="1">
      <c r="L878" s="5"/>
    </row>
    <row r="879" ht="12.75" customHeight="1">
      <c r="L879" s="5"/>
    </row>
    <row r="880" ht="12.75" customHeight="1">
      <c r="L880" s="5"/>
    </row>
    <row r="881" ht="12.75" customHeight="1">
      <c r="L881" s="5"/>
    </row>
    <row r="882" ht="12.75" customHeight="1">
      <c r="L882" s="5"/>
    </row>
    <row r="883" ht="12.75" customHeight="1">
      <c r="L883" s="5"/>
    </row>
    <row r="884" ht="12.75" customHeight="1">
      <c r="L884" s="5"/>
    </row>
    <row r="885" ht="12.75" customHeight="1">
      <c r="L885" s="5"/>
    </row>
    <row r="886" ht="12.75" customHeight="1">
      <c r="L886" s="5"/>
    </row>
    <row r="887" ht="12.75" customHeight="1">
      <c r="L887" s="5"/>
    </row>
    <row r="888" ht="12.75" customHeight="1">
      <c r="L888" s="5"/>
    </row>
    <row r="889" ht="12.75" customHeight="1">
      <c r="L889" s="5"/>
    </row>
    <row r="890" ht="12.75" customHeight="1">
      <c r="L890" s="5"/>
    </row>
    <row r="891" ht="12.75" customHeight="1">
      <c r="L891" s="5"/>
    </row>
    <row r="892" ht="12.75" customHeight="1">
      <c r="L892" s="5"/>
    </row>
    <row r="893" ht="12.75" customHeight="1">
      <c r="L893" s="5"/>
    </row>
    <row r="894" ht="12.75" customHeight="1">
      <c r="L894" s="5"/>
    </row>
    <row r="895" ht="12.75" customHeight="1">
      <c r="L895" s="5"/>
    </row>
    <row r="896" ht="12.75" customHeight="1">
      <c r="L896" s="5"/>
    </row>
    <row r="897" ht="12.75" customHeight="1">
      <c r="L897" s="5"/>
    </row>
    <row r="898" ht="12.75" customHeight="1">
      <c r="L898" s="5"/>
    </row>
    <row r="899" ht="12.75" customHeight="1">
      <c r="L899" s="5"/>
    </row>
    <row r="900" ht="12.75" customHeight="1">
      <c r="L900" s="5"/>
    </row>
    <row r="901" ht="12.75" customHeight="1">
      <c r="L901" s="5"/>
    </row>
    <row r="902" ht="12.75" customHeight="1">
      <c r="L902" s="5"/>
    </row>
    <row r="903" ht="12.75" customHeight="1">
      <c r="L903" s="5"/>
    </row>
    <row r="904" ht="12.75" customHeight="1">
      <c r="L904" s="5"/>
    </row>
    <row r="905" ht="12.75" customHeight="1">
      <c r="L905" s="5"/>
    </row>
    <row r="906" ht="12.75" customHeight="1">
      <c r="L906" s="5"/>
    </row>
    <row r="907" ht="12.75" customHeight="1">
      <c r="L907" s="5"/>
    </row>
    <row r="908" ht="12.75" customHeight="1">
      <c r="L908" s="5"/>
    </row>
    <row r="909" ht="12.75" customHeight="1">
      <c r="L909" s="5"/>
    </row>
    <row r="910" ht="12.75" customHeight="1">
      <c r="L910" s="5"/>
    </row>
    <row r="911" ht="12.75" customHeight="1">
      <c r="L911" s="5"/>
    </row>
    <row r="912" ht="12.75" customHeight="1">
      <c r="L912" s="5"/>
    </row>
    <row r="913" ht="12.75" customHeight="1">
      <c r="L913" s="5"/>
    </row>
    <row r="914" ht="12.75" customHeight="1">
      <c r="L914" s="5"/>
    </row>
    <row r="915" ht="12.75" customHeight="1">
      <c r="L915" s="5"/>
    </row>
    <row r="916" ht="12.75" customHeight="1">
      <c r="L916" s="5"/>
    </row>
    <row r="917" ht="12.75" customHeight="1">
      <c r="L917" s="5"/>
    </row>
    <row r="918" ht="12.75" customHeight="1">
      <c r="L918" s="5"/>
    </row>
    <row r="919" ht="12.75" customHeight="1">
      <c r="L919" s="5"/>
    </row>
    <row r="920" ht="12.75" customHeight="1">
      <c r="L920" s="5"/>
    </row>
    <row r="921" ht="12.75" customHeight="1">
      <c r="L921" s="5"/>
    </row>
    <row r="922" ht="12.75" customHeight="1">
      <c r="L922" s="5"/>
    </row>
    <row r="923" ht="12.75" customHeight="1">
      <c r="L923" s="5"/>
    </row>
    <row r="924" ht="12.75" customHeight="1">
      <c r="L924" s="5"/>
    </row>
    <row r="925" ht="12.75" customHeight="1">
      <c r="L925" s="5"/>
    </row>
    <row r="926" ht="12.75" customHeight="1">
      <c r="L926" s="5"/>
    </row>
    <row r="927" ht="12.75" customHeight="1">
      <c r="L927" s="5"/>
    </row>
    <row r="928" ht="12.75" customHeight="1">
      <c r="L928" s="5"/>
    </row>
    <row r="929" ht="12.75" customHeight="1">
      <c r="L929" s="5"/>
    </row>
    <row r="930" ht="12.75" customHeight="1">
      <c r="L930" s="5"/>
    </row>
    <row r="931" ht="12.75" customHeight="1">
      <c r="L931" s="5"/>
    </row>
    <row r="932" ht="12.75" customHeight="1">
      <c r="L932" s="5"/>
    </row>
    <row r="933" ht="12.75" customHeight="1">
      <c r="L933" s="5"/>
    </row>
    <row r="934" ht="12.75" customHeight="1">
      <c r="L934" s="5"/>
    </row>
    <row r="935" ht="12.75" customHeight="1">
      <c r="L935" s="5"/>
    </row>
    <row r="936" ht="12.75" customHeight="1">
      <c r="L936" s="5"/>
    </row>
    <row r="937" ht="12.75" customHeight="1">
      <c r="L937" s="5"/>
    </row>
    <row r="938" ht="12.75" customHeight="1">
      <c r="L938" s="5"/>
    </row>
    <row r="939" ht="12.75" customHeight="1">
      <c r="L939" s="5"/>
    </row>
    <row r="940" ht="12.75" customHeight="1">
      <c r="L940" s="5"/>
    </row>
    <row r="941" ht="12.75" customHeight="1">
      <c r="L941" s="5"/>
    </row>
    <row r="942" ht="12.75" customHeight="1">
      <c r="L942" s="5"/>
    </row>
    <row r="943" ht="12.75" customHeight="1">
      <c r="L943" s="5"/>
    </row>
    <row r="944" ht="12.75" customHeight="1">
      <c r="L944" s="5"/>
    </row>
    <row r="945" ht="12.75" customHeight="1">
      <c r="L945" s="5"/>
    </row>
    <row r="946" ht="12.75" customHeight="1">
      <c r="L946" s="5"/>
    </row>
    <row r="947" ht="12.75" customHeight="1">
      <c r="L947" s="5"/>
    </row>
    <row r="948" ht="12.75" customHeight="1">
      <c r="L948" s="5"/>
    </row>
    <row r="949" ht="12.75" customHeight="1">
      <c r="L949" s="5"/>
    </row>
    <row r="950" ht="12.75" customHeight="1">
      <c r="L950" s="5"/>
    </row>
    <row r="951" ht="12.75" customHeight="1">
      <c r="L951" s="5"/>
    </row>
    <row r="952" ht="12.75" customHeight="1">
      <c r="L952" s="5"/>
    </row>
    <row r="953" ht="12.75" customHeight="1">
      <c r="L953" s="5"/>
    </row>
    <row r="954" ht="12.75" customHeight="1">
      <c r="L954" s="5"/>
    </row>
    <row r="955" ht="12.75" customHeight="1">
      <c r="L955" s="5"/>
    </row>
    <row r="956" ht="12.75" customHeight="1">
      <c r="L956" s="5"/>
    </row>
    <row r="957" ht="12.75" customHeight="1">
      <c r="L957" s="5"/>
    </row>
    <row r="958" ht="12.75" customHeight="1">
      <c r="L958" s="5"/>
    </row>
    <row r="959" ht="12.75" customHeight="1">
      <c r="L959" s="5"/>
    </row>
    <row r="960" ht="12.75" customHeight="1">
      <c r="L960" s="5"/>
    </row>
    <row r="961" ht="12.75" customHeight="1">
      <c r="L961" s="5"/>
    </row>
    <row r="962" ht="12.75" customHeight="1">
      <c r="L962" s="5"/>
    </row>
    <row r="963" ht="12.75" customHeight="1">
      <c r="L963" s="5"/>
    </row>
    <row r="964" ht="12.75" customHeight="1">
      <c r="L964" s="5"/>
    </row>
    <row r="965" ht="12.75" customHeight="1">
      <c r="L965" s="5"/>
    </row>
    <row r="966" ht="12.75" customHeight="1">
      <c r="L966" s="5"/>
    </row>
    <row r="967" ht="12.75" customHeight="1">
      <c r="L967" s="5"/>
    </row>
    <row r="968" ht="12.75" customHeight="1">
      <c r="L968" s="5"/>
    </row>
    <row r="969" ht="12.75" customHeight="1">
      <c r="L969" s="5"/>
    </row>
    <row r="970" ht="12.75" customHeight="1">
      <c r="L970" s="5"/>
    </row>
    <row r="971" ht="12.75" customHeight="1">
      <c r="L971" s="5"/>
    </row>
    <row r="972" ht="12.75" customHeight="1">
      <c r="L972" s="5"/>
    </row>
    <row r="973" ht="12.75" customHeight="1">
      <c r="L973" s="5"/>
    </row>
    <row r="974" ht="12.75" customHeight="1">
      <c r="L974" s="5"/>
    </row>
    <row r="975" ht="12.75" customHeight="1">
      <c r="L975" s="5"/>
    </row>
    <row r="976" ht="12.75" customHeight="1">
      <c r="L976" s="5"/>
    </row>
    <row r="977" ht="12.75" customHeight="1">
      <c r="L977" s="5"/>
    </row>
    <row r="978" ht="12.75" customHeight="1">
      <c r="L978" s="5"/>
    </row>
    <row r="979" ht="12.75" customHeight="1">
      <c r="L979" s="5"/>
    </row>
    <row r="980" ht="12.75" customHeight="1">
      <c r="L980" s="5"/>
    </row>
    <row r="981" ht="12.75" customHeight="1">
      <c r="L981" s="5"/>
    </row>
    <row r="982" ht="12.75" customHeight="1">
      <c r="L982" s="5"/>
    </row>
    <row r="983" ht="12.75" customHeight="1">
      <c r="L983" s="5"/>
    </row>
    <row r="984" ht="12.75" customHeight="1">
      <c r="L984" s="5"/>
    </row>
    <row r="985" ht="12.75" customHeight="1">
      <c r="L985" s="5"/>
    </row>
    <row r="986" ht="12.75" customHeight="1">
      <c r="L986" s="5"/>
    </row>
    <row r="987" ht="12.75" customHeight="1">
      <c r="L987" s="5"/>
    </row>
    <row r="988" ht="12.75" customHeight="1">
      <c r="L988" s="5"/>
    </row>
    <row r="989" ht="12.75" customHeight="1">
      <c r="L989" s="5"/>
    </row>
    <row r="990" ht="12.75" customHeight="1">
      <c r="L990" s="5"/>
    </row>
    <row r="991" ht="12.75" customHeight="1">
      <c r="L991" s="5"/>
    </row>
    <row r="992" ht="12.75" customHeight="1">
      <c r="L992" s="5"/>
    </row>
    <row r="993" ht="12.75" customHeight="1">
      <c r="L993" s="5"/>
    </row>
    <row r="994" ht="12.75" customHeight="1">
      <c r="L994" s="5"/>
    </row>
    <row r="995" ht="12.75" customHeight="1">
      <c r="L995" s="5"/>
    </row>
    <row r="996" ht="12.75" customHeight="1">
      <c r="L996" s="5"/>
    </row>
    <row r="997" ht="12.75" customHeight="1">
      <c r="L997" s="5"/>
    </row>
    <row r="998" ht="12.75" customHeight="1">
      <c r="L998" s="5"/>
    </row>
    <row r="999" ht="12.75" customHeight="1">
      <c r="L999" s="5"/>
    </row>
    <row r="1000" ht="12.75" customHeight="1">
      <c r="L1000" s="5"/>
    </row>
  </sheetData>
  <mergeCells count="16">
    <mergeCell ref="C5:C8"/>
    <mergeCell ref="D5:H6"/>
    <mergeCell ref="A37:A38"/>
    <mergeCell ref="B38:B39"/>
    <mergeCell ref="C38:C39"/>
    <mergeCell ref="N38:P38"/>
    <mergeCell ref="Q38:S38"/>
    <mergeCell ref="T38:V38"/>
    <mergeCell ref="A1:R1"/>
    <mergeCell ref="A2:R2"/>
    <mergeCell ref="A3:R3"/>
    <mergeCell ref="B4:M4"/>
    <mergeCell ref="N4:Q6"/>
    <mergeCell ref="A5:A8"/>
    <mergeCell ref="B5:B8"/>
    <mergeCell ref="I5:M6"/>
  </mergeCells>
  <conditionalFormatting sqref="D10:H10">
    <cfRule type="containsText" dxfId="0" priority="1" operator="containsText" text="&quot;A&quot;">
      <formula>NOT(ISERROR(SEARCH(("""A"""),(D10))))</formula>
    </cfRule>
  </conditionalFormatting>
  <conditionalFormatting sqref="D10:H10">
    <cfRule type="containsText" dxfId="1" priority="2" operator="containsText" text="&quot;F&quot;">
      <formula>NOT(ISERROR(SEARCH(("""F"""),(D10))))</formula>
    </cfRule>
  </conditionalFormatting>
  <conditionalFormatting sqref="D11:H11">
    <cfRule type="containsText" dxfId="0" priority="3" operator="containsText" text="&quot;A&quot;">
      <formula>NOT(ISERROR(SEARCH(("""A"""),(D11))))</formula>
    </cfRule>
  </conditionalFormatting>
  <conditionalFormatting sqref="D11:H11">
    <cfRule type="containsText" dxfId="1" priority="4" operator="containsText" text="&quot;F&quot;">
      <formula>NOT(ISERROR(SEARCH(("""F"""),(D11))))</formula>
    </cfRule>
  </conditionalFormatting>
  <conditionalFormatting sqref="D12:H12">
    <cfRule type="cellIs" dxfId="2" priority="5" operator="equal">
      <formula>"A"</formula>
    </cfRule>
  </conditionalFormatting>
  <conditionalFormatting sqref="D13:H13">
    <cfRule type="cellIs" dxfId="2" priority="6" operator="equal">
      <formula>"A"</formula>
    </cfRule>
  </conditionalFormatting>
  <conditionalFormatting sqref="D14:H14">
    <cfRule type="cellIs" dxfId="2" priority="7" operator="equal">
      <formula>"A"</formula>
    </cfRule>
  </conditionalFormatting>
  <conditionalFormatting sqref="D15:H15">
    <cfRule type="containsText" dxfId="0" priority="8" operator="containsText" text="&quot;A&quot;">
      <formula>NOT(ISERROR(SEARCH(("""A"""),(D15))))</formula>
    </cfRule>
  </conditionalFormatting>
  <conditionalFormatting sqref="D15:H15">
    <cfRule type="containsText" dxfId="1" priority="9" operator="containsText" text="&quot;F&quot;">
      <formula>NOT(ISERROR(SEARCH(("""F"""),(D15))))</formula>
    </cfRule>
  </conditionalFormatting>
  <conditionalFormatting sqref="D17:H18">
    <cfRule type="containsText" dxfId="0" priority="10" operator="containsText" text="&quot;A&quot;">
      <formula>NOT(ISERROR(SEARCH(("""A"""),(D17))))</formula>
    </cfRule>
  </conditionalFormatting>
  <conditionalFormatting sqref="D17:H18">
    <cfRule type="containsText" dxfId="1" priority="11" operator="containsText" text="&quot;F&quot;">
      <formula>NOT(ISERROR(SEARCH(("""F"""),(D17))))</formula>
    </cfRule>
  </conditionalFormatting>
  <conditionalFormatting sqref="D19:H19">
    <cfRule type="containsText" dxfId="0" priority="12" operator="containsText" text="&quot;A&quot;">
      <formula>NOT(ISERROR(SEARCH(("""A"""),(D19))))</formula>
    </cfRule>
  </conditionalFormatting>
  <conditionalFormatting sqref="D19:H19">
    <cfRule type="containsText" dxfId="1" priority="13" operator="containsText" text="&quot;F&quot;">
      <formula>NOT(ISERROR(SEARCH(("""F"""),(D19))))</formula>
    </cfRule>
  </conditionalFormatting>
  <conditionalFormatting sqref="D20:H23">
    <cfRule type="containsText" dxfId="0" priority="14" operator="containsText" text="&quot;A&quot;">
      <formula>NOT(ISERROR(SEARCH(("""A"""),(D20))))</formula>
    </cfRule>
  </conditionalFormatting>
  <conditionalFormatting sqref="D20:H23">
    <cfRule type="containsText" dxfId="1" priority="15" operator="containsText" text="&quot;F&quot;">
      <formula>NOT(ISERROR(SEARCH(("""F"""),(D20))))</formula>
    </cfRule>
  </conditionalFormatting>
  <conditionalFormatting sqref="D24:H24">
    <cfRule type="containsText" dxfId="0" priority="16" operator="containsText" text="&quot;A&quot;">
      <formula>NOT(ISERROR(SEARCH(("""A"""),(D24))))</formula>
    </cfRule>
  </conditionalFormatting>
  <conditionalFormatting sqref="D24:H24">
    <cfRule type="containsText" dxfId="1" priority="17" operator="containsText" text="&quot;F&quot;">
      <formula>NOT(ISERROR(SEARCH(("""F"""),(D24))))</formula>
    </cfRule>
  </conditionalFormatting>
  <conditionalFormatting sqref="D25:H25">
    <cfRule type="containsText" dxfId="0" priority="18" operator="containsText" text="&quot;A&quot;">
      <formula>NOT(ISERROR(SEARCH(("""A"""),(D25))))</formula>
    </cfRule>
  </conditionalFormatting>
  <conditionalFormatting sqref="D25:H25">
    <cfRule type="containsText" dxfId="1" priority="19" operator="containsText" text="&quot;F&quot;">
      <formula>NOT(ISERROR(SEARCH(("""F"""),(D25))))</formula>
    </cfRule>
  </conditionalFormatting>
  <conditionalFormatting sqref="D26:H27">
    <cfRule type="containsText" dxfId="0" priority="20" operator="containsText" text="&quot;A&quot;">
      <formula>NOT(ISERROR(SEARCH(("""A"""),(D26))))</formula>
    </cfRule>
  </conditionalFormatting>
  <conditionalFormatting sqref="D26:H27">
    <cfRule type="containsText" dxfId="1" priority="21" operator="containsText" text="&quot;F&quot;">
      <formula>NOT(ISERROR(SEARCH(("""F"""),(D26))))</formula>
    </cfRule>
  </conditionalFormatting>
  <conditionalFormatting sqref="D28:H31">
    <cfRule type="containsText" dxfId="0" priority="22" operator="containsText" text="&quot;A&quot;">
      <formula>NOT(ISERROR(SEARCH(("""A"""),(D28))))</formula>
    </cfRule>
  </conditionalFormatting>
  <conditionalFormatting sqref="D28:H31">
    <cfRule type="containsText" dxfId="1" priority="23" operator="containsText" text="&quot;F&quot;">
      <formula>NOT(ISERROR(SEARCH(("""F"""),(D28))))</formula>
    </cfRule>
  </conditionalFormatting>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0"/>
    <col customWidth="1" min="3" max="3" width="1.43"/>
    <col customWidth="1" min="4" max="4" width="15.86"/>
    <col customWidth="1" min="5" max="5" width="17.14"/>
    <col customWidth="1" min="6" max="6" width="13.0"/>
    <col customWidth="1" min="7" max="7" width="12.71"/>
    <col customWidth="1" min="8" max="8" width="13.14"/>
    <col customWidth="1" min="9" max="26" width="8.0"/>
  </cols>
  <sheetData>
    <row r="1" ht="31.5" customHeight="1">
      <c r="A1" s="160" t="s">
        <v>107</v>
      </c>
    </row>
    <row r="2" ht="21.0" customHeight="1">
      <c r="A2" s="161" t="s">
        <v>108</v>
      </c>
    </row>
    <row r="3" ht="27.0" customHeight="1">
      <c r="A3" s="162" t="s">
        <v>145</v>
      </c>
    </row>
    <row r="4" ht="18.75" customHeight="1">
      <c r="A4" s="163" t="s">
        <v>146</v>
      </c>
    </row>
    <row r="5" ht="28.5" customHeight="1">
      <c r="A5" s="164" t="s">
        <v>147</v>
      </c>
    </row>
    <row r="6" ht="12.75" customHeight="1"/>
    <row r="7" ht="12.75" customHeight="1"/>
    <row r="8" ht="12.75" customHeight="1">
      <c r="A8" s="94"/>
      <c r="B8" s="94"/>
      <c r="C8" s="94"/>
      <c r="D8" s="94"/>
      <c r="E8" s="94"/>
      <c r="F8" s="94"/>
      <c r="G8" s="94"/>
      <c r="H8" s="94"/>
      <c r="I8" s="94"/>
    </row>
    <row r="9" ht="15.0" customHeight="1">
      <c r="A9" s="94"/>
      <c r="B9" s="165" t="s">
        <v>148</v>
      </c>
      <c r="C9" s="34"/>
      <c r="D9" s="34"/>
      <c r="E9" s="34"/>
      <c r="F9" s="34"/>
      <c r="G9" s="166"/>
      <c r="H9" s="94"/>
      <c r="I9" s="94"/>
    </row>
    <row r="10" ht="15.0" customHeight="1">
      <c r="A10" s="94"/>
      <c r="B10" s="94"/>
      <c r="C10" s="94"/>
      <c r="D10" s="94"/>
      <c r="E10" s="43" t="s">
        <v>149</v>
      </c>
    </row>
    <row r="11" ht="12.75" customHeight="1">
      <c r="A11" s="94"/>
      <c r="B11" s="94"/>
      <c r="C11" s="94"/>
      <c r="D11" s="94"/>
      <c r="E11" s="94"/>
      <c r="F11" s="94"/>
      <c r="G11" s="94"/>
      <c r="H11" s="94"/>
      <c r="I11" s="94"/>
    </row>
    <row r="12" ht="12.75" customHeight="1">
      <c r="A12" s="94"/>
      <c r="B12" s="94"/>
      <c r="C12" s="94"/>
      <c r="D12" s="94"/>
      <c r="E12" s="94"/>
      <c r="F12" s="94"/>
      <c r="G12" s="94"/>
      <c r="H12" s="94"/>
      <c r="I12" s="94"/>
    </row>
    <row r="13" ht="15.0" customHeight="1">
      <c r="A13" s="94"/>
      <c r="B13" s="94"/>
      <c r="C13" s="94"/>
      <c r="D13" s="43"/>
      <c r="E13" s="43" t="s">
        <v>43</v>
      </c>
      <c r="F13" s="43" t="s">
        <v>37</v>
      </c>
      <c r="G13" s="43" t="s">
        <v>38</v>
      </c>
      <c r="H13" s="43" t="s">
        <v>39</v>
      </c>
      <c r="I13" s="125" t="s">
        <v>40</v>
      </c>
    </row>
    <row r="14" ht="32.25" customHeight="1">
      <c r="A14" s="94"/>
      <c r="B14" s="94"/>
      <c r="C14" s="94"/>
      <c r="D14" s="167" t="s">
        <v>150</v>
      </c>
      <c r="E14" s="168">
        <v>80.0</v>
      </c>
      <c r="F14" s="168">
        <v>67.0</v>
      </c>
      <c r="G14" s="168">
        <v>70.0</v>
      </c>
      <c r="H14" s="168">
        <v>56.0</v>
      </c>
      <c r="I14" s="168">
        <v>78.0</v>
      </c>
    </row>
    <row r="15" ht="32.25" customHeight="1">
      <c r="A15" s="94"/>
      <c r="B15" s="94"/>
      <c r="C15" s="94"/>
      <c r="D15" s="169" t="s">
        <v>151</v>
      </c>
      <c r="E15" s="170">
        <v>100.0</v>
      </c>
      <c r="F15" s="170">
        <v>100.0</v>
      </c>
      <c r="G15" s="170">
        <v>100.0</v>
      </c>
      <c r="H15" s="170">
        <v>100.0</v>
      </c>
      <c r="I15" s="170">
        <v>100.0</v>
      </c>
    </row>
    <row r="16" ht="31.5" customHeight="1">
      <c r="A16" s="94"/>
      <c r="B16" s="94"/>
      <c r="C16" s="94"/>
      <c r="D16" s="145" t="s">
        <v>128</v>
      </c>
      <c r="E16" s="171">
        <v>79.0</v>
      </c>
      <c r="F16" s="171">
        <v>79.0</v>
      </c>
      <c r="G16" s="171">
        <v>79.0</v>
      </c>
      <c r="H16" s="171">
        <v>79.0</v>
      </c>
      <c r="I16" s="171">
        <v>79.0</v>
      </c>
    </row>
    <row r="17" ht="22.5" customHeight="1">
      <c r="D17" s="94" t="s">
        <v>152</v>
      </c>
      <c r="E17" s="172">
        <f t="shared" ref="E17:I17" si="1">(E14+E15+E16)/3</f>
        <v>86.33333333</v>
      </c>
      <c r="F17" s="172">
        <f t="shared" si="1"/>
        <v>82</v>
      </c>
      <c r="G17" s="172">
        <f t="shared" si="1"/>
        <v>83</v>
      </c>
      <c r="H17" s="172">
        <f t="shared" si="1"/>
        <v>78.33333333</v>
      </c>
      <c r="I17" s="172">
        <f t="shared" si="1"/>
        <v>85.66666667</v>
      </c>
    </row>
    <row r="18" ht="12.75" customHeight="1">
      <c r="D18" s="94"/>
      <c r="E18" s="94"/>
      <c r="F18" s="94"/>
      <c r="G18" s="94"/>
      <c r="H18" s="94"/>
      <c r="I18" s="94"/>
    </row>
    <row r="19" ht="12.75" customHeight="1">
      <c r="D19" s="94"/>
      <c r="E19" s="94"/>
      <c r="F19" s="94"/>
      <c r="G19" s="94"/>
      <c r="H19" s="94"/>
      <c r="I19" s="94"/>
    </row>
    <row r="20" ht="12.75" customHeight="1">
      <c r="D20" s="94"/>
      <c r="E20" s="94"/>
      <c r="F20" s="94"/>
      <c r="G20" s="94"/>
      <c r="H20" s="94"/>
      <c r="I20" s="94"/>
    </row>
    <row r="21" ht="15.0" customHeight="1">
      <c r="D21" s="94"/>
      <c r="E21" s="43" t="s">
        <v>43</v>
      </c>
      <c r="F21" s="43" t="s">
        <v>37</v>
      </c>
      <c r="G21" s="43" t="s">
        <v>38</v>
      </c>
      <c r="H21" s="43" t="s">
        <v>39</v>
      </c>
      <c r="I21" s="43" t="s">
        <v>40</v>
      </c>
    </row>
    <row r="22" ht="27.0" customHeight="1">
      <c r="D22" s="94" t="s">
        <v>153</v>
      </c>
      <c r="E22" s="173">
        <v>93.0</v>
      </c>
      <c r="F22" s="173">
        <v>89.0</v>
      </c>
      <c r="G22" s="174">
        <v>90.0</v>
      </c>
      <c r="H22" s="174">
        <v>85.0</v>
      </c>
      <c r="I22" s="174">
        <v>93.0</v>
      </c>
    </row>
    <row r="23" ht="12.75" customHeight="1"/>
    <row r="24" ht="12.75" customHeight="1"/>
    <row r="25" ht="12.75" customHeight="1"/>
    <row r="26" ht="12.75" customHeight="1"/>
    <row r="27" ht="12.75" customHeight="1"/>
    <row r="28" ht="12.75" customHeight="1"/>
    <row r="29" ht="12.75" customHeight="1"/>
    <row r="30" ht="12.75" customHeight="1">
      <c r="D30" s="94"/>
      <c r="E30" s="94"/>
      <c r="F30" s="94"/>
      <c r="G30" s="94"/>
      <c r="H30" s="94"/>
      <c r="I30" s="94"/>
    </row>
    <row r="31" ht="12.75" customHeight="1"/>
    <row r="32" ht="12.75" customHeight="1">
      <c r="D32" s="94"/>
      <c r="E32" s="94"/>
      <c r="F32" s="94"/>
      <c r="G32" s="94"/>
      <c r="H32" s="94"/>
      <c r="I32" s="94"/>
    </row>
    <row r="33" ht="12.75" customHeight="1"/>
    <row r="34" ht="12.75" customHeight="1"/>
    <row r="35" ht="12.75" customHeight="1"/>
    <row r="36" ht="12.75" customHeight="1"/>
    <row r="37" ht="12.75" customHeight="1"/>
    <row r="38" ht="12.75" customHeight="1"/>
    <row r="39" ht="12.75" customHeight="1">
      <c r="C39" s="94"/>
      <c r="D39" s="94"/>
      <c r="E39" s="94"/>
    </row>
    <row r="40" ht="12.75" customHeight="1"/>
    <row r="41" ht="12.75" customHeight="1"/>
    <row r="42" ht="12.75" customHeight="1">
      <c r="C42" s="94"/>
      <c r="D42" s="175" t="s">
        <v>154</v>
      </c>
      <c r="E42" s="176"/>
    </row>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7">
    <mergeCell ref="A1:I1"/>
    <mergeCell ref="A2:I2"/>
    <mergeCell ref="A3:J3"/>
    <mergeCell ref="A4:I4"/>
    <mergeCell ref="A5:I5"/>
    <mergeCell ref="B9:G9"/>
    <mergeCell ref="E10:I10"/>
  </mergeCell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14"/>
    <col customWidth="1" min="2" max="2" width="31.57"/>
    <col customWidth="1" min="3" max="3" width="30.86"/>
    <col customWidth="1" min="4" max="4" width="25.71"/>
    <col customWidth="1" min="5" max="5" width="15.86"/>
    <col customWidth="1" min="6" max="6" width="16.86"/>
    <col customWidth="1" min="7" max="7" width="19.43"/>
    <col customWidth="1" min="8" max="8" width="17.0"/>
    <col customWidth="1" min="9" max="9" width="15.86"/>
    <col customWidth="1" min="10" max="10" width="14.14"/>
    <col customWidth="1" min="11" max="12" width="17.43"/>
    <col customWidth="1" min="13" max="13" width="15.29"/>
    <col customWidth="1" min="14" max="26" width="8.0"/>
  </cols>
  <sheetData>
    <row r="1" ht="18.0" customHeight="1">
      <c r="A1" s="177" t="s">
        <v>155</v>
      </c>
    </row>
    <row r="2" ht="18.0" customHeight="1">
      <c r="A2" s="177" t="s">
        <v>156</v>
      </c>
    </row>
    <row r="3" ht="18.0" customHeight="1">
      <c r="A3" s="177" t="s">
        <v>157</v>
      </c>
    </row>
    <row r="4" ht="18.0" customHeight="1">
      <c r="A4" s="178" t="s">
        <v>158</v>
      </c>
      <c r="D4" s="177" t="s">
        <v>159</v>
      </c>
    </row>
    <row r="5" ht="12.75" customHeight="1">
      <c r="A5" s="179" t="s">
        <v>160</v>
      </c>
      <c r="B5" s="41"/>
      <c r="C5" s="41"/>
      <c r="D5" s="41"/>
      <c r="E5" s="41"/>
      <c r="F5" s="41"/>
      <c r="G5" s="5"/>
      <c r="H5" s="5"/>
      <c r="I5" s="5"/>
      <c r="J5" s="179" t="s">
        <v>161</v>
      </c>
      <c r="K5" s="41"/>
      <c r="L5" s="41"/>
      <c r="M5" s="41"/>
    </row>
    <row r="6" ht="110.25" customHeight="1">
      <c r="A6" s="180" t="s">
        <v>162</v>
      </c>
      <c r="B6" s="181" t="s">
        <v>163</v>
      </c>
      <c r="C6" s="182" t="s">
        <v>164</v>
      </c>
      <c r="D6" s="180" t="s">
        <v>29</v>
      </c>
      <c r="E6" s="182" t="s">
        <v>28</v>
      </c>
      <c r="F6" s="180" t="s">
        <v>165</v>
      </c>
      <c r="G6" s="180" t="s">
        <v>166</v>
      </c>
      <c r="H6" s="180" t="s">
        <v>167</v>
      </c>
      <c r="I6" s="180" t="s">
        <v>168</v>
      </c>
      <c r="J6" s="180" t="s">
        <v>169</v>
      </c>
      <c r="K6" s="180" t="s">
        <v>170</v>
      </c>
      <c r="L6" s="180" t="s">
        <v>171</v>
      </c>
      <c r="M6" s="180" t="s">
        <v>172</v>
      </c>
    </row>
    <row r="7" ht="12.75" customHeight="1">
      <c r="A7" s="18">
        <v>1.0</v>
      </c>
      <c r="B7" s="18" t="s">
        <v>173</v>
      </c>
      <c r="C7" s="18" t="s">
        <v>174</v>
      </c>
      <c r="D7" s="18" t="s">
        <v>175</v>
      </c>
      <c r="E7" s="18" t="s">
        <v>176</v>
      </c>
      <c r="F7" s="18" t="s">
        <v>177</v>
      </c>
      <c r="G7" s="18" t="s">
        <v>178</v>
      </c>
      <c r="H7" s="18" t="s">
        <v>178</v>
      </c>
      <c r="I7" s="18" t="s">
        <v>177</v>
      </c>
      <c r="J7" s="18" t="s">
        <v>178</v>
      </c>
      <c r="K7" s="18" t="s">
        <v>179</v>
      </c>
      <c r="L7" s="18" t="s">
        <v>178</v>
      </c>
      <c r="M7" s="18"/>
    </row>
    <row r="8" ht="12.75" customHeight="1">
      <c r="A8" s="18">
        <v>2.0</v>
      </c>
      <c r="B8" s="18" t="s">
        <v>180</v>
      </c>
      <c r="C8" s="18" t="s">
        <v>181</v>
      </c>
      <c r="D8" s="18" t="s">
        <v>182</v>
      </c>
      <c r="E8" s="18" t="s">
        <v>183</v>
      </c>
      <c r="F8" s="18" t="s">
        <v>179</v>
      </c>
      <c r="G8" s="18" t="s">
        <v>177</v>
      </c>
      <c r="H8" s="18" t="s">
        <v>179</v>
      </c>
      <c r="I8" s="18" t="s">
        <v>177</v>
      </c>
      <c r="J8" s="18" t="s">
        <v>177</v>
      </c>
      <c r="K8" s="18" t="s">
        <v>177</v>
      </c>
      <c r="L8" s="18" t="s">
        <v>177</v>
      </c>
      <c r="M8" s="18"/>
    </row>
    <row r="9" ht="12.75" customHeight="1">
      <c r="A9" s="18">
        <v>3.0</v>
      </c>
      <c r="B9" s="18" t="s">
        <v>184</v>
      </c>
      <c r="C9" s="18" t="s">
        <v>185</v>
      </c>
      <c r="D9" s="18" t="s">
        <v>186</v>
      </c>
      <c r="E9" s="18" t="s">
        <v>187</v>
      </c>
      <c r="F9" s="18" t="s">
        <v>177</v>
      </c>
      <c r="G9" s="18" t="s">
        <v>177</v>
      </c>
      <c r="H9" s="18" t="s">
        <v>178</v>
      </c>
      <c r="I9" s="18" t="s">
        <v>178</v>
      </c>
      <c r="J9" s="18" t="s">
        <v>178</v>
      </c>
      <c r="K9" s="18" t="s">
        <v>177</v>
      </c>
      <c r="L9" s="18" t="s">
        <v>177</v>
      </c>
      <c r="M9" s="18"/>
    </row>
    <row r="10" ht="12.75" customHeight="1">
      <c r="A10" s="18">
        <v>4.0</v>
      </c>
      <c r="B10" s="18" t="s">
        <v>188</v>
      </c>
      <c r="C10" s="18" t="s">
        <v>189</v>
      </c>
      <c r="D10" s="18" t="s">
        <v>72</v>
      </c>
      <c r="E10" s="18" t="s">
        <v>71</v>
      </c>
      <c r="F10" s="18" t="s">
        <v>179</v>
      </c>
      <c r="G10" s="18" t="s">
        <v>177</v>
      </c>
      <c r="H10" s="18" t="s">
        <v>190</v>
      </c>
      <c r="I10" s="18" t="s">
        <v>178</v>
      </c>
      <c r="J10" s="18" t="s">
        <v>177</v>
      </c>
      <c r="K10" s="18" t="s">
        <v>179</v>
      </c>
      <c r="L10" s="18" t="s">
        <v>178</v>
      </c>
      <c r="M10" s="18"/>
    </row>
    <row r="11" ht="12.75" customHeight="1">
      <c r="A11" s="18">
        <v>5.0</v>
      </c>
      <c r="B11" s="18" t="s">
        <v>191</v>
      </c>
      <c r="C11" s="18" t="s">
        <v>192</v>
      </c>
      <c r="D11" s="18" t="s">
        <v>193</v>
      </c>
      <c r="E11" s="18" t="s">
        <v>73</v>
      </c>
      <c r="F11" s="18" t="s">
        <v>178</v>
      </c>
      <c r="G11" s="18" t="s">
        <v>179</v>
      </c>
      <c r="H11" s="18" t="s">
        <v>177</v>
      </c>
      <c r="I11" s="18" t="s">
        <v>177</v>
      </c>
      <c r="J11" s="18" t="s">
        <v>179</v>
      </c>
      <c r="K11" s="18" t="s">
        <v>177</v>
      </c>
      <c r="L11" s="18" t="s">
        <v>177</v>
      </c>
      <c r="M11" s="18"/>
    </row>
    <row r="12" ht="12.75" customHeight="1">
      <c r="A12" s="18">
        <v>6.0</v>
      </c>
      <c r="B12" s="18" t="s">
        <v>194</v>
      </c>
      <c r="C12" s="18" t="s">
        <v>195</v>
      </c>
      <c r="D12" s="18" t="s">
        <v>196</v>
      </c>
      <c r="E12" s="18" t="s">
        <v>75</v>
      </c>
      <c r="F12" s="18" t="s">
        <v>178</v>
      </c>
      <c r="G12" s="18" t="s">
        <v>178</v>
      </c>
      <c r="H12" s="18" t="s">
        <v>178</v>
      </c>
      <c r="I12" s="18" t="s">
        <v>178</v>
      </c>
      <c r="J12" s="18" t="s">
        <v>178</v>
      </c>
      <c r="K12" s="18" t="s">
        <v>178</v>
      </c>
      <c r="L12" s="18" t="s">
        <v>178</v>
      </c>
      <c r="M12" s="18"/>
    </row>
    <row r="13" ht="12.75" customHeight="1">
      <c r="A13" s="18">
        <v>7.0</v>
      </c>
      <c r="B13" s="18" t="s">
        <v>197</v>
      </c>
      <c r="C13" s="18" t="s">
        <v>198</v>
      </c>
      <c r="D13" s="18" t="s">
        <v>199</v>
      </c>
      <c r="E13" s="18" t="s">
        <v>200</v>
      </c>
      <c r="F13" s="18" t="s">
        <v>177</v>
      </c>
      <c r="G13" s="18" t="s">
        <v>177</v>
      </c>
      <c r="H13" s="18" t="s">
        <v>177</v>
      </c>
      <c r="I13" s="18" t="s">
        <v>177</v>
      </c>
      <c r="J13" s="18" t="s">
        <v>177</v>
      </c>
      <c r="K13" s="18" t="s">
        <v>177</v>
      </c>
      <c r="L13" s="18" t="s">
        <v>177</v>
      </c>
      <c r="M13" s="18"/>
    </row>
    <row r="14" ht="12.75" customHeight="1">
      <c r="A14" s="18">
        <v>8.0</v>
      </c>
      <c r="B14" s="18" t="s">
        <v>201</v>
      </c>
      <c r="C14" s="18" t="s">
        <v>202</v>
      </c>
      <c r="D14" s="18" t="s">
        <v>203</v>
      </c>
      <c r="E14" s="18" t="s">
        <v>204</v>
      </c>
      <c r="F14" s="18" t="s">
        <v>179</v>
      </c>
      <c r="G14" s="18" t="s">
        <v>179</v>
      </c>
      <c r="H14" s="18" t="s">
        <v>179</v>
      </c>
      <c r="I14" s="18" t="s">
        <v>179</v>
      </c>
      <c r="J14" s="18" t="s">
        <v>190</v>
      </c>
      <c r="K14" s="18" t="s">
        <v>177</v>
      </c>
      <c r="L14" s="18" t="s">
        <v>177</v>
      </c>
      <c r="M14" s="18"/>
    </row>
    <row r="15" ht="12.75" customHeight="1">
      <c r="A15" s="18">
        <v>9.0</v>
      </c>
      <c r="B15" s="18" t="s">
        <v>205</v>
      </c>
      <c r="C15" s="18" t="s">
        <v>206</v>
      </c>
      <c r="D15" s="18" t="s">
        <v>207</v>
      </c>
      <c r="E15" s="18" t="s">
        <v>81</v>
      </c>
      <c r="F15" s="18" t="s">
        <v>178</v>
      </c>
      <c r="G15" s="18" t="s">
        <v>178</v>
      </c>
      <c r="H15" s="18" t="s">
        <v>178</v>
      </c>
      <c r="I15" s="18" t="s">
        <v>178</v>
      </c>
      <c r="J15" s="18" t="s">
        <v>178</v>
      </c>
      <c r="K15" s="18" t="s">
        <v>178</v>
      </c>
      <c r="L15" s="18" t="s">
        <v>178</v>
      </c>
      <c r="M15" s="18"/>
    </row>
    <row r="16" ht="12.75" customHeight="1">
      <c r="A16" s="18">
        <v>10.0</v>
      </c>
      <c r="B16" s="18" t="s">
        <v>208</v>
      </c>
      <c r="C16" s="18" t="s">
        <v>209</v>
      </c>
      <c r="D16" s="18" t="s">
        <v>84</v>
      </c>
      <c r="E16" s="18" t="s">
        <v>210</v>
      </c>
      <c r="F16" s="18" t="s">
        <v>178</v>
      </c>
      <c r="G16" s="18" t="s">
        <v>178</v>
      </c>
      <c r="H16" s="18" t="s">
        <v>177</v>
      </c>
      <c r="I16" s="18" t="s">
        <v>177</v>
      </c>
      <c r="J16" s="18" t="s">
        <v>177</v>
      </c>
      <c r="K16" s="18" t="s">
        <v>177</v>
      </c>
      <c r="L16" s="18" t="s">
        <v>177</v>
      </c>
      <c r="M16" s="18"/>
    </row>
    <row r="17" ht="12.75" customHeight="1">
      <c r="A17" s="18">
        <v>11.0</v>
      </c>
      <c r="B17" s="18" t="s">
        <v>211</v>
      </c>
      <c r="C17" s="18" t="s">
        <v>212</v>
      </c>
      <c r="D17" s="18" t="s">
        <v>213</v>
      </c>
      <c r="E17" s="18" t="s">
        <v>87</v>
      </c>
      <c r="F17" s="18" t="s">
        <v>178</v>
      </c>
      <c r="G17" s="18" t="s">
        <v>178</v>
      </c>
      <c r="H17" s="18" t="s">
        <v>178</v>
      </c>
      <c r="I17" s="18" t="s">
        <v>178</v>
      </c>
      <c r="J17" s="18" t="s">
        <v>178</v>
      </c>
      <c r="K17" s="18" t="s">
        <v>178</v>
      </c>
      <c r="L17" s="18" t="s">
        <v>178</v>
      </c>
      <c r="M17" s="18"/>
    </row>
    <row r="18" ht="12.75" customHeight="1">
      <c r="A18" s="18">
        <v>12.0</v>
      </c>
      <c r="B18" s="18" t="s">
        <v>214</v>
      </c>
      <c r="C18" s="18" t="s">
        <v>215</v>
      </c>
      <c r="D18" s="18" t="s">
        <v>216</v>
      </c>
      <c r="E18" s="18" t="s">
        <v>89</v>
      </c>
      <c r="F18" s="18" t="s">
        <v>177</v>
      </c>
      <c r="G18" s="18" t="s">
        <v>177</v>
      </c>
      <c r="H18" s="18" t="s">
        <v>177</v>
      </c>
      <c r="I18" s="18" t="s">
        <v>177</v>
      </c>
      <c r="J18" s="18" t="s">
        <v>177</v>
      </c>
      <c r="K18" s="18" t="s">
        <v>177</v>
      </c>
      <c r="L18" s="18" t="s">
        <v>177</v>
      </c>
      <c r="M18" s="18"/>
    </row>
    <row r="19" ht="12.75" customHeight="1">
      <c r="A19" s="18">
        <v>13.0</v>
      </c>
      <c r="B19" s="18" t="s">
        <v>217</v>
      </c>
      <c r="C19" s="18" t="s">
        <v>218</v>
      </c>
      <c r="D19" s="18" t="s">
        <v>219</v>
      </c>
      <c r="E19" s="18" t="s">
        <v>220</v>
      </c>
      <c r="F19" s="18" t="s">
        <v>179</v>
      </c>
      <c r="G19" s="18" t="s">
        <v>179</v>
      </c>
      <c r="H19" s="18" t="s">
        <v>179</v>
      </c>
      <c r="I19" s="18" t="s">
        <v>179</v>
      </c>
      <c r="J19" s="18" t="s">
        <v>179</v>
      </c>
      <c r="K19" s="18" t="s">
        <v>179</v>
      </c>
      <c r="L19" s="18" t="s">
        <v>179</v>
      </c>
      <c r="M19" s="18"/>
    </row>
    <row r="20" ht="12.75" customHeight="1">
      <c r="A20" s="18">
        <v>14.0</v>
      </c>
      <c r="B20" s="18" t="s">
        <v>221</v>
      </c>
      <c r="C20" s="18" t="s">
        <v>222</v>
      </c>
      <c r="D20" s="18" t="s">
        <v>94</v>
      </c>
      <c r="E20" s="18" t="s">
        <v>93</v>
      </c>
      <c r="F20" s="18" t="s">
        <v>178</v>
      </c>
      <c r="G20" s="18" t="s">
        <v>177</v>
      </c>
      <c r="H20" s="18" t="s">
        <v>178</v>
      </c>
      <c r="I20" s="18" t="s">
        <v>177</v>
      </c>
      <c r="J20" s="18" t="s">
        <v>179</v>
      </c>
      <c r="K20" s="18" t="s">
        <v>179</v>
      </c>
      <c r="L20" s="18" t="s">
        <v>179</v>
      </c>
      <c r="M20" s="18"/>
    </row>
    <row r="21" ht="12.75" customHeight="1">
      <c r="A21" s="18">
        <v>15.0</v>
      </c>
      <c r="B21" s="18" t="s">
        <v>223</v>
      </c>
      <c r="C21" s="18" t="s">
        <v>224</v>
      </c>
      <c r="D21" s="18" t="s">
        <v>225</v>
      </c>
      <c r="E21" s="18" t="s">
        <v>95</v>
      </c>
      <c r="F21" s="18" t="s">
        <v>178</v>
      </c>
      <c r="G21" s="18" t="s">
        <v>178</v>
      </c>
      <c r="H21" s="18" t="s">
        <v>178</v>
      </c>
      <c r="I21" s="18" t="s">
        <v>178</v>
      </c>
      <c r="J21" s="18" t="s">
        <v>178</v>
      </c>
      <c r="K21" s="18" t="s">
        <v>178</v>
      </c>
      <c r="L21" s="18" t="s">
        <v>178</v>
      </c>
      <c r="M21" s="18"/>
    </row>
    <row r="22" ht="12.75" customHeight="1">
      <c r="A22" s="18">
        <v>16.0</v>
      </c>
      <c r="B22" s="18" t="s">
        <v>226</v>
      </c>
      <c r="C22" s="18" t="s">
        <v>227</v>
      </c>
      <c r="D22" s="18" t="s">
        <v>228</v>
      </c>
      <c r="E22" s="18" t="s">
        <v>229</v>
      </c>
      <c r="F22" s="18" t="s">
        <v>178</v>
      </c>
      <c r="G22" s="18" t="s">
        <v>178</v>
      </c>
      <c r="H22" s="18" t="s">
        <v>178</v>
      </c>
      <c r="I22" s="18" t="s">
        <v>178</v>
      </c>
      <c r="J22" s="18" t="s">
        <v>178</v>
      </c>
      <c r="K22" s="18" t="s">
        <v>178</v>
      </c>
      <c r="L22" s="18" t="s">
        <v>178</v>
      </c>
      <c r="M22" s="18"/>
    </row>
    <row r="23" ht="12.75" customHeight="1">
      <c r="A23" s="18">
        <v>17.0</v>
      </c>
      <c r="B23" s="18" t="s">
        <v>230</v>
      </c>
      <c r="C23" s="18" t="s">
        <v>231</v>
      </c>
      <c r="D23" s="18" t="s">
        <v>232</v>
      </c>
      <c r="E23" s="18" t="s">
        <v>233</v>
      </c>
      <c r="F23" s="18" t="s">
        <v>178</v>
      </c>
      <c r="G23" s="18" t="s">
        <v>178</v>
      </c>
      <c r="H23" s="18" t="s">
        <v>178</v>
      </c>
      <c r="I23" s="18" t="s">
        <v>178</v>
      </c>
      <c r="J23" s="18" t="s">
        <v>177</v>
      </c>
      <c r="K23" s="18" t="s">
        <v>178</v>
      </c>
      <c r="L23" s="18" t="s">
        <v>177</v>
      </c>
      <c r="M23" s="18"/>
    </row>
    <row r="24" ht="12.75" customHeight="1">
      <c r="A24" s="18">
        <v>18.0</v>
      </c>
      <c r="B24" s="18" t="s">
        <v>234</v>
      </c>
      <c r="C24" s="18" t="s">
        <v>235</v>
      </c>
      <c r="D24" s="18" t="s">
        <v>236</v>
      </c>
      <c r="E24" s="18" t="s">
        <v>237</v>
      </c>
      <c r="F24" s="18" t="s">
        <v>179</v>
      </c>
      <c r="G24" s="18" t="s">
        <v>179</v>
      </c>
      <c r="H24" s="18" t="s">
        <v>179</v>
      </c>
      <c r="I24" s="18" t="s">
        <v>179</v>
      </c>
      <c r="J24" s="18" t="s">
        <v>177</v>
      </c>
      <c r="K24" s="18" t="s">
        <v>179</v>
      </c>
      <c r="L24" s="18" t="s">
        <v>179</v>
      </c>
      <c r="M24" s="18"/>
    </row>
    <row r="25" ht="12.75" customHeight="1">
      <c r="A25" s="18">
        <v>19.0</v>
      </c>
      <c r="B25" s="18" t="s">
        <v>238</v>
      </c>
      <c r="C25" s="18" t="s">
        <v>239</v>
      </c>
      <c r="D25" s="18" t="s">
        <v>240</v>
      </c>
      <c r="E25" s="18" t="s">
        <v>241</v>
      </c>
      <c r="F25" s="18" t="s">
        <v>177</v>
      </c>
      <c r="G25" s="18" t="s">
        <v>177</v>
      </c>
      <c r="H25" s="18" t="s">
        <v>178</v>
      </c>
      <c r="I25" s="18" t="s">
        <v>179</v>
      </c>
      <c r="J25" s="18" t="s">
        <v>178</v>
      </c>
      <c r="K25" s="18" t="s">
        <v>179</v>
      </c>
      <c r="L25" s="18" t="s">
        <v>179</v>
      </c>
      <c r="M25" s="18"/>
    </row>
    <row r="26" ht="12.75" customHeight="1">
      <c r="A26" s="18">
        <v>20.0</v>
      </c>
      <c r="B26" s="18" t="s">
        <v>242</v>
      </c>
      <c r="C26" s="18" t="s">
        <v>243</v>
      </c>
      <c r="D26" s="18" t="s">
        <v>244</v>
      </c>
      <c r="E26" s="18" t="s">
        <v>245</v>
      </c>
      <c r="F26" s="18" t="s">
        <v>178</v>
      </c>
      <c r="G26" s="18" t="s">
        <v>178</v>
      </c>
      <c r="H26" s="18" t="s">
        <v>178</v>
      </c>
      <c r="I26" s="18" t="s">
        <v>178</v>
      </c>
      <c r="J26" s="18" t="s">
        <v>178</v>
      </c>
      <c r="K26" s="18" t="s">
        <v>178</v>
      </c>
      <c r="L26" s="18" t="s">
        <v>178</v>
      </c>
      <c r="M26" s="18"/>
    </row>
    <row r="27" ht="12.75" customHeight="1">
      <c r="A27" s="18">
        <v>21.0</v>
      </c>
      <c r="B27" s="18" t="s">
        <v>246</v>
      </c>
      <c r="C27" s="18" t="s">
        <v>247</v>
      </c>
      <c r="D27" s="18" t="s">
        <v>248</v>
      </c>
      <c r="E27" s="18" t="s">
        <v>249</v>
      </c>
      <c r="F27" s="18" t="s">
        <v>178</v>
      </c>
      <c r="G27" s="18" t="s">
        <v>178</v>
      </c>
      <c r="H27" s="18" t="s">
        <v>178</v>
      </c>
      <c r="I27" s="18" t="s">
        <v>178</v>
      </c>
      <c r="J27" s="18" t="s">
        <v>178</v>
      </c>
      <c r="K27" s="18" t="s">
        <v>178</v>
      </c>
      <c r="L27" s="18" t="s">
        <v>178</v>
      </c>
      <c r="M27" s="18"/>
    </row>
    <row r="28" ht="12.75" customHeight="1">
      <c r="A28" s="18">
        <v>22.0</v>
      </c>
      <c r="B28" s="18" t="s">
        <v>250</v>
      </c>
      <c r="C28" s="18" t="s">
        <v>251</v>
      </c>
      <c r="D28" s="18" t="s">
        <v>252</v>
      </c>
      <c r="E28" s="18" t="s">
        <v>253</v>
      </c>
      <c r="F28" s="18" t="s">
        <v>178</v>
      </c>
      <c r="G28" s="18" t="s">
        <v>177</v>
      </c>
      <c r="H28" s="18" t="s">
        <v>177</v>
      </c>
      <c r="I28" s="18" t="s">
        <v>178</v>
      </c>
      <c r="J28" s="18" t="s">
        <v>177</v>
      </c>
      <c r="K28" s="18" t="s">
        <v>178</v>
      </c>
      <c r="L28" s="18" t="s">
        <v>177</v>
      </c>
      <c r="M28" s="18"/>
    </row>
    <row r="29" ht="12.75" customHeight="1">
      <c r="A29" s="18">
        <v>23.0</v>
      </c>
      <c r="B29" s="18" t="s">
        <v>254</v>
      </c>
      <c r="C29" s="18" t="s">
        <v>255</v>
      </c>
      <c r="D29" s="18" t="s">
        <v>256</v>
      </c>
      <c r="E29" s="18" t="s">
        <v>257</v>
      </c>
      <c r="F29" s="18" t="s">
        <v>177</v>
      </c>
      <c r="G29" s="18" t="s">
        <v>177</v>
      </c>
      <c r="H29" s="18" t="s">
        <v>177</v>
      </c>
      <c r="I29" s="18" t="s">
        <v>177</v>
      </c>
      <c r="J29" s="18" t="s">
        <v>177</v>
      </c>
      <c r="K29" s="18" t="s">
        <v>177</v>
      </c>
      <c r="L29" s="18" t="s">
        <v>177</v>
      </c>
      <c r="M29" s="18"/>
    </row>
    <row r="30" ht="12.75" customHeight="1">
      <c r="A30" s="18">
        <v>24.0</v>
      </c>
      <c r="B30" s="18" t="s">
        <v>258</v>
      </c>
      <c r="C30" s="18" t="s">
        <v>259</v>
      </c>
      <c r="D30" s="18" t="s">
        <v>260</v>
      </c>
      <c r="E30" s="18" t="s">
        <v>261</v>
      </c>
      <c r="F30" s="18" t="s">
        <v>177</v>
      </c>
      <c r="G30" s="18" t="s">
        <v>178</v>
      </c>
      <c r="H30" s="18" t="s">
        <v>177</v>
      </c>
      <c r="I30" s="18" t="s">
        <v>178</v>
      </c>
      <c r="J30" s="18" t="s">
        <v>177</v>
      </c>
      <c r="K30" s="18" t="s">
        <v>178</v>
      </c>
      <c r="L30" s="18" t="s">
        <v>177</v>
      </c>
      <c r="M30" s="18"/>
    </row>
    <row r="31" ht="12.75" customHeight="1">
      <c r="A31" s="18"/>
      <c r="B31" s="18"/>
      <c r="C31" s="18"/>
      <c r="D31" s="18"/>
      <c r="E31" s="18"/>
      <c r="F31" s="18"/>
      <c r="G31" s="18"/>
      <c r="H31" s="18"/>
      <c r="I31" s="18"/>
      <c r="J31" s="18"/>
      <c r="K31" s="18"/>
      <c r="L31" s="18"/>
      <c r="M31" s="18"/>
    </row>
    <row r="32" ht="12.75" customHeight="1">
      <c r="A32" s="18"/>
      <c r="B32" s="18"/>
      <c r="C32" s="18" t="s">
        <v>262</v>
      </c>
      <c r="D32" s="18"/>
      <c r="E32" s="18"/>
      <c r="F32" s="18">
        <v>0.0</v>
      </c>
      <c r="G32" s="18">
        <v>0.0</v>
      </c>
      <c r="H32" s="18">
        <v>0.0</v>
      </c>
      <c r="I32" s="18">
        <v>0.0</v>
      </c>
      <c r="J32" s="18">
        <v>0.0</v>
      </c>
      <c r="K32" s="18">
        <v>0.0</v>
      </c>
      <c r="L32" s="18">
        <v>0.0</v>
      </c>
      <c r="M32" s="18"/>
    </row>
    <row r="33" ht="12.75" customHeight="1">
      <c r="A33" s="18"/>
      <c r="B33" s="18"/>
      <c r="C33" s="18" t="s">
        <v>263</v>
      </c>
      <c r="D33" s="18"/>
      <c r="E33" s="18"/>
      <c r="F33" s="18">
        <v>0.0</v>
      </c>
      <c r="G33" s="18">
        <v>0.0</v>
      </c>
      <c r="H33" s="18">
        <v>0.0</v>
      </c>
      <c r="I33" s="18">
        <v>0.0</v>
      </c>
      <c r="J33" s="18">
        <v>0.0</v>
      </c>
      <c r="K33" s="18">
        <v>0.0</v>
      </c>
      <c r="L33" s="18">
        <v>0.0</v>
      </c>
      <c r="M33" s="18"/>
    </row>
    <row r="34" ht="12.75" customHeight="1">
      <c r="A34" s="18"/>
      <c r="B34" s="18"/>
      <c r="C34" s="18" t="s">
        <v>264</v>
      </c>
      <c r="D34" s="18"/>
      <c r="E34" s="18"/>
      <c r="F34" s="18">
        <v>0.0</v>
      </c>
      <c r="G34" s="18">
        <v>0.0</v>
      </c>
      <c r="H34" s="18">
        <v>1.0</v>
      </c>
      <c r="I34" s="18">
        <v>0.0</v>
      </c>
      <c r="J34" s="18">
        <v>1.0</v>
      </c>
      <c r="K34" s="18">
        <v>0.0</v>
      </c>
      <c r="L34" s="18">
        <v>0.0</v>
      </c>
      <c r="M34" s="18"/>
    </row>
    <row r="35" ht="12.75" customHeight="1">
      <c r="A35" s="18"/>
      <c r="B35" s="18"/>
      <c r="C35" s="18" t="s">
        <v>265</v>
      </c>
      <c r="D35" s="18"/>
      <c r="E35" s="18"/>
      <c r="F35" s="18">
        <v>5.0</v>
      </c>
      <c r="G35" s="18">
        <v>4.0</v>
      </c>
      <c r="H35" s="18">
        <v>4.0</v>
      </c>
      <c r="I35" s="18">
        <v>4.0</v>
      </c>
      <c r="J35" s="18">
        <v>3.0</v>
      </c>
      <c r="K35" s="18">
        <v>6.0</v>
      </c>
      <c r="L35" s="18">
        <v>4.0</v>
      </c>
      <c r="M35" s="18"/>
    </row>
    <row r="36" ht="12.75" customHeight="1">
      <c r="A36" s="18"/>
      <c r="B36" s="18"/>
      <c r="C36" s="18" t="s">
        <v>266</v>
      </c>
      <c r="D36" s="18"/>
      <c r="E36" s="18"/>
      <c r="F36" s="18">
        <v>7.0</v>
      </c>
      <c r="G36" s="18">
        <v>9.0</v>
      </c>
      <c r="H36" s="18">
        <v>7.0</v>
      </c>
      <c r="I36" s="18">
        <v>8.0</v>
      </c>
      <c r="J36" s="18">
        <v>10.0</v>
      </c>
      <c r="K36" s="18">
        <v>8.0</v>
      </c>
      <c r="L36" s="18">
        <v>11.0</v>
      </c>
      <c r="M36" s="18"/>
    </row>
    <row r="37" ht="12.75" customHeight="1">
      <c r="A37" s="18"/>
      <c r="B37" s="18"/>
      <c r="C37" s="18" t="s">
        <v>267</v>
      </c>
      <c r="D37" s="18"/>
      <c r="E37" s="18"/>
      <c r="F37" s="18">
        <v>12.0</v>
      </c>
      <c r="G37" s="18">
        <v>11.0</v>
      </c>
      <c r="H37" s="18">
        <v>12.0</v>
      </c>
      <c r="I37" s="18">
        <v>12.0</v>
      </c>
      <c r="J37" s="18">
        <v>10.0</v>
      </c>
      <c r="K37" s="18">
        <v>10.0</v>
      </c>
      <c r="L37" s="18">
        <v>9.0</v>
      </c>
      <c r="M37" s="18"/>
    </row>
    <row r="38" ht="12.75" customHeight="1">
      <c r="A38" s="183"/>
      <c r="B38" s="183"/>
      <c r="C38" s="183"/>
      <c r="D38" s="183"/>
      <c r="E38" s="183"/>
      <c r="F38" s="183"/>
      <c r="G38" s="183"/>
      <c r="H38" s="183"/>
      <c r="I38" s="183"/>
      <c r="J38" s="183"/>
      <c r="K38" s="183"/>
      <c r="L38" s="183"/>
      <c r="M38" s="183"/>
    </row>
    <row r="39" ht="12.75" customHeight="1">
      <c r="A39" s="183"/>
      <c r="B39" s="183"/>
      <c r="C39" s="183"/>
      <c r="D39" s="183"/>
      <c r="E39" s="183"/>
      <c r="F39" s="18" t="s">
        <v>43</v>
      </c>
      <c r="G39" s="18" t="s">
        <v>37</v>
      </c>
      <c r="H39" s="18" t="s">
        <v>38</v>
      </c>
      <c r="I39" s="18" t="s">
        <v>39</v>
      </c>
      <c r="J39" s="18" t="s">
        <v>40</v>
      </c>
      <c r="K39" s="183"/>
      <c r="L39" s="183"/>
      <c r="M39" s="183"/>
    </row>
    <row r="40" ht="12.75" customHeight="1">
      <c r="A40" s="183"/>
      <c r="B40" s="183"/>
      <c r="C40" s="183"/>
      <c r="D40" s="183"/>
      <c r="E40" s="183"/>
      <c r="F40" s="18">
        <v>0.0</v>
      </c>
      <c r="G40" s="18">
        <v>0.0</v>
      </c>
      <c r="H40" s="18">
        <v>0.0</v>
      </c>
      <c r="I40" s="18">
        <v>0.0</v>
      </c>
      <c r="J40" s="18">
        <v>0.0</v>
      </c>
      <c r="K40" s="183"/>
      <c r="L40" s="183"/>
      <c r="M40" s="183"/>
    </row>
    <row r="41" ht="12.75" customHeight="1">
      <c r="A41" s="183"/>
      <c r="B41" s="183"/>
      <c r="C41" s="183"/>
      <c r="D41" s="183"/>
      <c r="E41" s="183"/>
      <c r="F41" s="18">
        <v>0.0</v>
      </c>
      <c r="G41" s="18">
        <v>0.0</v>
      </c>
      <c r="H41" s="18">
        <v>0.0</v>
      </c>
      <c r="I41" s="18">
        <v>0.0</v>
      </c>
      <c r="J41" s="18">
        <v>0.0</v>
      </c>
      <c r="K41" s="183"/>
      <c r="L41" s="183"/>
      <c r="M41" s="183"/>
    </row>
    <row r="42" ht="12.75" customHeight="1">
      <c r="A42" s="183"/>
      <c r="B42" s="183"/>
      <c r="C42" s="183"/>
      <c r="D42" s="183"/>
      <c r="E42" s="183"/>
      <c r="F42" s="18">
        <v>0.0</v>
      </c>
      <c r="G42" s="18">
        <v>0.0</v>
      </c>
      <c r="H42" s="18">
        <v>0.0</v>
      </c>
      <c r="I42" s="18">
        <v>0.0</v>
      </c>
      <c r="J42" s="18">
        <v>0.0</v>
      </c>
      <c r="K42" s="183"/>
      <c r="L42" s="183"/>
      <c r="M42" s="183"/>
    </row>
    <row r="43" ht="12.75" customHeight="1">
      <c r="A43" s="183"/>
      <c r="B43" s="183"/>
      <c r="C43" s="183"/>
      <c r="D43" s="183"/>
      <c r="E43" s="183"/>
      <c r="F43" s="18">
        <v>5.0</v>
      </c>
      <c r="G43" s="18">
        <v>4.0</v>
      </c>
      <c r="H43" s="18">
        <v>4.0</v>
      </c>
      <c r="I43" s="18">
        <v>5.0</v>
      </c>
      <c r="J43" s="18">
        <v>4.0</v>
      </c>
      <c r="K43" s="183"/>
      <c r="L43" s="183"/>
      <c r="M43" s="183"/>
    </row>
    <row r="44" ht="12.75" customHeight="1">
      <c r="A44" s="183"/>
      <c r="B44" s="183"/>
      <c r="C44" s="183"/>
      <c r="D44" s="183"/>
      <c r="E44" s="183"/>
      <c r="F44" s="18">
        <v>7.0</v>
      </c>
      <c r="G44" s="18">
        <v>8.0</v>
      </c>
      <c r="H44" s="18">
        <v>8.0</v>
      </c>
      <c r="I44" s="18">
        <v>9.0</v>
      </c>
      <c r="J44" s="18">
        <v>11.0</v>
      </c>
      <c r="K44" s="183"/>
      <c r="L44" s="183"/>
      <c r="M44" s="183"/>
    </row>
    <row r="45" ht="12.75" customHeight="1">
      <c r="A45" s="183"/>
      <c r="B45" s="183"/>
      <c r="C45" s="183"/>
      <c r="D45" s="183"/>
      <c r="E45" s="183"/>
      <c r="F45" s="18">
        <v>12.0</v>
      </c>
      <c r="G45" s="18">
        <v>12.0</v>
      </c>
      <c r="H45" s="18">
        <v>12.0</v>
      </c>
      <c r="I45" s="18">
        <v>10.0</v>
      </c>
      <c r="J45" s="18">
        <v>9.0</v>
      </c>
      <c r="K45" s="183"/>
      <c r="L45" s="183"/>
      <c r="M45" s="183"/>
    </row>
    <row r="46" ht="12.75" customHeight="1">
      <c r="A46" s="183"/>
      <c r="B46" s="183"/>
      <c r="C46" s="183"/>
      <c r="D46" s="183"/>
      <c r="E46" s="183"/>
      <c r="F46" s="183"/>
      <c r="G46" s="183"/>
      <c r="H46" s="183"/>
      <c r="I46" s="183"/>
      <c r="J46" s="183"/>
      <c r="K46" s="183"/>
      <c r="L46" s="183"/>
      <c r="M46" s="183"/>
    </row>
    <row r="47" ht="12.75" customHeight="1">
      <c r="A47" s="183"/>
      <c r="B47" s="183"/>
      <c r="C47" s="183"/>
      <c r="D47" s="183"/>
      <c r="E47" s="183"/>
      <c r="F47" s="183"/>
      <c r="G47" s="183"/>
      <c r="H47" s="183"/>
      <c r="I47" s="183"/>
      <c r="J47" s="183"/>
      <c r="K47" s="183"/>
      <c r="L47" s="183"/>
      <c r="M47" s="183"/>
    </row>
    <row r="48" ht="12.75" customHeight="1">
      <c r="A48" s="183"/>
      <c r="B48" s="183"/>
      <c r="C48" s="183"/>
      <c r="D48" s="183"/>
      <c r="E48" s="183"/>
      <c r="F48" s="183"/>
      <c r="G48" s="183"/>
      <c r="H48" s="183"/>
      <c r="I48" s="183"/>
      <c r="J48" s="183"/>
      <c r="K48" s="183"/>
      <c r="L48" s="183"/>
      <c r="M48" s="183"/>
    </row>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7">
    <mergeCell ref="A1:M1"/>
    <mergeCell ref="A2:M2"/>
    <mergeCell ref="A3:M3"/>
    <mergeCell ref="A4:C4"/>
    <mergeCell ref="D4:M4"/>
    <mergeCell ref="A5:F5"/>
    <mergeCell ref="J5:M5"/>
  </mergeCell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57"/>
    <col customWidth="1" min="2" max="2" width="19.86"/>
    <col customWidth="1" min="3" max="3" width="34.29"/>
    <col customWidth="1" min="4" max="26" width="8.0"/>
  </cols>
  <sheetData>
    <row r="1" ht="15.0" customHeight="1">
      <c r="A1" s="184" t="s">
        <v>268</v>
      </c>
    </row>
    <row r="2" ht="15.0" customHeight="1">
      <c r="A2" s="184" t="s">
        <v>269</v>
      </c>
    </row>
    <row r="3" ht="15.0" customHeight="1">
      <c r="A3" s="185" t="s">
        <v>270</v>
      </c>
    </row>
    <row r="4" ht="15.0" customHeight="1">
      <c r="A4" s="186" t="s">
        <v>271</v>
      </c>
      <c r="B4" s="187"/>
      <c r="C4" s="187"/>
      <c r="D4" s="184" t="s">
        <v>272</v>
      </c>
      <c r="E4" s="187"/>
      <c r="F4" s="187"/>
      <c r="G4" s="187"/>
      <c r="H4" s="187"/>
      <c r="I4" s="187"/>
      <c r="J4" s="187"/>
      <c r="K4" s="187"/>
      <c r="L4" s="187"/>
      <c r="M4" s="188" t="s">
        <v>273</v>
      </c>
    </row>
    <row r="5" ht="15.0" customHeight="1">
      <c r="A5" s="186" t="s">
        <v>274</v>
      </c>
      <c r="B5" s="187"/>
      <c r="C5" s="187"/>
      <c r="D5" s="187"/>
      <c r="E5" s="187"/>
      <c r="F5" s="187"/>
      <c r="G5" s="187"/>
      <c r="H5" s="187"/>
      <c r="I5" s="187"/>
      <c r="J5" s="187"/>
      <c r="K5" s="187"/>
      <c r="L5" s="187"/>
      <c r="M5" s="188" t="s">
        <v>275</v>
      </c>
    </row>
    <row r="6" ht="13.5" customHeight="1">
      <c r="A6" s="189" t="s">
        <v>276</v>
      </c>
      <c r="B6" s="190" t="s">
        <v>277</v>
      </c>
      <c r="C6" s="190" t="s">
        <v>278</v>
      </c>
      <c r="D6" s="191" t="s">
        <v>279</v>
      </c>
      <c r="E6" s="25"/>
      <c r="F6" s="25"/>
      <c r="G6" s="25"/>
      <c r="H6" s="25"/>
      <c r="I6" s="23"/>
      <c r="J6" s="189" t="s">
        <v>280</v>
      </c>
      <c r="K6" s="189" t="s">
        <v>281</v>
      </c>
      <c r="L6" s="189" t="s">
        <v>282</v>
      </c>
      <c r="M6" s="189" t="s">
        <v>283</v>
      </c>
    </row>
    <row r="7" ht="13.5" customHeight="1">
      <c r="A7" s="70"/>
      <c r="B7" s="70"/>
      <c r="C7" s="70"/>
      <c r="D7" s="192">
        <v>0.0</v>
      </c>
      <c r="E7" s="192">
        <v>1.0</v>
      </c>
      <c r="F7" s="192">
        <v>2.0</v>
      </c>
      <c r="G7" s="192">
        <v>3.0</v>
      </c>
      <c r="H7" s="192">
        <v>4.0</v>
      </c>
      <c r="I7" s="192">
        <v>5.0</v>
      </c>
      <c r="J7" s="70"/>
      <c r="K7" s="70"/>
      <c r="L7" s="70"/>
      <c r="M7" s="70"/>
    </row>
    <row r="8" ht="110.25" customHeight="1">
      <c r="A8" s="193" t="s">
        <v>43</v>
      </c>
      <c r="B8" s="194" t="s">
        <v>284</v>
      </c>
      <c r="C8" s="194" t="s">
        <v>285</v>
      </c>
      <c r="D8" s="195">
        <v>0.0</v>
      </c>
      <c r="E8" s="195">
        <v>0.0</v>
      </c>
      <c r="F8" s="195">
        <v>0.0</v>
      </c>
      <c r="G8" s="195">
        <v>5.0</v>
      </c>
      <c r="H8" s="195">
        <v>7.0</v>
      </c>
      <c r="I8" s="195">
        <v>12.0</v>
      </c>
      <c r="J8" s="195">
        <v>24.0</v>
      </c>
      <c r="K8" s="196">
        <f t="shared" ref="K8:K12" si="1">(E8*1+F8*2+G8*3+H8*4+I8*5)/24</f>
        <v>4.291666667</v>
      </c>
      <c r="L8" s="195">
        <v>5.0</v>
      </c>
      <c r="M8" s="197">
        <f t="shared" ref="M8:M12" si="2">(K8/L8)*100</f>
        <v>85.83333333</v>
      </c>
    </row>
    <row r="9" ht="95.25" customHeight="1">
      <c r="A9" s="193" t="s">
        <v>37</v>
      </c>
      <c r="B9" s="194" t="s">
        <v>286</v>
      </c>
      <c r="C9" s="194" t="s">
        <v>287</v>
      </c>
      <c r="D9" s="195">
        <v>0.0</v>
      </c>
      <c r="E9" s="195">
        <v>0.0</v>
      </c>
      <c r="F9" s="195">
        <v>0.0</v>
      </c>
      <c r="G9" s="195">
        <v>4.0</v>
      </c>
      <c r="H9" s="195">
        <v>8.0</v>
      </c>
      <c r="I9" s="195">
        <v>12.0</v>
      </c>
      <c r="J9" s="195">
        <v>24.0</v>
      </c>
      <c r="K9" s="196">
        <f t="shared" si="1"/>
        <v>4.333333333</v>
      </c>
      <c r="L9" s="195">
        <v>5.0</v>
      </c>
      <c r="M9" s="197">
        <f t="shared" si="2"/>
        <v>86.66666667</v>
      </c>
    </row>
    <row r="10" ht="120.0" customHeight="1">
      <c r="A10" s="193" t="s">
        <v>38</v>
      </c>
      <c r="B10" s="194" t="s">
        <v>288</v>
      </c>
      <c r="C10" s="194" t="s">
        <v>290</v>
      </c>
      <c r="D10" s="195">
        <v>0.0</v>
      </c>
      <c r="E10" s="195">
        <v>0.0</v>
      </c>
      <c r="F10" s="195">
        <v>0.0</v>
      </c>
      <c r="G10" s="195">
        <v>4.0</v>
      </c>
      <c r="H10" s="195">
        <v>8.0</v>
      </c>
      <c r="I10" s="195">
        <v>12.0</v>
      </c>
      <c r="J10" s="195">
        <v>24.0</v>
      </c>
      <c r="K10" s="196">
        <f t="shared" si="1"/>
        <v>4.333333333</v>
      </c>
      <c r="L10" s="195">
        <v>5.0</v>
      </c>
      <c r="M10" s="197">
        <f t="shared" si="2"/>
        <v>86.66666667</v>
      </c>
    </row>
    <row r="11" ht="92.25" customHeight="1">
      <c r="A11" s="193" t="s">
        <v>39</v>
      </c>
      <c r="B11" s="194" t="s">
        <v>294</v>
      </c>
      <c r="C11" s="194" t="s">
        <v>295</v>
      </c>
      <c r="D11" s="195">
        <v>0.0</v>
      </c>
      <c r="E11" s="195">
        <v>0.0</v>
      </c>
      <c r="F11" s="195">
        <v>0.0</v>
      </c>
      <c r="G11" s="195">
        <v>5.0</v>
      </c>
      <c r="H11" s="195">
        <v>9.0</v>
      </c>
      <c r="I11" s="195">
        <v>10.0</v>
      </c>
      <c r="J11" s="195">
        <v>24.0</v>
      </c>
      <c r="K11" s="196">
        <f t="shared" si="1"/>
        <v>4.208333333</v>
      </c>
      <c r="L11" s="195">
        <v>5.0</v>
      </c>
      <c r="M11" s="197">
        <f t="shared" si="2"/>
        <v>84.16666667</v>
      </c>
    </row>
    <row r="12" ht="111.0" customHeight="1">
      <c r="A12" s="193" t="s">
        <v>40</v>
      </c>
      <c r="B12" s="194" t="s">
        <v>297</v>
      </c>
      <c r="C12" s="194" t="s">
        <v>298</v>
      </c>
      <c r="D12" s="195">
        <v>0.0</v>
      </c>
      <c r="E12" s="195">
        <v>0.0</v>
      </c>
      <c r="F12" s="195">
        <v>0.0</v>
      </c>
      <c r="G12" s="195">
        <v>4.0</v>
      </c>
      <c r="H12" s="195">
        <v>11.0</v>
      </c>
      <c r="I12" s="195">
        <v>9.0</v>
      </c>
      <c r="J12" s="195">
        <v>24.0</v>
      </c>
      <c r="K12" s="196">
        <f t="shared" si="1"/>
        <v>4.208333333</v>
      </c>
      <c r="L12" s="195">
        <v>5.0</v>
      </c>
      <c r="M12" s="197">
        <f t="shared" si="2"/>
        <v>84.16666667</v>
      </c>
    </row>
    <row r="13" ht="12.75" customHeight="1">
      <c r="A13" s="187"/>
      <c r="B13" s="187"/>
      <c r="C13" s="187"/>
      <c r="D13" s="187"/>
      <c r="E13" s="187"/>
      <c r="F13" s="187"/>
      <c r="G13" s="187"/>
      <c r="H13" s="187"/>
      <c r="I13" s="187"/>
      <c r="J13" s="187"/>
      <c r="K13" s="187"/>
      <c r="L13" s="187"/>
      <c r="M13" s="187"/>
    </row>
    <row r="14" ht="13.5" customHeight="1">
      <c r="A14" s="187"/>
      <c r="B14" s="187"/>
      <c r="C14" s="202" t="s">
        <v>302</v>
      </c>
      <c r="D14" s="192" t="s">
        <v>43</v>
      </c>
      <c r="E14" s="192" t="s">
        <v>37</v>
      </c>
      <c r="F14" s="192" t="s">
        <v>38</v>
      </c>
      <c r="G14" s="192" t="s">
        <v>39</v>
      </c>
      <c r="H14" s="192" t="s">
        <v>40</v>
      </c>
      <c r="I14" s="187"/>
      <c r="J14" s="187"/>
      <c r="K14" s="187"/>
      <c r="L14" s="187"/>
      <c r="M14" s="187"/>
    </row>
    <row r="15" ht="13.5" customHeight="1">
      <c r="A15" s="187"/>
      <c r="B15" s="187"/>
      <c r="C15" s="202" t="s">
        <v>281</v>
      </c>
      <c r="D15" s="196">
        <f>K8</f>
        <v>4.291666667</v>
      </c>
      <c r="E15" s="196">
        <f>K9</f>
        <v>4.333333333</v>
      </c>
      <c r="F15" s="196">
        <f>K10</f>
        <v>4.333333333</v>
      </c>
      <c r="G15" s="196">
        <f>K11</f>
        <v>4.208333333</v>
      </c>
      <c r="H15" s="196">
        <f>K12</f>
        <v>4.208333333</v>
      </c>
      <c r="I15" s="187"/>
      <c r="J15" s="187"/>
      <c r="K15" s="187"/>
      <c r="L15" s="187"/>
      <c r="M15" s="187"/>
    </row>
    <row r="16" ht="13.5" customHeight="1">
      <c r="A16" s="187"/>
      <c r="B16" s="187"/>
      <c r="C16" s="202" t="s">
        <v>310</v>
      </c>
      <c r="D16" s="195">
        <v>5.0</v>
      </c>
      <c r="E16" s="195">
        <v>5.0</v>
      </c>
      <c r="F16" s="195">
        <v>5.0</v>
      </c>
      <c r="G16" s="195">
        <v>5.0</v>
      </c>
      <c r="H16" s="195">
        <v>5.0</v>
      </c>
      <c r="I16" s="187"/>
      <c r="J16" s="187"/>
      <c r="K16" s="187"/>
      <c r="L16" s="187"/>
      <c r="M16" s="187"/>
    </row>
    <row r="17" ht="13.5" customHeight="1">
      <c r="A17" s="187"/>
      <c r="B17" s="187"/>
      <c r="C17" s="202" t="s">
        <v>283</v>
      </c>
      <c r="D17" s="208">
        <f t="shared" ref="D17:H17" si="3">(D15/D16)*100</f>
        <v>85.83333333</v>
      </c>
      <c r="E17" s="208">
        <f t="shared" si="3"/>
        <v>86.66666667</v>
      </c>
      <c r="F17" s="208">
        <f t="shared" si="3"/>
        <v>86.66666667</v>
      </c>
      <c r="G17" s="208">
        <f t="shared" si="3"/>
        <v>84.16666667</v>
      </c>
      <c r="H17" s="208">
        <f t="shared" si="3"/>
        <v>84.16666667</v>
      </c>
      <c r="I17" s="187"/>
      <c r="J17" s="187"/>
      <c r="K17" s="187"/>
      <c r="L17" s="187"/>
      <c r="M17" s="187"/>
    </row>
    <row r="18" ht="12.75" customHeight="1">
      <c r="A18" s="187"/>
      <c r="B18" s="187"/>
      <c r="C18" s="187"/>
      <c r="D18" s="187"/>
      <c r="E18" s="187"/>
      <c r="F18" s="187"/>
      <c r="G18" s="187"/>
      <c r="H18" s="187"/>
      <c r="I18" s="187"/>
      <c r="J18" s="187"/>
      <c r="K18" s="187"/>
      <c r="L18" s="187"/>
      <c r="M18" s="187"/>
    </row>
    <row r="19" ht="13.5" customHeight="1">
      <c r="A19" s="187"/>
      <c r="B19" s="187"/>
      <c r="C19" s="202" t="s">
        <v>315</v>
      </c>
      <c r="D19" s="192" t="s">
        <v>43</v>
      </c>
      <c r="E19" s="192" t="s">
        <v>37</v>
      </c>
      <c r="F19" s="192" t="s">
        <v>38</v>
      </c>
      <c r="G19" s="192" t="s">
        <v>39</v>
      </c>
      <c r="H19" s="192" t="s">
        <v>40</v>
      </c>
      <c r="I19" s="187"/>
      <c r="J19" s="187"/>
      <c r="K19" s="187"/>
      <c r="L19" s="187"/>
      <c r="M19" s="187"/>
    </row>
    <row r="20" ht="27.0" customHeight="1">
      <c r="A20" s="187"/>
      <c r="B20" s="187"/>
      <c r="C20" s="194" t="s">
        <v>316</v>
      </c>
      <c r="D20" s="172">
        <v>93.0</v>
      </c>
      <c r="E20" s="172">
        <v>89.0</v>
      </c>
      <c r="F20" s="172">
        <v>90.0</v>
      </c>
      <c r="G20" s="172">
        <v>85.0</v>
      </c>
      <c r="H20" s="172">
        <v>93.0</v>
      </c>
      <c r="I20" s="187"/>
      <c r="J20" s="187"/>
      <c r="K20" s="187"/>
      <c r="L20" s="187"/>
      <c r="M20" s="187"/>
    </row>
    <row r="21" ht="13.5" customHeight="1">
      <c r="A21" s="187"/>
      <c r="B21" s="187"/>
      <c r="C21" s="193" t="s">
        <v>318</v>
      </c>
      <c r="D21" s="217">
        <f t="shared" ref="D21:H21" si="4">D20*0.8</f>
        <v>74.4</v>
      </c>
      <c r="E21" s="217">
        <f t="shared" si="4"/>
        <v>71.2</v>
      </c>
      <c r="F21" s="217">
        <f t="shared" si="4"/>
        <v>72</v>
      </c>
      <c r="G21" s="217">
        <f t="shared" si="4"/>
        <v>68</v>
      </c>
      <c r="H21" s="217">
        <f t="shared" si="4"/>
        <v>74.4</v>
      </c>
      <c r="I21" s="187"/>
      <c r="J21" s="187"/>
      <c r="K21" s="187"/>
      <c r="L21" s="187"/>
      <c r="M21" s="187"/>
    </row>
    <row r="22" ht="13.5" customHeight="1">
      <c r="A22" s="187"/>
      <c r="B22" s="187"/>
      <c r="C22" s="193" t="s">
        <v>320</v>
      </c>
      <c r="D22" s="217">
        <f t="shared" ref="D22:H22" si="5">D17</f>
        <v>85.83333333</v>
      </c>
      <c r="E22" s="217">
        <f t="shared" si="5"/>
        <v>86.66666667</v>
      </c>
      <c r="F22" s="217">
        <f t="shared" si="5"/>
        <v>86.66666667</v>
      </c>
      <c r="G22" s="217">
        <f t="shared" si="5"/>
        <v>84.16666667</v>
      </c>
      <c r="H22" s="217">
        <f t="shared" si="5"/>
        <v>84.16666667</v>
      </c>
      <c r="I22" s="187"/>
      <c r="J22" s="187"/>
      <c r="K22" s="187"/>
      <c r="L22" s="187"/>
      <c r="M22" s="187"/>
    </row>
    <row r="23" ht="13.5" customHeight="1">
      <c r="A23" s="187"/>
      <c r="B23" s="187"/>
      <c r="C23" s="193" t="s">
        <v>322</v>
      </c>
      <c r="D23" s="217">
        <f t="shared" ref="D23:H23" si="6">D22*0.2</f>
        <v>17.16666667</v>
      </c>
      <c r="E23" s="217">
        <f t="shared" si="6"/>
        <v>17.33333333</v>
      </c>
      <c r="F23" s="217">
        <f t="shared" si="6"/>
        <v>17.33333333</v>
      </c>
      <c r="G23" s="217">
        <f t="shared" si="6"/>
        <v>16.83333333</v>
      </c>
      <c r="H23" s="217">
        <f t="shared" si="6"/>
        <v>16.83333333</v>
      </c>
      <c r="I23" s="187"/>
      <c r="J23" s="187"/>
      <c r="K23" s="187"/>
      <c r="L23" s="187"/>
      <c r="M23" s="187"/>
    </row>
    <row r="24" ht="15.0" customHeight="1">
      <c r="A24" s="187"/>
      <c r="B24" s="187"/>
      <c r="C24" s="193" t="s">
        <v>323</v>
      </c>
      <c r="D24" s="219">
        <f t="shared" ref="D24:H24" si="7">D21+D23</f>
        <v>91.56666667</v>
      </c>
      <c r="E24" s="219">
        <f t="shared" si="7"/>
        <v>88.53333333</v>
      </c>
      <c r="F24" s="219">
        <f t="shared" si="7"/>
        <v>89.33333333</v>
      </c>
      <c r="G24" s="219">
        <f t="shared" si="7"/>
        <v>84.83333333</v>
      </c>
      <c r="H24" s="219">
        <f t="shared" si="7"/>
        <v>91.23333333</v>
      </c>
      <c r="I24" s="187"/>
      <c r="J24" s="187"/>
      <c r="K24" s="187"/>
      <c r="L24" s="187"/>
      <c r="M24" s="187"/>
    </row>
    <row r="25" ht="12.75" customHeight="1">
      <c r="A25" s="187"/>
      <c r="B25" s="187"/>
      <c r="C25" s="187"/>
      <c r="D25" s="187"/>
      <c r="E25" s="187"/>
      <c r="F25" s="187"/>
      <c r="G25" s="187"/>
      <c r="H25" s="187"/>
      <c r="I25" s="187"/>
      <c r="J25" s="187"/>
      <c r="K25" s="187"/>
      <c r="L25" s="187"/>
      <c r="M25" s="187"/>
    </row>
    <row r="26" ht="12.75" customHeight="1">
      <c r="A26" s="187"/>
      <c r="B26" s="187"/>
      <c r="C26" s="187"/>
      <c r="D26" s="187"/>
      <c r="E26" s="187"/>
      <c r="F26" s="187"/>
      <c r="G26" s="187"/>
      <c r="H26" s="187"/>
      <c r="I26" s="187"/>
      <c r="J26" s="187"/>
      <c r="K26" s="187"/>
      <c r="L26" s="187"/>
      <c r="M26" s="187"/>
    </row>
    <row r="27" ht="13.5" customHeight="1">
      <c r="A27" s="187"/>
      <c r="B27" s="187"/>
      <c r="C27" s="220" t="s">
        <v>324</v>
      </c>
      <c r="D27" s="221" t="s">
        <v>43</v>
      </c>
      <c r="E27" s="221" t="s">
        <v>37</v>
      </c>
      <c r="F27" s="221" t="s">
        <v>38</v>
      </c>
      <c r="G27" s="221" t="s">
        <v>39</v>
      </c>
      <c r="H27" s="221" t="s">
        <v>40</v>
      </c>
      <c r="I27" s="187"/>
      <c r="J27" s="187"/>
      <c r="K27" s="187"/>
      <c r="L27" s="187"/>
      <c r="M27" s="187"/>
    </row>
    <row r="28" ht="15.0" customHeight="1">
      <c r="A28" s="187"/>
      <c r="B28" s="187"/>
      <c r="C28" s="187"/>
      <c r="D28" s="222">
        <f t="shared" ref="D28:H28" si="8">D24</f>
        <v>91.56666667</v>
      </c>
      <c r="E28" s="222">
        <f t="shared" si="8"/>
        <v>88.53333333</v>
      </c>
      <c r="F28" s="222">
        <f t="shared" si="8"/>
        <v>89.33333333</v>
      </c>
      <c r="G28" s="222">
        <f t="shared" si="8"/>
        <v>84.83333333</v>
      </c>
      <c r="H28" s="222">
        <f t="shared" si="8"/>
        <v>91.23333333</v>
      </c>
      <c r="I28" s="187"/>
      <c r="J28" s="187"/>
      <c r="K28" s="187"/>
      <c r="L28" s="187"/>
      <c r="M28" s="187"/>
    </row>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1">
    <mergeCell ref="J6:J7"/>
    <mergeCell ref="K6:K7"/>
    <mergeCell ref="L6:L7"/>
    <mergeCell ref="M6:M7"/>
    <mergeCell ref="A1:M1"/>
    <mergeCell ref="A2:M2"/>
    <mergeCell ref="A3:M3"/>
    <mergeCell ref="A6:A7"/>
    <mergeCell ref="B6:B7"/>
    <mergeCell ref="C6:C7"/>
    <mergeCell ref="D6:I6"/>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14"/>
    <col customWidth="1" min="2" max="2" width="6.0"/>
    <col customWidth="1" min="3" max="3" width="14.14"/>
    <col customWidth="1" min="4" max="4" width="12.14"/>
    <col customWidth="1" min="5" max="5" width="20.57"/>
    <col customWidth="1" min="6" max="6" width="20.14"/>
    <col customWidth="1" min="7" max="7" width="11.0"/>
    <col customWidth="1" min="8" max="8" width="12.86"/>
    <col customWidth="1" min="9" max="15" width="9.14"/>
    <col customWidth="1" min="16" max="26" width="8.0"/>
  </cols>
  <sheetData>
    <row r="1" ht="20.25" customHeight="1">
      <c r="A1" s="198" t="s">
        <v>268</v>
      </c>
      <c r="N1" s="94"/>
      <c r="O1" s="94"/>
      <c r="P1" s="94"/>
      <c r="Q1" s="94"/>
      <c r="R1" s="94"/>
      <c r="S1" s="94"/>
      <c r="T1" s="94"/>
      <c r="U1" s="94"/>
      <c r="V1" s="94"/>
      <c r="W1" s="94"/>
      <c r="X1" s="94"/>
      <c r="Y1" s="94"/>
      <c r="Z1" s="94"/>
    </row>
    <row r="2" ht="20.25" customHeight="1">
      <c r="A2" s="198" t="s">
        <v>269</v>
      </c>
      <c r="N2" s="94"/>
      <c r="O2" s="94"/>
      <c r="P2" s="94"/>
      <c r="Q2" s="94"/>
      <c r="R2" s="94"/>
      <c r="S2" s="94"/>
      <c r="T2" s="94"/>
      <c r="U2" s="94"/>
      <c r="V2" s="94"/>
      <c r="W2" s="94"/>
      <c r="X2" s="94"/>
      <c r="Y2" s="94"/>
      <c r="Z2" s="94"/>
    </row>
    <row r="3" ht="15.0" customHeight="1">
      <c r="A3" s="185" t="s">
        <v>289</v>
      </c>
      <c r="N3" s="94"/>
      <c r="O3" s="94"/>
      <c r="P3" s="94"/>
      <c r="Q3" s="94"/>
      <c r="R3" s="94"/>
      <c r="S3" s="94"/>
      <c r="T3" s="94"/>
      <c r="U3" s="94"/>
      <c r="V3" s="94"/>
      <c r="W3" s="94"/>
      <c r="X3" s="94"/>
      <c r="Y3" s="94"/>
      <c r="Z3" s="94"/>
    </row>
    <row r="4" ht="15.0" customHeight="1">
      <c r="A4" s="186" t="s">
        <v>291</v>
      </c>
      <c r="B4" s="186"/>
      <c r="C4" s="186"/>
      <c r="D4" s="94"/>
      <c r="E4" s="186" t="s">
        <v>292</v>
      </c>
      <c r="F4" s="186"/>
      <c r="G4" s="186"/>
      <c r="H4" s="186"/>
      <c r="I4" s="186"/>
      <c r="J4" s="186"/>
      <c r="K4" s="186"/>
      <c r="L4" s="186"/>
      <c r="M4" s="186" t="s">
        <v>293</v>
      </c>
      <c r="N4" s="199"/>
      <c r="O4" s="199"/>
      <c r="P4" s="94"/>
      <c r="Q4" s="94"/>
      <c r="R4" s="94"/>
      <c r="S4" s="94"/>
      <c r="T4" s="94"/>
      <c r="U4" s="94"/>
      <c r="V4" s="94"/>
      <c r="W4" s="94"/>
      <c r="X4" s="94"/>
      <c r="Y4" s="94"/>
      <c r="Z4" s="94"/>
    </row>
    <row r="5" ht="15.0" customHeight="1">
      <c r="A5" s="186" t="s">
        <v>296</v>
      </c>
      <c r="B5" s="186"/>
      <c r="C5" s="186"/>
      <c r="D5" s="186"/>
      <c r="E5" s="186"/>
      <c r="F5" s="186"/>
      <c r="G5" s="186"/>
      <c r="H5" s="186"/>
      <c r="I5" s="186"/>
      <c r="J5" s="186"/>
      <c r="K5" s="186"/>
      <c r="L5" s="186"/>
      <c r="M5" s="186"/>
      <c r="N5" s="199"/>
      <c r="O5" s="199"/>
      <c r="P5" s="94"/>
      <c r="Q5" s="94"/>
      <c r="R5" s="94"/>
      <c r="S5" s="94"/>
      <c r="T5" s="94"/>
      <c r="U5" s="94"/>
      <c r="V5" s="94"/>
      <c r="W5" s="94"/>
      <c r="X5" s="94"/>
      <c r="Y5" s="94"/>
      <c r="Z5" s="94"/>
    </row>
    <row r="6" ht="18.0" customHeight="1">
      <c r="A6" s="200"/>
      <c r="B6" s="201" t="s">
        <v>299</v>
      </c>
      <c r="O6" s="200"/>
      <c r="P6" s="200"/>
      <c r="Q6" s="200"/>
      <c r="R6" s="200"/>
      <c r="S6" s="200"/>
      <c r="T6" s="200"/>
      <c r="U6" s="200"/>
      <c r="V6" s="200"/>
      <c r="W6" s="200"/>
      <c r="X6" s="200"/>
      <c r="Y6" s="200"/>
      <c r="Z6" s="200"/>
    </row>
    <row r="7" ht="18.0" customHeight="1">
      <c r="A7" s="200"/>
      <c r="B7" s="201" t="s">
        <v>300</v>
      </c>
      <c r="O7" s="200"/>
      <c r="P7" s="200"/>
      <c r="Q7" s="200"/>
      <c r="R7" s="200"/>
      <c r="S7" s="200"/>
      <c r="T7" s="200"/>
      <c r="U7" s="200"/>
      <c r="V7" s="200"/>
      <c r="W7" s="200"/>
      <c r="X7" s="200"/>
      <c r="Y7" s="200"/>
      <c r="Z7" s="200"/>
    </row>
    <row r="8" ht="18.0" customHeight="1">
      <c r="A8" s="200"/>
      <c r="B8" s="201" t="s">
        <v>301</v>
      </c>
      <c r="O8" s="200"/>
      <c r="P8" s="200"/>
      <c r="Q8" s="200"/>
      <c r="R8" s="200"/>
      <c r="S8" s="200"/>
      <c r="T8" s="200"/>
      <c r="U8" s="200"/>
      <c r="V8" s="200"/>
      <c r="W8" s="200"/>
      <c r="X8" s="200"/>
      <c r="Y8" s="200"/>
      <c r="Z8" s="200"/>
    </row>
    <row r="9" ht="38.25" customHeight="1">
      <c r="A9" s="94"/>
      <c r="B9" s="203" t="s">
        <v>303</v>
      </c>
      <c r="O9" s="94"/>
      <c r="P9" s="94"/>
      <c r="Q9" s="94"/>
      <c r="R9" s="94"/>
      <c r="S9" s="94"/>
      <c r="T9" s="94"/>
      <c r="U9" s="94"/>
      <c r="V9" s="94"/>
      <c r="W9" s="94"/>
      <c r="X9" s="94"/>
      <c r="Y9" s="94"/>
      <c r="Z9" s="94"/>
    </row>
    <row r="10" ht="15.0" customHeight="1">
      <c r="A10" s="94"/>
      <c r="B10" s="204" t="s">
        <v>302</v>
      </c>
      <c r="C10" s="204" t="s">
        <v>304</v>
      </c>
      <c r="D10" s="205" t="s">
        <v>305</v>
      </c>
      <c r="E10" s="205" t="s">
        <v>306</v>
      </c>
      <c r="F10" s="205" t="s">
        <v>307</v>
      </c>
      <c r="G10" s="204" t="s">
        <v>308</v>
      </c>
      <c r="H10" s="204" t="s">
        <v>309</v>
      </c>
      <c r="I10" s="5"/>
      <c r="J10" s="5"/>
      <c r="K10" s="5"/>
      <c r="L10" s="5"/>
      <c r="M10" s="5"/>
      <c r="N10" s="5"/>
      <c r="O10" s="94"/>
      <c r="P10" s="94"/>
      <c r="Q10" s="94"/>
      <c r="R10" s="94"/>
      <c r="S10" s="94"/>
      <c r="T10" s="94"/>
      <c r="U10" s="94"/>
      <c r="V10" s="94"/>
      <c r="W10" s="94"/>
      <c r="X10" s="94"/>
      <c r="Y10" s="94"/>
      <c r="Z10" s="94"/>
    </row>
    <row r="11" ht="15.0" customHeight="1">
      <c r="A11" s="94"/>
      <c r="B11" s="206"/>
      <c r="C11" s="206"/>
      <c r="D11" s="207" t="s">
        <v>311</v>
      </c>
      <c r="E11" s="209" t="s">
        <v>312</v>
      </c>
      <c r="F11" s="209" t="s">
        <v>313</v>
      </c>
      <c r="G11" s="206"/>
      <c r="H11" s="206"/>
      <c r="I11" s="5"/>
      <c r="J11" s="5"/>
      <c r="K11" s="5"/>
      <c r="L11" s="5"/>
      <c r="M11" s="5"/>
      <c r="N11" s="5"/>
      <c r="O11" s="94"/>
      <c r="P11" s="94"/>
      <c r="Q11" s="94"/>
      <c r="R11" s="94"/>
      <c r="S11" s="94"/>
      <c r="T11" s="94"/>
      <c r="U11" s="94"/>
      <c r="V11" s="94"/>
      <c r="W11" s="94"/>
      <c r="X11" s="94"/>
      <c r="Y11" s="94"/>
      <c r="Z11" s="94"/>
    </row>
    <row r="12" ht="15.75" customHeight="1">
      <c r="A12" s="94"/>
      <c r="B12" s="210"/>
      <c r="C12" s="210"/>
      <c r="D12" s="211" t="s">
        <v>314</v>
      </c>
      <c r="E12" s="212"/>
      <c r="F12" s="212"/>
      <c r="G12" s="210"/>
      <c r="H12" s="210"/>
      <c r="I12" s="5"/>
      <c r="J12" s="5"/>
      <c r="K12" s="5"/>
      <c r="L12" s="5"/>
      <c r="M12" s="5"/>
      <c r="N12" s="5"/>
      <c r="O12" s="94"/>
      <c r="P12" s="94"/>
      <c r="Q12" s="94"/>
      <c r="R12" s="94"/>
      <c r="S12" s="94"/>
      <c r="T12" s="94"/>
      <c r="U12" s="94"/>
      <c r="V12" s="94"/>
      <c r="W12" s="94"/>
      <c r="X12" s="94"/>
      <c r="Y12" s="94"/>
      <c r="Z12" s="94"/>
    </row>
    <row r="13" ht="18.0" customHeight="1">
      <c r="A13" s="94"/>
      <c r="B13" s="213" t="s">
        <v>43</v>
      </c>
      <c r="C13" s="214" t="s">
        <v>317</v>
      </c>
      <c r="D13" s="215">
        <v>86.0</v>
      </c>
      <c r="E13" s="216">
        <v>86.0</v>
      </c>
      <c r="F13" s="218">
        <f t="shared" ref="F13:F17" si="1">(0.8*D13)+(0.2*E13)</f>
        <v>86</v>
      </c>
      <c r="G13" s="216">
        <v>80.0</v>
      </c>
      <c r="H13" s="216" t="s">
        <v>319</v>
      </c>
      <c r="I13" s="5"/>
      <c r="J13" s="5"/>
      <c r="K13" s="5"/>
      <c r="L13" s="5"/>
      <c r="M13" s="5"/>
      <c r="N13" s="5"/>
      <c r="O13" s="94"/>
      <c r="P13" s="94"/>
      <c r="Q13" s="94"/>
      <c r="R13" s="94"/>
      <c r="S13" s="94"/>
      <c r="T13" s="94"/>
      <c r="U13" s="94"/>
      <c r="V13" s="94"/>
      <c r="W13" s="94"/>
      <c r="X13" s="94"/>
      <c r="Y13" s="94"/>
      <c r="Z13" s="94"/>
    </row>
    <row r="14" ht="18.0" customHeight="1">
      <c r="A14" s="94"/>
      <c r="B14" s="213" t="s">
        <v>37</v>
      </c>
      <c r="C14" s="214" t="s">
        <v>321</v>
      </c>
      <c r="D14" s="215">
        <v>82.0</v>
      </c>
      <c r="E14" s="216">
        <v>87.0</v>
      </c>
      <c r="F14" s="218">
        <f t="shared" si="1"/>
        <v>83</v>
      </c>
      <c r="G14" s="216">
        <v>80.0</v>
      </c>
      <c r="H14" s="216" t="s">
        <v>319</v>
      </c>
      <c r="I14" s="5"/>
      <c r="J14" s="5"/>
      <c r="K14" s="5"/>
      <c r="L14" s="5"/>
      <c r="M14" s="5"/>
      <c r="N14" s="5"/>
      <c r="O14" s="94"/>
      <c r="P14" s="94"/>
      <c r="Q14" s="94"/>
      <c r="R14" s="94"/>
      <c r="S14" s="94"/>
      <c r="T14" s="94"/>
      <c r="U14" s="94"/>
      <c r="V14" s="94"/>
      <c r="W14" s="94"/>
      <c r="X14" s="94"/>
      <c r="Y14" s="94"/>
      <c r="Z14" s="94"/>
    </row>
    <row r="15" ht="18.0" customHeight="1">
      <c r="A15" s="94"/>
      <c r="B15" s="213" t="s">
        <v>38</v>
      </c>
      <c r="C15" s="214" t="s">
        <v>317</v>
      </c>
      <c r="D15" s="215">
        <v>83.0</v>
      </c>
      <c r="E15" s="216">
        <v>87.0</v>
      </c>
      <c r="F15" s="218">
        <f t="shared" si="1"/>
        <v>83.8</v>
      </c>
      <c r="G15" s="216">
        <v>80.0</v>
      </c>
      <c r="H15" s="216" t="s">
        <v>319</v>
      </c>
      <c r="I15" s="5"/>
      <c r="J15" s="5"/>
      <c r="K15" s="5"/>
      <c r="L15" s="5"/>
      <c r="M15" s="5"/>
      <c r="N15" s="5"/>
      <c r="O15" s="94"/>
      <c r="P15" s="94"/>
      <c r="Q15" s="94"/>
      <c r="R15" s="94"/>
      <c r="S15" s="94"/>
      <c r="T15" s="94"/>
      <c r="U15" s="94"/>
      <c r="V15" s="94"/>
      <c r="W15" s="94"/>
      <c r="X15" s="94"/>
      <c r="Y15" s="94"/>
      <c r="Z15" s="94"/>
    </row>
    <row r="16" ht="18.0" customHeight="1">
      <c r="A16" s="94"/>
      <c r="B16" s="213" t="s">
        <v>39</v>
      </c>
      <c r="C16" s="216" t="s">
        <v>321</v>
      </c>
      <c r="D16" s="215">
        <v>78.0</v>
      </c>
      <c r="E16" s="216">
        <v>84.0</v>
      </c>
      <c r="F16" s="218">
        <f t="shared" si="1"/>
        <v>79.2</v>
      </c>
      <c r="G16" s="216">
        <v>80.0</v>
      </c>
      <c r="H16" s="216" t="s">
        <v>319</v>
      </c>
      <c r="I16" s="5"/>
      <c r="J16" s="5"/>
      <c r="K16" s="5"/>
      <c r="L16" s="5"/>
      <c r="M16" s="5"/>
      <c r="N16" s="5"/>
      <c r="O16" s="94"/>
      <c r="P16" s="94"/>
      <c r="Q16" s="94"/>
      <c r="R16" s="94"/>
      <c r="S16" s="94"/>
      <c r="T16" s="94"/>
      <c r="U16" s="94"/>
      <c r="V16" s="94"/>
      <c r="W16" s="94"/>
      <c r="X16" s="94"/>
      <c r="Y16" s="94"/>
      <c r="Z16" s="94"/>
    </row>
    <row r="17" ht="25.5" customHeight="1">
      <c r="A17" s="94"/>
      <c r="B17" s="213" t="s">
        <v>40</v>
      </c>
      <c r="C17" s="216" t="s">
        <v>321</v>
      </c>
      <c r="D17" s="215">
        <v>86.0</v>
      </c>
      <c r="E17" s="216">
        <v>84.0</v>
      </c>
      <c r="F17" s="218">
        <f t="shared" si="1"/>
        <v>85.6</v>
      </c>
      <c r="G17" s="216">
        <v>80.0</v>
      </c>
      <c r="H17" s="216" t="s">
        <v>319</v>
      </c>
      <c r="I17" s="94"/>
      <c r="J17" s="94"/>
      <c r="K17" s="94"/>
      <c r="L17" s="94"/>
      <c r="M17" s="94"/>
      <c r="N17" s="94"/>
      <c r="O17" s="94"/>
      <c r="P17" s="94"/>
      <c r="Q17" s="94"/>
      <c r="R17" s="94"/>
      <c r="S17" s="94"/>
      <c r="T17" s="94"/>
      <c r="U17" s="94"/>
      <c r="V17" s="94"/>
      <c r="W17" s="94"/>
      <c r="X17" s="94"/>
      <c r="Y17" s="94"/>
      <c r="Z17" s="94"/>
    </row>
    <row r="18" ht="12.75" customHeight="1">
      <c r="A18" s="94"/>
      <c r="B18" s="94"/>
      <c r="C18" s="94"/>
      <c r="D18" s="94"/>
      <c r="E18" s="94"/>
      <c r="F18" s="94"/>
      <c r="G18" s="94"/>
      <c r="H18" s="94"/>
      <c r="I18" s="94"/>
      <c r="J18" s="94"/>
      <c r="K18" s="94"/>
      <c r="L18" s="94"/>
      <c r="M18" s="94"/>
      <c r="N18" s="94"/>
      <c r="O18" s="94"/>
      <c r="P18" s="94"/>
      <c r="Q18" s="94"/>
      <c r="R18" s="94"/>
      <c r="S18" s="94"/>
      <c r="T18" s="94"/>
      <c r="U18" s="94"/>
      <c r="V18" s="94"/>
      <c r="W18" s="94"/>
      <c r="X18" s="94"/>
      <c r="Y18" s="94"/>
      <c r="Z18" s="94"/>
    </row>
    <row r="19" ht="12.75" customHeight="1">
      <c r="A19" s="94"/>
      <c r="B19" s="94"/>
      <c r="C19" s="94"/>
      <c r="D19" s="94"/>
      <c r="E19" s="94"/>
      <c r="F19" s="94"/>
      <c r="G19" s="94"/>
      <c r="H19" s="94"/>
      <c r="I19" s="94"/>
      <c r="J19" s="94"/>
      <c r="K19" s="94"/>
      <c r="L19" s="94"/>
      <c r="M19" s="94"/>
      <c r="N19" s="94"/>
      <c r="O19" s="94"/>
      <c r="P19" s="94"/>
      <c r="Q19" s="94"/>
      <c r="R19" s="94"/>
      <c r="S19" s="94"/>
      <c r="T19" s="94"/>
      <c r="U19" s="94"/>
      <c r="V19" s="94"/>
      <c r="W19" s="94"/>
      <c r="X19" s="94"/>
      <c r="Y19" s="94"/>
      <c r="Z19" s="94"/>
    </row>
    <row r="20" ht="12.75" customHeight="1">
      <c r="A20" s="94"/>
      <c r="B20" s="94"/>
      <c r="C20" s="94"/>
      <c r="D20" s="94"/>
      <c r="E20" s="94"/>
      <c r="F20" s="94"/>
      <c r="G20" s="94"/>
      <c r="H20" s="94"/>
      <c r="I20" s="94"/>
      <c r="J20" s="94"/>
      <c r="K20" s="94"/>
      <c r="L20" s="94"/>
      <c r="M20" s="94"/>
      <c r="N20" s="94"/>
      <c r="O20" s="94"/>
      <c r="P20" s="94"/>
      <c r="Q20" s="94"/>
      <c r="R20" s="94"/>
      <c r="S20" s="94"/>
      <c r="T20" s="94"/>
      <c r="U20" s="94"/>
      <c r="V20" s="94"/>
      <c r="W20" s="94"/>
      <c r="X20" s="94"/>
      <c r="Y20" s="94"/>
      <c r="Z20" s="94"/>
    </row>
    <row r="21" ht="12.75" customHeight="1">
      <c r="A21" s="94"/>
      <c r="B21" s="94"/>
      <c r="C21" s="94"/>
      <c r="D21" s="94"/>
      <c r="E21" s="94"/>
      <c r="F21" s="94"/>
      <c r="G21" s="94"/>
      <c r="H21" s="94"/>
      <c r="I21" s="94"/>
      <c r="J21" s="94"/>
      <c r="K21" s="94"/>
      <c r="L21" s="94"/>
      <c r="M21" s="94"/>
      <c r="N21" s="94"/>
      <c r="O21" s="94"/>
      <c r="P21" s="94"/>
      <c r="Q21" s="94"/>
      <c r="R21" s="94"/>
      <c r="S21" s="94"/>
      <c r="T21" s="94"/>
      <c r="U21" s="94"/>
      <c r="V21" s="94"/>
      <c r="W21" s="94"/>
      <c r="X21" s="94"/>
      <c r="Y21" s="94"/>
      <c r="Z21" s="94"/>
    </row>
    <row r="22" ht="12.75" customHeight="1">
      <c r="A22" s="94"/>
      <c r="B22" s="94"/>
      <c r="C22" s="94"/>
      <c r="D22" s="94"/>
      <c r="E22" s="94"/>
      <c r="F22" s="94"/>
      <c r="G22" s="94"/>
      <c r="H22" s="94"/>
      <c r="I22" s="94"/>
      <c r="J22" s="94"/>
      <c r="K22" s="94"/>
      <c r="L22" s="94"/>
      <c r="M22" s="94"/>
      <c r="N22" s="94"/>
      <c r="O22" s="94"/>
      <c r="P22" s="94"/>
      <c r="Q22" s="94"/>
      <c r="R22" s="94"/>
      <c r="S22" s="94"/>
      <c r="T22" s="94"/>
      <c r="U22" s="94"/>
      <c r="V22" s="94"/>
      <c r="W22" s="94"/>
      <c r="X22" s="94"/>
      <c r="Y22" s="94"/>
      <c r="Z22" s="94"/>
    </row>
    <row r="23" ht="12.75" customHeight="1">
      <c r="A23" s="94"/>
      <c r="B23" s="94"/>
      <c r="C23" s="94"/>
      <c r="D23" s="94"/>
      <c r="E23" s="94"/>
      <c r="F23" s="94"/>
      <c r="G23" s="94"/>
      <c r="H23" s="94"/>
      <c r="I23" s="94"/>
      <c r="J23" s="94"/>
      <c r="K23" s="94"/>
      <c r="L23" s="94"/>
      <c r="M23" s="94"/>
      <c r="N23" s="94"/>
      <c r="O23" s="94"/>
      <c r="P23" s="94"/>
      <c r="Q23" s="94"/>
      <c r="R23" s="94"/>
      <c r="S23" s="94"/>
      <c r="T23" s="94"/>
      <c r="U23" s="94"/>
      <c r="V23" s="94"/>
      <c r="W23" s="94"/>
      <c r="X23" s="94"/>
      <c r="Y23" s="94"/>
      <c r="Z23" s="94"/>
    </row>
    <row r="24" ht="12.75" customHeight="1">
      <c r="A24" s="94"/>
      <c r="B24" s="94"/>
      <c r="C24" s="94"/>
      <c r="D24" s="94"/>
      <c r="E24" s="94"/>
      <c r="F24" s="94"/>
      <c r="G24" s="94"/>
      <c r="H24" s="94"/>
      <c r="I24" s="94"/>
      <c r="J24" s="94"/>
      <c r="K24" s="94"/>
      <c r="L24" s="94"/>
      <c r="M24" s="94"/>
      <c r="N24" s="94"/>
      <c r="O24" s="94"/>
      <c r="P24" s="94"/>
      <c r="Q24" s="94"/>
      <c r="R24" s="94"/>
      <c r="S24" s="94"/>
      <c r="T24" s="94"/>
      <c r="U24" s="94"/>
      <c r="V24" s="94"/>
      <c r="W24" s="94"/>
      <c r="X24" s="94"/>
      <c r="Y24" s="94"/>
      <c r="Z24" s="94"/>
    </row>
    <row r="25" ht="12.75" customHeight="1">
      <c r="A25" s="94"/>
      <c r="B25" s="94"/>
      <c r="C25" s="94"/>
      <c r="D25" s="94"/>
      <c r="E25" s="94"/>
      <c r="F25" s="94"/>
      <c r="G25" s="94"/>
      <c r="H25" s="94"/>
      <c r="I25" s="94"/>
      <c r="J25" s="94"/>
      <c r="K25" s="94"/>
      <c r="L25" s="94"/>
      <c r="M25" s="94"/>
      <c r="N25" s="94"/>
      <c r="O25" s="94"/>
      <c r="P25" s="94"/>
      <c r="Q25" s="94"/>
      <c r="R25" s="94"/>
      <c r="S25" s="94"/>
      <c r="T25" s="94"/>
      <c r="U25" s="94"/>
      <c r="V25" s="94"/>
      <c r="W25" s="94"/>
      <c r="X25" s="94"/>
      <c r="Y25" s="94"/>
      <c r="Z25" s="94"/>
    </row>
    <row r="26" ht="12.75" customHeight="1">
      <c r="A26" s="94"/>
      <c r="B26" s="94"/>
      <c r="C26" s="94"/>
      <c r="D26" s="94"/>
      <c r="E26" s="94"/>
      <c r="F26" s="94"/>
      <c r="G26" s="94"/>
      <c r="H26" s="94"/>
      <c r="I26" s="94"/>
      <c r="J26" s="94"/>
      <c r="K26" s="94"/>
      <c r="L26" s="94"/>
      <c r="M26" s="94"/>
      <c r="N26" s="94"/>
      <c r="O26" s="94"/>
      <c r="P26" s="94"/>
      <c r="Q26" s="94"/>
      <c r="R26" s="94"/>
      <c r="S26" s="94"/>
      <c r="T26" s="94"/>
      <c r="U26" s="94"/>
      <c r="V26" s="94"/>
      <c r="W26" s="94"/>
      <c r="X26" s="94"/>
      <c r="Y26" s="94"/>
      <c r="Z26" s="94"/>
    </row>
    <row r="27" ht="12.75" customHeight="1">
      <c r="A27" s="94"/>
      <c r="B27" s="94"/>
      <c r="C27" s="94"/>
      <c r="D27" s="94"/>
      <c r="E27" s="94"/>
      <c r="F27" s="94"/>
      <c r="G27" s="94"/>
      <c r="H27" s="94"/>
      <c r="I27" s="94"/>
      <c r="J27" s="94"/>
      <c r="K27" s="94"/>
      <c r="L27" s="94"/>
      <c r="M27" s="94"/>
      <c r="N27" s="94"/>
      <c r="O27" s="94"/>
      <c r="P27" s="94"/>
      <c r="Q27" s="94"/>
      <c r="R27" s="94"/>
      <c r="S27" s="94"/>
      <c r="T27" s="94"/>
      <c r="U27" s="94"/>
      <c r="V27" s="94"/>
      <c r="W27" s="94"/>
      <c r="X27" s="94"/>
      <c r="Y27" s="94"/>
      <c r="Z27" s="94"/>
    </row>
    <row r="28" ht="12.75" customHeight="1">
      <c r="A28" s="94"/>
      <c r="B28" s="94"/>
      <c r="C28" s="94"/>
      <c r="D28" s="94"/>
      <c r="E28" s="94"/>
      <c r="F28" s="94"/>
      <c r="G28" s="94"/>
      <c r="H28" s="94"/>
      <c r="I28" s="94"/>
      <c r="J28" s="94"/>
      <c r="K28" s="94"/>
      <c r="L28" s="94"/>
      <c r="M28" s="94"/>
      <c r="N28" s="94"/>
      <c r="O28" s="94"/>
      <c r="P28" s="94"/>
      <c r="Q28" s="94"/>
      <c r="R28" s="94"/>
      <c r="S28" s="94"/>
      <c r="T28" s="94"/>
      <c r="U28" s="94"/>
      <c r="V28" s="94"/>
      <c r="W28" s="94"/>
      <c r="X28" s="94"/>
      <c r="Y28" s="94"/>
      <c r="Z28" s="94"/>
    </row>
    <row r="29" ht="12.75" customHeight="1">
      <c r="A29" s="94"/>
      <c r="B29" s="94"/>
      <c r="C29" s="94"/>
      <c r="D29" s="94"/>
      <c r="E29" s="94"/>
      <c r="F29" s="94"/>
      <c r="G29" s="94"/>
      <c r="H29" s="94"/>
      <c r="I29" s="94"/>
      <c r="J29" s="94"/>
      <c r="K29" s="94"/>
      <c r="L29" s="94"/>
      <c r="M29" s="94"/>
      <c r="N29" s="94"/>
      <c r="O29" s="94"/>
      <c r="P29" s="94"/>
      <c r="Q29" s="94"/>
      <c r="R29" s="94"/>
      <c r="S29" s="94"/>
      <c r="T29" s="94"/>
      <c r="U29" s="94"/>
      <c r="V29" s="94"/>
      <c r="W29" s="94"/>
      <c r="X29" s="94"/>
      <c r="Y29" s="94"/>
      <c r="Z29" s="94"/>
    </row>
    <row r="30" ht="12.75" customHeight="1">
      <c r="A30" s="94"/>
      <c r="B30" s="94"/>
      <c r="C30" s="94"/>
      <c r="D30" s="94"/>
      <c r="E30" s="94"/>
      <c r="F30" s="94"/>
      <c r="G30" s="94"/>
      <c r="H30" s="94"/>
      <c r="I30" s="94"/>
      <c r="J30" s="94"/>
      <c r="K30" s="94"/>
      <c r="L30" s="94"/>
      <c r="M30" s="94"/>
      <c r="N30" s="94"/>
      <c r="O30" s="94"/>
      <c r="P30" s="94"/>
      <c r="Q30" s="94"/>
      <c r="R30" s="94"/>
      <c r="S30" s="94"/>
      <c r="T30" s="94"/>
      <c r="U30" s="94"/>
      <c r="V30" s="94"/>
      <c r="W30" s="94"/>
      <c r="X30" s="94"/>
      <c r="Y30" s="94"/>
      <c r="Z30" s="94"/>
    </row>
    <row r="31" ht="12.75" customHeight="1">
      <c r="A31" s="94"/>
      <c r="B31" s="94"/>
      <c r="C31" s="94"/>
      <c r="D31" s="94"/>
      <c r="E31" s="94"/>
      <c r="F31" s="94"/>
      <c r="G31" s="94"/>
      <c r="H31" s="94"/>
      <c r="I31" s="94"/>
      <c r="J31" s="94"/>
      <c r="K31" s="94"/>
      <c r="L31" s="94"/>
      <c r="M31" s="94"/>
      <c r="N31" s="94"/>
      <c r="O31" s="94"/>
      <c r="P31" s="94"/>
      <c r="Q31" s="94"/>
      <c r="R31" s="94"/>
      <c r="S31" s="94"/>
      <c r="T31" s="94"/>
      <c r="U31" s="94"/>
      <c r="V31" s="94"/>
      <c r="W31" s="94"/>
      <c r="X31" s="94"/>
      <c r="Y31" s="94"/>
      <c r="Z31" s="94"/>
    </row>
    <row r="32" ht="12.75" customHeight="1">
      <c r="A32" s="94"/>
      <c r="B32" s="94"/>
      <c r="C32" s="94"/>
      <c r="D32" s="94"/>
      <c r="E32" s="94"/>
      <c r="F32" s="94"/>
      <c r="G32" s="94"/>
      <c r="H32" s="94"/>
      <c r="I32" s="94"/>
      <c r="J32" s="94"/>
      <c r="K32" s="94"/>
      <c r="L32" s="94"/>
      <c r="M32" s="94"/>
      <c r="N32" s="94"/>
      <c r="O32" s="94"/>
      <c r="P32" s="94"/>
      <c r="Q32" s="94"/>
      <c r="R32" s="94"/>
      <c r="S32" s="94"/>
      <c r="T32" s="94"/>
      <c r="U32" s="94"/>
      <c r="V32" s="94"/>
      <c r="W32" s="94"/>
      <c r="X32" s="94"/>
      <c r="Y32" s="94"/>
      <c r="Z32" s="94"/>
    </row>
    <row r="33" ht="12.75" customHeight="1">
      <c r="A33" s="94"/>
      <c r="B33" s="94"/>
      <c r="C33" s="94"/>
      <c r="D33" s="94"/>
      <c r="E33" s="94"/>
      <c r="F33" s="94"/>
      <c r="G33" s="94"/>
      <c r="H33" s="94"/>
      <c r="I33" s="94"/>
      <c r="J33" s="94"/>
      <c r="K33" s="94"/>
      <c r="L33" s="94"/>
      <c r="M33" s="94"/>
      <c r="N33" s="94"/>
      <c r="O33" s="94"/>
      <c r="P33" s="94"/>
      <c r="Q33" s="94"/>
      <c r="R33" s="94"/>
      <c r="S33" s="94"/>
      <c r="T33" s="94"/>
      <c r="U33" s="94"/>
      <c r="V33" s="94"/>
      <c r="W33" s="94"/>
      <c r="X33" s="94"/>
      <c r="Y33" s="94"/>
      <c r="Z33" s="94"/>
    </row>
    <row r="34" ht="12.75" customHeight="1">
      <c r="A34" s="94"/>
      <c r="B34" s="94"/>
      <c r="C34" s="94"/>
      <c r="D34" s="94"/>
      <c r="E34" s="94"/>
      <c r="F34" s="94"/>
      <c r="G34" s="94"/>
      <c r="H34" s="94"/>
      <c r="I34" s="94"/>
      <c r="J34" s="94"/>
      <c r="K34" s="94"/>
      <c r="L34" s="94"/>
      <c r="M34" s="94"/>
      <c r="N34" s="94"/>
      <c r="O34" s="94"/>
      <c r="P34" s="94"/>
      <c r="Q34" s="94"/>
      <c r="R34" s="94"/>
      <c r="S34" s="94"/>
      <c r="T34" s="94"/>
      <c r="U34" s="94"/>
      <c r="V34" s="94"/>
      <c r="W34" s="94"/>
      <c r="X34" s="94"/>
      <c r="Y34" s="94"/>
      <c r="Z34" s="94"/>
    </row>
    <row r="35" ht="12.75" customHeight="1">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row>
    <row r="36" ht="12.75" customHeight="1">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row>
    <row r="37" ht="12.75" customHeight="1">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row>
    <row r="38" ht="12.75" customHeight="1">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row>
    <row r="39" ht="12.75" customHeight="1">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row>
    <row r="40" ht="12.75" customHeight="1">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row>
    <row r="41" ht="12.75" customHeight="1">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row>
    <row r="42" ht="12.75" customHeight="1">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row>
    <row r="43" ht="12.75" customHeight="1">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row>
    <row r="44" ht="12.75" customHeight="1">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row>
    <row r="45" ht="12.75" customHeight="1">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row>
    <row r="46" ht="12.75" customHeight="1">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row>
    <row r="47" ht="12.75" customHeight="1">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row>
    <row r="48" ht="12.75" customHeight="1">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row>
    <row r="49" ht="12.75" customHeight="1">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row>
    <row r="50" ht="12.75" customHeight="1">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row>
    <row r="51" ht="12.75" customHeight="1">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row>
    <row r="52" ht="12.75" customHeight="1">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row>
    <row r="53" ht="12.75" customHeight="1">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row>
    <row r="54" ht="12.75" customHeight="1">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row>
    <row r="55" ht="12.75" customHeight="1">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row>
    <row r="56" ht="12.75" customHeight="1">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row>
    <row r="57" ht="12.75" customHeight="1">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row>
    <row r="58" ht="12.75" customHeight="1">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row>
    <row r="59" ht="12.75" customHeight="1">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row>
    <row r="60" ht="12.75" customHeight="1">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row>
    <row r="61" ht="12.75" customHeight="1">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row>
    <row r="62" ht="12.75" customHeight="1">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row>
    <row r="63" ht="12.75" customHeight="1">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row>
    <row r="64" ht="12.75" customHeight="1">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row>
    <row r="65" ht="12.75" customHeight="1">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row>
    <row r="66" ht="12.75" customHeight="1">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row>
    <row r="67" ht="12.75" customHeight="1">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row>
    <row r="68" ht="12.75" customHeight="1">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row>
    <row r="69" ht="12.75" customHeight="1">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row>
    <row r="70" ht="12.75" customHeight="1">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row>
    <row r="71" ht="12.75" customHeight="1">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row>
    <row r="72" ht="12.75" customHeight="1">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row>
    <row r="73" ht="12.75" customHeight="1">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row>
    <row r="74" ht="12.75" customHeight="1">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row>
    <row r="75" ht="12.75" customHeight="1">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row>
    <row r="76" ht="12.75" customHeight="1">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row>
    <row r="77" ht="12.75" customHeight="1">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row>
    <row r="78" ht="12.75" customHeight="1">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row>
    <row r="79" ht="12.75" customHeight="1">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row>
    <row r="80" ht="12.75" customHeight="1">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row>
    <row r="81" ht="12.75" customHeight="1">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row>
    <row r="82" ht="12.75" customHeight="1">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row>
    <row r="83" ht="12.75" customHeight="1">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row>
    <row r="84" ht="12.75" customHeight="1">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row>
    <row r="85" ht="12.75" customHeight="1">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row>
    <row r="86" ht="12.75" customHeight="1">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row>
    <row r="87" ht="12.75" customHeight="1">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row>
    <row r="88" ht="12.75" customHeight="1">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row>
    <row r="89" ht="12.75" customHeight="1">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row>
    <row r="90" ht="12.75" customHeight="1">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row>
    <row r="91" ht="12.75" customHeight="1">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row>
    <row r="92" ht="12.75" customHeight="1">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row>
    <row r="93" ht="12.75" customHeight="1">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row>
    <row r="94" ht="12.75" customHeight="1">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row>
    <row r="95" ht="12.75" customHeight="1">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row>
    <row r="96" ht="12.75" customHeight="1">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row>
    <row r="97" ht="12.75" customHeight="1">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row>
    <row r="98" ht="12.75" customHeight="1">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row>
    <row r="99" ht="12.75" customHeight="1">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row>
    <row r="100" ht="12.75" customHeight="1">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row>
    <row r="101" ht="12.75" customHeight="1">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row>
    <row r="102" ht="12.75" customHeight="1">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row>
    <row r="103" ht="12.75" customHeight="1">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row>
    <row r="104" ht="12.75" customHeight="1">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row>
    <row r="105" ht="12.75" customHeight="1">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row>
    <row r="106" ht="12.75" customHeight="1">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row>
    <row r="107" ht="12.75" customHeight="1">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row>
    <row r="108" ht="12.75" customHeight="1">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row>
    <row r="109" ht="12.75" customHeight="1">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row>
    <row r="110" ht="12.75" customHeight="1">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row>
    <row r="111" ht="12.75" customHeight="1">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row>
    <row r="112" ht="12.75" customHeight="1">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row>
    <row r="113" ht="12.75" customHeight="1">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row>
    <row r="114" ht="12.75" customHeight="1">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row>
    <row r="115" ht="12.75" customHeight="1">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row>
    <row r="116" ht="12.75" customHeight="1">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row>
    <row r="117" ht="12.75" customHeight="1">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row>
    <row r="118" ht="12.75" customHeight="1">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row>
    <row r="119" ht="12.75" customHeight="1">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row>
    <row r="120" ht="12.75" customHeight="1">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row>
    <row r="121" ht="12.75" customHeight="1">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row>
    <row r="122" ht="12.75" customHeight="1">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row>
    <row r="123" ht="12.75" customHeight="1">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row>
    <row r="124" ht="12.75" customHeight="1">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row>
    <row r="125" ht="12.75" customHeight="1">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row>
    <row r="126" ht="12.75" customHeight="1">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row>
    <row r="127" ht="12.75" customHeight="1">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row>
    <row r="128" ht="12.75" customHeight="1">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row>
    <row r="129" ht="12.75" customHeight="1">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row>
    <row r="130" ht="12.75" customHeight="1">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row>
    <row r="131" ht="12.75" customHeight="1">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row>
    <row r="132" ht="12.75" customHeight="1">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row>
    <row r="133" ht="12.75" customHeight="1">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row>
    <row r="134" ht="12.75" customHeight="1">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row>
    <row r="135" ht="12.75" customHeight="1">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row>
    <row r="136" ht="12.75" customHeight="1">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row>
    <row r="137" ht="12.75" customHeight="1">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row>
    <row r="138" ht="12.75" customHeight="1">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row>
    <row r="139" ht="12.75" customHeight="1">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row>
    <row r="140" ht="12.75" customHeight="1">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row>
    <row r="141" ht="12.75" customHeight="1">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row>
    <row r="142" ht="12.75" customHeight="1">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row>
    <row r="143" ht="12.75" customHeight="1">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row>
    <row r="144" ht="12.75" customHeight="1">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row>
    <row r="145" ht="12.75" customHeight="1">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row>
    <row r="146" ht="12.75" customHeight="1">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row>
    <row r="147" ht="12.75" customHeight="1">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row>
    <row r="148" ht="12.75" customHeight="1">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row>
    <row r="149" ht="12.75" customHeight="1">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row>
    <row r="150" ht="12.75" customHeight="1">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row>
    <row r="151" ht="12.75" customHeight="1">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row>
    <row r="152" ht="12.75" customHeight="1">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row>
    <row r="153" ht="12.75" customHeight="1">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row>
    <row r="154" ht="12.75" customHeight="1">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row>
    <row r="155" ht="12.75" customHeight="1">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row>
    <row r="156" ht="12.75" customHeight="1">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row>
    <row r="157" ht="12.75" customHeight="1">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row>
    <row r="158" ht="12.75" customHeight="1">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row>
    <row r="159" ht="12.75" customHeight="1">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row>
    <row r="160" ht="12.75" customHeight="1">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row>
    <row r="161" ht="12.75" customHeight="1">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row>
    <row r="162" ht="12.75" customHeight="1">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row>
    <row r="163" ht="12.75" customHeight="1">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row>
    <row r="164" ht="12.75" customHeight="1">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row>
    <row r="165" ht="12.75" customHeight="1">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row>
    <row r="166" ht="12.75" customHeight="1">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row>
    <row r="167" ht="12.75" customHeight="1">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row>
    <row r="168" ht="12.75" customHeight="1">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row>
    <row r="169" ht="12.75" customHeight="1">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row>
    <row r="170" ht="12.75" customHeight="1">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row>
    <row r="171" ht="12.75" customHeight="1">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row>
    <row r="172" ht="12.75" customHeight="1">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row>
    <row r="173" ht="12.75" customHeight="1">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row>
    <row r="174" ht="12.75" customHeight="1">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row>
    <row r="175" ht="12.75" customHeight="1">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row>
    <row r="176" ht="12.75" customHeight="1">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row>
    <row r="177" ht="12.75" customHeight="1">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row>
    <row r="178" ht="12.75" customHeight="1">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row>
    <row r="179" ht="12.75" customHeight="1">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row>
    <row r="180" ht="12.75" customHeight="1">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row>
    <row r="181" ht="12.75" customHeight="1">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row>
    <row r="182" ht="12.75" customHeight="1">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row>
    <row r="183" ht="12.75" customHeight="1">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row>
    <row r="184" ht="12.75" customHeight="1">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row>
    <row r="185" ht="12.75" customHeight="1">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row>
    <row r="186" ht="12.75" customHeight="1">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row>
    <row r="187" ht="12.75" customHeight="1">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row>
    <row r="188" ht="12.75" customHeight="1">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row>
    <row r="189" ht="12.75" customHeight="1">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row>
    <row r="190" ht="12.75" customHeight="1">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row>
    <row r="191" ht="12.75" customHeight="1">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c r="Z191" s="94"/>
    </row>
    <row r="192" ht="12.75" customHeight="1">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c r="Z192" s="94"/>
    </row>
    <row r="193" ht="12.75" customHeight="1">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c r="Z193" s="94"/>
    </row>
    <row r="194" ht="12.75" customHeight="1">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c r="Z194" s="94"/>
    </row>
    <row r="195" ht="12.75" customHeight="1">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c r="Z195" s="94"/>
    </row>
    <row r="196" ht="12.75" customHeight="1">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c r="Z196" s="94"/>
    </row>
    <row r="197" ht="12.75" customHeight="1">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c r="Z197" s="94"/>
    </row>
    <row r="198" ht="12.75" customHeight="1">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c r="Z198" s="94"/>
    </row>
    <row r="199" ht="12.75" customHeight="1">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c r="Z199" s="94"/>
    </row>
    <row r="200" ht="12.75" customHeight="1">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row>
    <row r="201" ht="12.75" customHeight="1">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c r="Z201" s="94"/>
    </row>
    <row r="202" ht="12.75" customHeight="1">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row>
    <row r="203" ht="12.75" customHeight="1">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c r="Z203" s="94"/>
    </row>
    <row r="204" ht="12.75" customHeight="1">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c r="Z204" s="94"/>
    </row>
    <row r="205" ht="12.75" customHeight="1">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c r="Z205" s="94"/>
    </row>
    <row r="206" ht="12.75" customHeight="1">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c r="Z206" s="94"/>
    </row>
    <row r="207" ht="12.75" customHeight="1">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c r="Z207" s="94"/>
    </row>
    <row r="208" ht="12.75" customHeight="1">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c r="Z208" s="94"/>
    </row>
    <row r="209" ht="12.75" customHeight="1">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c r="Z209" s="94"/>
    </row>
    <row r="210" ht="12.75" customHeight="1">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c r="Z210" s="94"/>
    </row>
    <row r="211" ht="12.75" customHeight="1">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c r="Z211" s="94"/>
    </row>
    <row r="212" ht="12.75" customHeight="1">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c r="Z212" s="94"/>
    </row>
    <row r="213" ht="12.75" customHeight="1">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c r="Z213" s="94"/>
    </row>
    <row r="214" ht="12.75" customHeight="1">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row>
    <row r="215" ht="12.75" customHeight="1">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c r="Z215" s="94"/>
    </row>
    <row r="216" ht="12.75" customHeight="1">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c r="Z216" s="94"/>
    </row>
    <row r="217" ht="12.75" customHeight="1">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c r="Z217" s="94"/>
    </row>
    <row r="218" ht="12.75" customHeight="1">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c r="Z218" s="94"/>
    </row>
    <row r="219" ht="12.75" customHeight="1">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c r="Z219" s="94"/>
    </row>
    <row r="220" ht="12.75" customHeight="1">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c r="Z220" s="94"/>
    </row>
    <row r="221" ht="12.75" customHeight="1">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c r="Z221" s="94"/>
    </row>
    <row r="222" ht="12.75" customHeight="1">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c r="Z222" s="94"/>
    </row>
    <row r="223" ht="12.75" customHeight="1">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c r="Z223" s="94"/>
    </row>
    <row r="224" ht="12.75" customHeight="1">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c r="Z224" s="94"/>
    </row>
    <row r="225" ht="12.75" customHeight="1">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c r="Z225" s="94"/>
    </row>
    <row r="226" ht="12.75" customHeight="1">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c r="Z226" s="94"/>
    </row>
    <row r="227" ht="12.75" customHeight="1">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c r="Z227" s="94"/>
    </row>
    <row r="228" ht="12.75" customHeight="1">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c r="Z228" s="94"/>
    </row>
    <row r="229" ht="12.75" customHeight="1">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c r="Z229" s="94"/>
    </row>
    <row r="230" ht="12.75" customHeight="1">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c r="Z230" s="94"/>
    </row>
    <row r="231" ht="12.75" customHeight="1">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c r="Z231" s="94"/>
    </row>
    <row r="232" ht="12.75" customHeight="1">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c r="Z232" s="94"/>
    </row>
    <row r="233" ht="12.75" customHeight="1">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c r="Z233" s="94"/>
    </row>
    <row r="234" ht="12.75" customHeight="1">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c r="Z234" s="94"/>
    </row>
    <row r="235" ht="12.75" customHeight="1">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c r="Z235" s="94"/>
    </row>
    <row r="236" ht="12.75" customHeight="1">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c r="Z236" s="94"/>
    </row>
    <row r="237" ht="12.75" customHeight="1">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c r="Z237" s="94"/>
    </row>
    <row r="238" ht="12.75" customHeight="1">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c r="Z238" s="94"/>
    </row>
    <row r="239" ht="12.75" customHeight="1">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c r="Z239" s="94"/>
    </row>
    <row r="240" ht="12.75" customHeight="1">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c r="Z240" s="94"/>
    </row>
    <row r="241" ht="12.75" customHeight="1">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c r="Z241" s="94"/>
    </row>
    <row r="242" ht="12.75" customHeight="1">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c r="Z242" s="94"/>
    </row>
    <row r="243" ht="12.75" customHeight="1">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row>
    <row r="244" ht="12.75" customHeight="1">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c r="Z244" s="94"/>
    </row>
    <row r="245" ht="12.75" customHeight="1">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c r="Z245" s="94"/>
    </row>
    <row r="246" ht="12.75" customHeight="1">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c r="Z246" s="94"/>
    </row>
    <row r="247" ht="12.75" customHeight="1">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c r="Z247" s="94"/>
    </row>
    <row r="248" ht="12.75" customHeight="1">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c r="Z248" s="94"/>
    </row>
    <row r="249" ht="12.75" customHeight="1">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c r="Z249" s="94"/>
    </row>
    <row r="250" ht="12.75" customHeight="1">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c r="Z250" s="94"/>
    </row>
    <row r="251" ht="12.75" customHeight="1">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c r="Z251" s="94"/>
    </row>
    <row r="252" ht="12.75" customHeight="1">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row>
    <row r="253" ht="12.75" customHeight="1">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c r="Z253" s="94"/>
    </row>
    <row r="254" ht="12.75" customHeight="1">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c r="Z254" s="94"/>
    </row>
    <row r="255" ht="12.75" customHeight="1">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c r="Z255" s="94"/>
    </row>
    <row r="256" ht="12.75" customHeight="1">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c r="Z256" s="94"/>
    </row>
    <row r="257" ht="12.75" customHeight="1">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c r="Z257" s="94"/>
    </row>
    <row r="258" ht="12.75" customHeight="1">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c r="Z258" s="94"/>
    </row>
    <row r="259" ht="12.75" customHeight="1">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c r="Z259" s="94"/>
    </row>
    <row r="260" ht="12.75" customHeight="1">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c r="Z260" s="94"/>
    </row>
    <row r="261" ht="12.75" customHeight="1">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c r="Z261" s="94"/>
    </row>
    <row r="262" ht="12.75" customHeight="1">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c r="Z262" s="94"/>
    </row>
    <row r="263" ht="12.75" customHeight="1">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c r="Z263" s="94"/>
    </row>
    <row r="264" ht="12.75" customHeight="1">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c r="Z264" s="94"/>
    </row>
    <row r="265" ht="12.75" customHeight="1">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c r="Z265" s="94"/>
    </row>
    <row r="266" ht="12.75" customHeight="1">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c r="Z266" s="94"/>
    </row>
    <row r="267" ht="12.75" customHeight="1">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c r="Z267" s="94"/>
    </row>
    <row r="268" ht="12.75" customHeight="1">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c r="Z268" s="94"/>
    </row>
    <row r="269" ht="12.75" customHeight="1">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row>
    <row r="270" ht="12.75" customHeight="1">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c r="Z270" s="94"/>
    </row>
    <row r="271" ht="12.75" customHeight="1">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c r="Z271" s="94"/>
    </row>
    <row r="272" ht="12.75" customHeight="1">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c r="Z272" s="94"/>
    </row>
    <row r="273" ht="12.75" customHeight="1">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c r="Z273" s="94"/>
    </row>
    <row r="274" ht="12.75" customHeight="1">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c r="Z274" s="94"/>
    </row>
    <row r="275" ht="12.75" customHeight="1">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c r="Z275" s="94"/>
    </row>
    <row r="276" ht="12.75" customHeight="1">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c r="Z276" s="94"/>
    </row>
    <row r="277" ht="12.75" customHeight="1">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c r="Z277" s="94"/>
    </row>
    <row r="278" ht="12.75" customHeight="1">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c r="Z278" s="94"/>
    </row>
    <row r="279" ht="12.75" customHeight="1">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c r="Z279" s="94"/>
    </row>
    <row r="280" ht="12.75" customHeight="1">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c r="Z280" s="94"/>
    </row>
    <row r="281" ht="12.75" customHeight="1">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c r="Z281" s="94"/>
    </row>
    <row r="282" ht="12.75" customHeight="1">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c r="Z282" s="94"/>
    </row>
    <row r="283" ht="12.75" customHeight="1">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c r="Z283" s="94"/>
    </row>
    <row r="284" ht="12.75" customHeight="1">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c r="Z284" s="94"/>
    </row>
    <row r="285" ht="12.75" customHeight="1">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row>
    <row r="286" ht="12.75" customHeight="1">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c r="Z286" s="94"/>
    </row>
    <row r="287" ht="12.75" customHeight="1">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c r="Z287" s="94"/>
    </row>
    <row r="288" ht="12.75" customHeight="1">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c r="Z288" s="94"/>
    </row>
    <row r="289" ht="12.75" customHeight="1">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c r="Z289" s="94"/>
    </row>
    <row r="290" ht="12.75" customHeight="1">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c r="Z290" s="94"/>
    </row>
    <row r="291" ht="12.75" customHeight="1">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row>
    <row r="292" ht="12.75" customHeight="1">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c r="Z292" s="94"/>
    </row>
    <row r="293" ht="12.75" customHeight="1">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c r="Z293" s="94"/>
    </row>
    <row r="294" ht="12.75" customHeight="1">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c r="Z294" s="94"/>
    </row>
    <row r="295" ht="12.75" customHeight="1">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c r="Z295" s="94"/>
    </row>
    <row r="296" ht="12.75" customHeight="1">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c r="Z296" s="94"/>
    </row>
    <row r="297" ht="12.75" customHeight="1">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c r="Z297" s="94"/>
    </row>
    <row r="298" ht="12.75" customHeight="1">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c r="Z298" s="94"/>
    </row>
    <row r="299" ht="12.75" customHeight="1">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c r="Z299" s="94"/>
    </row>
    <row r="300" ht="12.75" customHeight="1">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row>
    <row r="301" ht="12.75" customHeight="1">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c r="Z301" s="94"/>
    </row>
    <row r="302" ht="12.75" customHeight="1">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c r="Z302" s="94"/>
    </row>
    <row r="303" ht="12.75" customHeight="1">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c r="Z303" s="94"/>
    </row>
    <row r="304" ht="12.75" customHeight="1">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c r="Z304" s="94"/>
    </row>
    <row r="305" ht="12.75" customHeight="1">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c r="Z305" s="94"/>
    </row>
    <row r="306" ht="12.75" customHeight="1">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c r="Z306" s="94"/>
    </row>
    <row r="307" ht="12.75" customHeight="1">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c r="Z307" s="94"/>
    </row>
    <row r="308" ht="12.75" customHeight="1">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row>
    <row r="309" ht="12.75" customHeight="1">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c r="Z309" s="94"/>
    </row>
    <row r="310" ht="12.75" customHeight="1">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c r="Z310" s="94"/>
    </row>
    <row r="311" ht="12.75" customHeight="1">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c r="Z311" s="94"/>
    </row>
    <row r="312" ht="12.75" customHeight="1">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c r="Z312" s="94"/>
    </row>
    <row r="313" ht="12.75" customHeight="1">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c r="Z313" s="94"/>
    </row>
    <row r="314" ht="12.75" customHeight="1">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row>
    <row r="315" ht="12.75" customHeight="1">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c r="Z315" s="94"/>
    </row>
    <row r="316" ht="12.75" customHeight="1">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c r="Z316" s="94"/>
    </row>
    <row r="317" ht="12.75" customHeight="1">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c r="Z317" s="94"/>
    </row>
    <row r="318" ht="12.75" customHeight="1">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c r="Z318" s="94"/>
    </row>
    <row r="319" ht="12.75" customHeight="1">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c r="Z319" s="94"/>
    </row>
    <row r="320" ht="12.75" customHeight="1">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c r="Z320" s="94"/>
    </row>
    <row r="321" ht="12.75" customHeight="1">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c r="Z321" s="94"/>
    </row>
    <row r="322" ht="12.75" customHeight="1">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c r="Z322" s="94"/>
    </row>
    <row r="323" ht="12.75" customHeight="1">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row>
    <row r="324" ht="12.75" customHeight="1">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c r="Z324" s="94"/>
    </row>
    <row r="325" ht="12.75" customHeight="1">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c r="Z325" s="94"/>
    </row>
    <row r="326" ht="12.75" customHeight="1">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c r="Z326" s="94"/>
    </row>
    <row r="327" ht="12.75" customHeight="1">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c r="Z327" s="94"/>
    </row>
    <row r="328" ht="12.75" customHeight="1">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c r="Z328" s="94"/>
    </row>
    <row r="329" ht="12.75" customHeight="1">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c r="Z329" s="94"/>
    </row>
    <row r="330" ht="12.75" customHeight="1">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c r="Z330" s="94"/>
    </row>
    <row r="331" ht="12.75" customHeight="1">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c r="Z331" s="94"/>
    </row>
    <row r="332" ht="12.75" customHeight="1">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c r="Z332" s="94"/>
    </row>
    <row r="333" ht="12.75" customHeight="1">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c r="Z333" s="94"/>
    </row>
    <row r="334" ht="12.75" customHeight="1">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c r="Z334" s="94"/>
    </row>
    <row r="335" ht="12.75" customHeight="1">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c r="Z335" s="94"/>
    </row>
    <row r="336" ht="12.75" customHeight="1">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c r="Z336" s="94"/>
    </row>
    <row r="337" ht="12.75" customHeight="1">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c r="Z337" s="94"/>
    </row>
    <row r="338" ht="12.75" customHeight="1">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c r="Z338" s="94"/>
    </row>
    <row r="339" ht="12.75" customHeight="1">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c r="Z339" s="94"/>
    </row>
    <row r="340" ht="12.75" customHeight="1">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c r="Z340" s="94"/>
    </row>
    <row r="341" ht="12.75" customHeight="1">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c r="Z341" s="94"/>
    </row>
    <row r="342" ht="12.75" customHeight="1">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c r="Z342" s="94"/>
    </row>
    <row r="343" ht="12.75" customHeight="1">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c r="Z343" s="94"/>
    </row>
    <row r="344" ht="12.75" customHeight="1">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c r="Z344" s="94"/>
    </row>
    <row r="345" ht="12.75" customHeight="1">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c r="Z345" s="94"/>
    </row>
    <row r="346" ht="12.75" customHeight="1">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c r="Z346" s="94"/>
    </row>
    <row r="347" ht="12.75" customHeight="1">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c r="Z347" s="94"/>
    </row>
    <row r="348" ht="12.75" customHeight="1">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c r="Z348" s="94"/>
    </row>
    <row r="349" ht="12.75" customHeight="1">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c r="Z349" s="94"/>
    </row>
    <row r="350" ht="12.75" customHeight="1">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c r="Z350" s="94"/>
    </row>
    <row r="351" ht="12.75" customHeight="1">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c r="Z351" s="94"/>
    </row>
    <row r="352" ht="12.75" customHeight="1">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c r="Z352" s="94"/>
    </row>
    <row r="353" ht="12.75" customHeight="1">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c r="Z353" s="94"/>
    </row>
    <row r="354" ht="12.75" customHeight="1">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c r="Z354" s="94"/>
    </row>
    <row r="355" ht="12.75" customHeight="1">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c r="Z355" s="94"/>
    </row>
    <row r="356" ht="12.75" customHeight="1">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c r="Z356" s="94"/>
    </row>
    <row r="357" ht="12.75" customHeight="1">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c r="Z357" s="94"/>
    </row>
    <row r="358" ht="12.75" customHeight="1">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c r="Z358" s="94"/>
    </row>
    <row r="359" ht="12.75" customHeight="1">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c r="Z359" s="94"/>
    </row>
    <row r="360" ht="12.75" customHeight="1">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c r="Z360" s="94"/>
    </row>
    <row r="361" ht="12.75" customHeight="1">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c r="Z361" s="94"/>
    </row>
    <row r="362" ht="12.75" customHeight="1">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c r="Z362" s="94"/>
    </row>
    <row r="363" ht="12.75" customHeight="1">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c r="Z363" s="94"/>
    </row>
    <row r="364" ht="12.75" customHeight="1">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c r="Z364" s="94"/>
    </row>
    <row r="365" ht="12.75" customHeight="1">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c r="Z365" s="94"/>
    </row>
    <row r="366" ht="12.75" customHeight="1">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c r="Z366" s="94"/>
    </row>
    <row r="367" ht="12.75" customHeight="1">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c r="Z367" s="94"/>
    </row>
    <row r="368" ht="12.75" customHeight="1">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c r="Z368" s="94"/>
    </row>
    <row r="369" ht="12.75" customHeight="1">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c r="Z369" s="94"/>
    </row>
    <row r="370" ht="12.75" customHeight="1">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c r="Z370" s="94"/>
    </row>
    <row r="371" ht="12.75" customHeight="1">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c r="Z371" s="94"/>
    </row>
    <row r="372" ht="12.75" customHeight="1">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c r="Z372" s="94"/>
    </row>
    <row r="373" ht="12.75" customHeight="1">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c r="Z373" s="94"/>
    </row>
    <row r="374" ht="12.75" customHeight="1">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c r="Z374" s="94"/>
    </row>
    <row r="375" ht="12.75" customHeight="1">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c r="Z375" s="94"/>
    </row>
    <row r="376" ht="12.75" customHeight="1">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c r="Z376" s="94"/>
    </row>
    <row r="377" ht="12.75" customHeight="1">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c r="Z377" s="94"/>
    </row>
    <row r="378" ht="12.75" customHeight="1">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c r="Z378" s="94"/>
    </row>
    <row r="379" ht="12.75" customHeight="1">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c r="Z379" s="94"/>
    </row>
    <row r="380" ht="12.75" customHeight="1">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c r="Z380" s="94"/>
    </row>
    <row r="381" ht="12.75" customHeight="1">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c r="Z381" s="94"/>
    </row>
    <row r="382" ht="12.75" customHeight="1">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c r="Z382" s="94"/>
    </row>
    <row r="383" ht="12.75" customHeight="1">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c r="Z383" s="94"/>
    </row>
    <row r="384" ht="12.75" customHeight="1">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c r="Z384" s="94"/>
    </row>
    <row r="385" ht="12.75" customHeight="1">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c r="Z385" s="94"/>
    </row>
    <row r="386" ht="12.75" customHeight="1">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c r="Z386" s="94"/>
    </row>
    <row r="387" ht="12.75" customHeight="1">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c r="Z387" s="94"/>
    </row>
    <row r="388" ht="12.75" customHeight="1">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c r="Z388" s="94"/>
    </row>
    <row r="389" ht="12.75" customHeight="1">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c r="Z389" s="94"/>
    </row>
    <row r="390" ht="12.75" customHeight="1">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c r="Z390" s="94"/>
    </row>
    <row r="391" ht="12.75" customHeight="1">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c r="Z391" s="94"/>
    </row>
    <row r="392" ht="12.75" customHeight="1">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c r="Z392" s="94"/>
    </row>
    <row r="393" ht="12.75" customHeight="1">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c r="Z393" s="94"/>
    </row>
    <row r="394" ht="12.75" customHeight="1">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c r="Z394" s="94"/>
    </row>
    <row r="395" ht="12.75" customHeight="1">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c r="Z395" s="94"/>
    </row>
    <row r="396" ht="12.75" customHeight="1">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c r="Z396" s="94"/>
    </row>
    <row r="397" ht="12.75" customHeight="1">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c r="Z397" s="94"/>
    </row>
    <row r="398" ht="12.75" customHeight="1">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c r="Z398" s="94"/>
    </row>
    <row r="399" ht="12.75" customHeight="1">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c r="Z399" s="94"/>
    </row>
    <row r="400" ht="12.75" customHeight="1">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c r="Z400" s="94"/>
    </row>
    <row r="401" ht="12.75" customHeight="1">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c r="Z401" s="94"/>
    </row>
    <row r="402" ht="12.75" customHeight="1">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c r="Z402" s="94"/>
    </row>
    <row r="403" ht="12.75" customHeight="1">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c r="Z403" s="94"/>
    </row>
    <row r="404" ht="12.75" customHeight="1">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c r="Z404" s="94"/>
    </row>
    <row r="405" ht="12.75" customHeight="1">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c r="Z405" s="94"/>
    </row>
    <row r="406" ht="12.75" customHeight="1">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c r="Z406" s="94"/>
    </row>
    <row r="407" ht="12.75" customHeight="1">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c r="Z407" s="94"/>
    </row>
    <row r="408" ht="12.75" customHeight="1">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c r="Z408" s="94"/>
    </row>
    <row r="409" ht="12.75" customHeight="1">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c r="Z409" s="94"/>
    </row>
    <row r="410" ht="12.75" customHeight="1">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c r="Z410" s="94"/>
    </row>
    <row r="411" ht="12.75" customHeight="1">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c r="Z411" s="94"/>
    </row>
    <row r="412" ht="12.75" customHeight="1">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c r="Z412" s="94"/>
    </row>
    <row r="413" ht="12.75" customHeight="1">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c r="Z413" s="94"/>
    </row>
    <row r="414" ht="12.75" customHeight="1">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c r="Z414" s="94"/>
    </row>
    <row r="415" ht="12.75" customHeight="1">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c r="Z415" s="94"/>
    </row>
    <row r="416" ht="12.75" customHeight="1">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c r="Z416" s="94"/>
    </row>
    <row r="417" ht="12.75" customHeight="1">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c r="Z417" s="94"/>
    </row>
    <row r="418" ht="12.75" customHeight="1">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c r="Z418" s="94"/>
    </row>
    <row r="419" ht="12.75" customHeight="1">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c r="Z419" s="94"/>
    </row>
    <row r="420" ht="12.75" customHeight="1">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c r="Z420" s="94"/>
    </row>
    <row r="421" ht="12.75" customHeight="1">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c r="Z421" s="94"/>
    </row>
    <row r="422" ht="12.75" customHeight="1">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c r="Z422" s="94"/>
    </row>
    <row r="423" ht="12.75" customHeight="1">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c r="Z423" s="94"/>
    </row>
    <row r="424" ht="12.75" customHeight="1">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c r="Z424" s="94"/>
    </row>
    <row r="425" ht="12.75" customHeight="1">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c r="Z425" s="94"/>
    </row>
    <row r="426" ht="12.75" customHeight="1">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c r="Z426" s="94"/>
    </row>
    <row r="427" ht="12.75" customHeight="1">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c r="Z427" s="94"/>
    </row>
    <row r="428" ht="12.75" customHeight="1">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c r="Z428" s="94"/>
    </row>
    <row r="429" ht="12.75" customHeight="1">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c r="Z429" s="94"/>
    </row>
    <row r="430" ht="12.75" customHeight="1">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c r="Z430" s="94"/>
    </row>
    <row r="431" ht="12.75" customHeight="1">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c r="Z431" s="94"/>
    </row>
    <row r="432" ht="12.75" customHeight="1">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c r="Z432" s="94"/>
    </row>
    <row r="433" ht="12.75" customHeight="1">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c r="Z433" s="94"/>
    </row>
    <row r="434" ht="12.75" customHeight="1">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c r="Z434" s="94"/>
    </row>
    <row r="435" ht="12.75" customHeight="1">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c r="Z435" s="94"/>
    </row>
    <row r="436" ht="12.75" customHeight="1">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c r="Z436" s="94"/>
    </row>
    <row r="437" ht="12.75" customHeight="1">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c r="Z437" s="94"/>
    </row>
    <row r="438" ht="12.75" customHeight="1">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c r="Z438" s="94"/>
    </row>
    <row r="439" ht="12.75" customHeight="1">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c r="Z439" s="94"/>
    </row>
    <row r="440" ht="12.75" customHeight="1">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c r="Z440" s="94"/>
    </row>
    <row r="441" ht="12.75" customHeight="1">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c r="Z441" s="94"/>
    </row>
    <row r="442" ht="12.75" customHeight="1">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c r="Z442" s="94"/>
    </row>
    <row r="443" ht="12.75" customHeight="1">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c r="Z443" s="94"/>
    </row>
    <row r="444" ht="12.75" customHeight="1">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c r="Z444" s="94"/>
    </row>
    <row r="445" ht="12.75" customHeight="1">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c r="Z445" s="94"/>
    </row>
    <row r="446" ht="12.75" customHeight="1">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c r="Z446" s="94"/>
    </row>
    <row r="447" ht="12.75" customHeight="1">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c r="Z447" s="94"/>
    </row>
    <row r="448" ht="12.75" customHeight="1">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c r="Z448" s="94"/>
    </row>
    <row r="449" ht="12.75" customHeight="1">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c r="Z449" s="94"/>
    </row>
    <row r="450" ht="12.75" customHeight="1">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c r="Z450" s="94"/>
    </row>
    <row r="451" ht="12.75" customHeight="1">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c r="Z451" s="94"/>
    </row>
    <row r="452" ht="12.75" customHeight="1">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c r="Z452" s="94"/>
    </row>
    <row r="453" ht="12.75" customHeight="1">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c r="Z453" s="94"/>
    </row>
    <row r="454" ht="12.75" customHeight="1">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c r="Z454" s="94"/>
    </row>
    <row r="455" ht="12.75" customHeight="1">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c r="Z455" s="94"/>
    </row>
    <row r="456" ht="12.75" customHeight="1">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c r="Z456" s="94"/>
    </row>
    <row r="457" ht="12.75" customHeight="1">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c r="Z457" s="94"/>
    </row>
    <row r="458" ht="12.75" customHeight="1">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c r="Z458" s="94"/>
    </row>
    <row r="459" ht="12.75" customHeight="1">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c r="Z459" s="94"/>
    </row>
    <row r="460" ht="12.75" customHeight="1">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c r="Z460" s="94"/>
    </row>
    <row r="461" ht="12.75" customHeight="1">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c r="Z461" s="94"/>
    </row>
    <row r="462" ht="12.75" customHeight="1">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c r="Z462" s="94"/>
    </row>
    <row r="463" ht="12.75" customHeight="1">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c r="Z463" s="94"/>
    </row>
    <row r="464" ht="12.75" customHeight="1">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c r="Z464" s="94"/>
    </row>
    <row r="465" ht="12.75" customHeight="1">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c r="Z465" s="94"/>
    </row>
    <row r="466" ht="12.75" customHeight="1">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c r="Z466" s="94"/>
    </row>
    <row r="467" ht="12.75" customHeight="1">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c r="Z467" s="94"/>
    </row>
    <row r="468" ht="12.75" customHeight="1">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c r="Z468" s="94"/>
    </row>
    <row r="469" ht="12.75" customHeight="1">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c r="Z469" s="94"/>
    </row>
    <row r="470" ht="12.75" customHeight="1">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c r="Z470" s="94"/>
    </row>
    <row r="471" ht="12.75" customHeight="1">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c r="Z471" s="94"/>
    </row>
    <row r="472" ht="12.75" customHeight="1">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c r="Z472" s="94"/>
    </row>
    <row r="473" ht="12.75" customHeight="1">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c r="Z473" s="94"/>
    </row>
    <row r="474" ht="12.75" customHeight="1">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c r="Z474" s="94"/>
    </row>
    <row r="475" ht="12.75" customHeight="1">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c r="Z475" s="94"/>
    </row>
    <row r="476" ht="12.75" customHeight="1">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c r="Z476" s="94"/>
    </row>
    <row r="477" ht="12.75" customHeight="1">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c r="Z477" s="94"/>
    </row>
    <row r="478" ht="12.75" customHeight="1">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c r="Z478" s="94"/>
    </row>
    <row r="479" ht="12.75" customHeight="1">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c r="Z479" s="94"/>
    </row>
    <row r="480" ht="12.75" customHeight="1">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c r="Z480" s="94"/>
    </row>
    <row r="481" ht="12.75" customHeight="1">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c r="Z481" s="94"/>
    </row>
    <row r="482" ht="12.75" customHeight="1">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c r="Z482" s="94"/>
    </row>
    <row r="483" ht="12.75" customHeight="1">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c r="Z483" s="94"/>
    </row>
    <row r="484" ht="12.75" customHeight="1">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c r="Z484" s="94"/>
    </row>
    <row r="485" ht="12.75" customHeight="1">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c r="Z485" s="94"/>
    </row>
    <row r="486" ht="12.75" customHeight="1">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c r="Z486" s="94"/>
    </row>
    <row r="487" ht="12.75" customHeight="1">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c r="Z487" s="94"/>
    </row>
    <row r="488" ht="12.75" customHeight="1">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c r="Z488" s="94"/>
    </row>
    <row r="489" ht="12.75" customHeight="1">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c r="Z489" s="94"/>
    </row>
    <row r="490" ht="12.75" customHeight="1">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c r="Z490" s="94"/>
    </row>
    <row r="491" ht="12.75" customHeight="1">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c r="Z491" s="94"/>
    </row>
    <row r="492" ht="12.75" customHeight="1">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c r="Z492" s="94"/>
    </row>
    <row r="493" ht="12.75" customHeight="1">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c r="Z493" s="94"/>
    </row>
    <row r="494" ht="12.75" customHeight="1">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c r="Z494" s="94"/>
    </row>
    <row r="495" ht="12.75" customHeight="1">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c r="Z495" s="94"/>
    </row>
    <row r="496" ht="12.75" customHeight="1">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c r="Z496" s="94"/>
    </row>
    <row r="497" ht="12.75" customHeight="1">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c r="Z497" s="94"/>
    </row>
    <row r="498" ht="12.75" customHeight="1">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c r="Z498" s="94"/>
    </row>
    <row r="499" ht="12.75" customHeight="1">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c r="Z499" s="94"/>
    </row>
    <row r="500" ht="12.75" customHeight="1">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c r="Z500" s="94"/>
    </row>
    <row r="501" ht="12.75" customHeight="1">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c r="Z501" s="94"/>
    </row>
    <row r="502" ht="12.75" customHeight="1">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c r="Z502" s="94"/>
    </row>
    <row r="503" ht="12.75" customHeight="1">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c r="Z503" s="94"/>
    </row>
    <row r="504" ht="12.75" customHeight="1">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c r="Z504" s="94"/>
    </row>
    <row r="505" ht="12.75" customHeight="1">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c r="Z505" s="94"/>
    </row>
    <row r="506" ht="12.75" customHeight="1">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c r="Z506" s="94"/>
    </row>
    <row r="507" ht="12.75" customHeight="1">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c r="Z507" s="94"/>
    </row>
    <row r="508" ht="12.75" customHeight="1">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c r="Z508" s="94"/>
    </row>
    <row r="509" ht="12.75" customHeight="1">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c r="Z509" s="94"/>
    </row>
    <row r="510" ht="12.75" customHeight="1">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row>
    <row r="511" ht="12.75" customHeight="1">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c r="Z511" s="94"/>
    </row>
    <row r="512" ht="12.75" customHeight="1">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c r="Z512" s="94"/>
    </row>
    <row r="513" ht="12.75" customHeight="1">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c r="Z513" s="94"/>
    </row>
    <row r="514" ht="12.75" customHeight="1">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c r="Z514" s="94"/>
    </row>
    <row r="515" ht="12.75" customHeight="1">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c r="Z515" s="94"/>
    </row>
    <row r="516" ht="12.75" customHeight="1">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c r="Z516" s="94"/>
    </row>
    <row r="517" ht="12.75" customHeight="1">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c r="Z517" s="94"/>
    </row>
    <row r="518" ht="12.75" customHeight="1">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c r="Z518" s="94"/>
    </row>
    <row r="519" ht="12.75" customHeight="1">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c r="Z519" s="94"/>
    </row>
    <row r="520" ht="12.75" customHeight="1">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c r="Z520" s="94"/>
    </row>
    <row r="521" ht="12.75" customHeight="1">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c r="Z521" s="94"/>
    </row>
    <row r="522" ht="12.75" customHeight="1">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c r="Z522" s="94"/>
    </row>
    <row r="523" ht="12.75" customHeight="1">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c r="Z523" s="94"/>
    </row>
    <row r="524" ht="12.75" customHeight="1">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c r="Z524" s="94"/>
    </row>
    <row r="525" ht="12.75" customHeight="1">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c r="Z525" s="94"/>
    </row>
    <row r="526" ht="12.75" customHeight="1">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c r="Z526" s="94"/>
    </row>
    <row r="527" ht="12.75" customHeight="1">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c r="Z527" s="94"/>
    </row>
    <row r="528" ht="12.75" customHeight="1">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c r="Z528" s="94"/>
    </row>
    <row r="529" ht="12.75" customHeight="1">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c r="Z529" s="94"/>
    </row>
    <row r="530" ht="12.75" customHeight="1">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c r="Z530" s="94"/>
    </row>
    <row r="531" ht="12.75" customHeight="1">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c r="Z531" s="94"/>
    </row>
    <row r="532" ht="12.75" customHeight="1">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c r="Z532" s="94"/>
    </row>
    <row r="533" ht="12.75" customHeight="1">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c r="Z533" s="94"/>
    </row>
    <row r="534" ht="12.75" customHeight="1">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c r="Z534" s="94"/>
    </row>
    <row r="535" ht="12.75" customHeight="1">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c r="Z535" s="94"/>
    </row>
    <row r="536" ht="12.75" customHeight="1">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c r="Z536" s="94"/>
    </row>
    <row r="537" ht="12.75" customHeight="1">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c r="Z537" s="94"/>
    </row>
    <row r="538" ht="12.75" customHeight="1">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c r="Z538" s="94"/>
    </row>
    <row r="539" ht="12.75" customHeight="1">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c r="Z539" s="94"/>
    </row>
    <row r="540" ht="12.75" customHeight="1">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c r="Z540" s="94"/>
    </row>
    <row r="541" ht="12.75" customHeight="1">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c r="Z541" s="94"/>
    </row>
    <row r="542" ht="12.75" customHeight="1">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c r="Z542" s="94"/>
    </row>
    <row r="543" ht="12.75" customHeight="1">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c r="Z543" s="94"/>
    </row>
    <row r="544" ht="12.75" customHeight="1">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c r="Z544" s="94"/>
    </row>
    <row r="545" ht="12.75" customHeight="1">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c r="Z545" s="94"/>
    </row>
    <row r="546" ht="12.75" customHeight="1">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c r="Z546" s="94"/>
    </row>
    <row r="547" ht="12.75" customHeight="1">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c r="Z547" s="94"/>
    </row>
    <row r="548" ht="12.75" customHeight="1">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c r="Z548" s="94"/>
    </row>
    <row r="549" ht="12.75" customHeight="1">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c r="Z549" s="94"/>
    </row>
    <row r="550" ht="12.75" customHeight="1">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c r="Z550" s="94"/>
    </row>
    <row r="551" ht="12.75" customHeight="1">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c r="Z551" s="94"/>
    </row>
    <row r="552" ht="12.75" customHeight="1">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c r="Z552" s="94"/>
    </row>
    <row r="553" ht="12.75" customHeight="1">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c r="Z553" s="94"/>
    </row>
    <row r="554" ht="12.75" customHeight="1">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c r="Z554" s="94"/>
    </row>
    <row r="555" ht="12.75" customHeight="1">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c r="Z555" s="94"/>
    </row>
    <row r="556" ht="12.75" customHeight="1">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c r="Z556" s="94"/>
    </row>
    <row r="557" ht="12.75" customHeight="1">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c r="Z557" s="94"/>
    </row>
    <row r="558" ht="12.75" customHeight="1">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c r="Z558" s="94"/>
    </row>
    <row r="559" ht="12.75" customHeight="1">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c r="Z559" s="94"/>
    </row>
    <row r="560" ht="12.75" customHeight="1">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c r="Z560" s="94"/>
    </row>
    <row r="561" ht="12.75" customHeight="1">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c r="Z561" s="94"/>
    </row>
    <row r="562" ht="12.75" customHeight="1">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c r="Z562" s="94"/>
    </row>
    <row r="563" ht="12.75" customHeight="1">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c r="Z563" s="94"/>
    </row>
    <row r="564" ht="12.75" customHeight="1">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c r="Z564" s="94"/>
    </row>
    <row r="565" ht="12.75" customHeight="1">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c r="Z565" s="94"/>
    </row>
    <row r="566" ht="12.75" customHeight="1">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c r="Z566" s="94"/>
    </row>
    <row r="567" ht="12.75" customHeight="1">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c r="Z567" s="94"/>
    </row>
    <row r="568" ht="12.75" customHeight="1">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c r="Z568" s="94"/>
    </row>
    <row r="569" ht="12.75" customHeight="1">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c r="Z569" s="94"/>
    </row>
    <row r="570" ht="12.75" customHeight="1">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c r="Z570" s="94"/>
    </row>
    <row r="571" ht="12.75" customHeight="1">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c r="Z571" s="94"/>
    </row>
    <row r="572" ht="12.75" customHeight="1">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c r="Z572" s="94"/>
    </row>
    <row r="573" ht="12.75" customHeight="1">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c r="Z573" s="94"/>
    </row>
    <row r="574" ht="12.75" customHeight="1">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c r="Z574" s="94"/>
    </row>
    <row r="575" ht="12.75" customHeight="1">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c r="Z575" s="94"/>
    </row>
    <row r="576" ht="12.75" customHeight="1">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c r="Z576" s="94"/>
    </row>
    <row r="577" ht="12.75" customHeight="1">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c r="Z577" s="94"/>
    </row>
    <row r="578" ht="12.75" customHeight="1">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c r="Z578" s="94"/>
    </row>
    <row r="579" ht="12.75" customHeight="1">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c r="Z579" s="94"/>
    </row>
    <row r="580" ht="12.75" customHeight="1">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c r="Z580" s="94"/>
    </row>
    <row r="581" ht="12.75" customHeight="1">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c r="Z581" s="94"/>
    </row>
    <row r="582" ht="12.75" customHeight="1">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c r="Z582" s="94"/>
    </row>
    <row r="583" ht="12.75" customHeight="1">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c r="Z583" s="94"/>
    </row>
    <row r="584" ht="12.75" customHeight="1">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c r="Z584" s="94"/>
    </row>
    <row r="585" ht="12.75" customHeight="1">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c r="Z585" s="94"/>
    </row>
    <row r="586" ht="12.75" customHeight="1">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c r="Z586" s="94"/>
    </row>
    <row r="587" ht="12.75" customHeight="1">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c r="Z587" s="94"/>
    </row>
    <row r="588" ht="12.75" customHeight="1">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c r="Z588" s="94"/>
    </row>
    <row r="589" ht="12.75" customHeight="1">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c r="Z589" s="94"/>
    </row>
    <row r="590" ht="12.75" customHeight="1">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c r="Z590" s="94"/>
    </row>
    <row r="591" ht="12.75" customHeight="1">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c r="Z591" s="94"/>
    </row>
    <row r="592" ht="12.75" customHeight="1">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c r="Z592" s="94"/>
    </row>
    <row r="593" ht="12.75" customHeight="1">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c r="Z593" s="94"/>
    </row>
    <row r="594" ht="12.75" customHeight="1">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c r="Z594" s="94"/>
    </row>
    <row r="595" ht="12.75" customHeight="1">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c r="Z595" s="94"/>
    </row>
    <row r="596" ht="12.75" customHeight="1">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c r="Z596" s="94"/>
    </row>
    <row r="597" ht="12.75" customHeight="1">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c r="Z597" s="94"/>
    </row>
    <row r="598" ht="12.75" customHeight="1">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c r="Z598" s="94"/>
    </row>
    <row r="599" ht="12.75" customHeight="1">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c r="Z599" s="94"/>
    </row>
    <row r="600" ht="12.75" customHeight="1">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c r="Z600" s="94"/>
    </row>
    <row r="601" ht="12.75" customHeight="1">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c r="Z601" s="94"/>
    </row>
    <row r="602" ht="12.75" customHeight="1">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c r="Z602" s="94"/>
    </row>
    <row r="603" ht="12.75" customHeight="1">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c r="Z603" s="94"/>
    </row>
    <row r="604" ht="12.75" customHeight="1">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c r="Z604" s="94"/>
    </row>
    <row r="605" ht="12.75" customHeight="1">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c r="Z605" s="94"/>
    </row>
    <row r="606" ht="12.75" customHeight="1">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c r="Z606" s="94"/>
    </row>
    <row r="607" ht="12.75" customHeight="1">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c r="Z607" s="94"/>
    </row>
    <row r="608" ht="12.75" customHeight="1">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c r="Z608" s="94"/>
    </row>
    <row r="609" ht="12.75" customHeight="1">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c r="Z609" s="94"/>
    </row>
    <row r="610" ht="12.75" customHeight="1">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c r="Z610" s="94"/>
    </row>
    <row r="611" ht="12.75" customHeight="1">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c r="Z611" s="94"/>
    </row>
    <row r="612" ht="12.75" customHeight="1">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c r="Z612" s="94"/>
    </row>
    <row r="613" ht="12.75" customHeight="1">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c r="Z613" s="94"/>
    </row>
    <row r="614" ht="12.75" customHeight="1">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c r="Z614" s="94"/>
    </row>
    <row r="615" ht="12.75" customHeight="1">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c r="Z615" s="94"/>
    </row>
    <row r="616" ht="12.75" customHeight="1">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c r="Z616" s="94"/>
    </row>
    <row r="617" ht="12.75" customHeight="1">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c r="Z617" s="94"/>
    </row>
    <row r="618" ht="12.75" customHeight="1">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c r="Z618" s="94"/>
    </row>
    <row r="619" ht="12.75" customHeight="1">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c r="Z619" s="94"/>
    </row>
    <row r="620" ht="12.75" customHeight="1">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c r="Z620" s="94"/>
    </row>
    <row r="621" ht="12.75" customHeight="1">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c r="Z621" s="94"/>
    </row>
    <row r="622" ht="12.75" customHeight="1">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c r="Z622" s="94"/>
    </row>
    <row r="623" ht="12.75" customHeight="1">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c r="Z623" s="94"/>
    </row>
    <row r="624" ht="12.75" customHeight="1">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c r="Z624" s="94"/>
    </row>
    <row r="625" ht="12.75" customHeight="1">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c r="Z625" s="94"/>
    </row>
    <row r="626" ht="12.75" customHeight="1">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c r="Z626" s="94"/>
    </row>
    <row r="627" ht="12.75" customHeight="1">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c r="Z627" s="94"/>
    </row>
    <row r="628" ht="12.75" customHeight="1">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c r="Z628" s="94"/>
    </row>
    <row r="629" ht="12.75" customHeight="1">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c r="Z629" s="94"/>
    </row>
    <row r="630" ht="12.75" customHeight="1">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c r="Z630" s="94"/>
    </row>
    <row r="631" ht="12.75" customHeight="1">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c r="Z631" s="94"/>
    </row>
    <row r="632" ht="12.75" customHeight="1">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c r="Z632" s="94"/>
    </row>
    <row r="633" ht="12.75" customHeight="1">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c r="Z633" s="94"/>
    </row>
    <row r="634" ht="12.75" customHeight="1">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c r="Z634" s="94"/>
    </row>
    <row r="635" ht="12.75" customHeight="1">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c r="Z635" s="94"/>
    </row>
    <row r="636" ht="12.75" customHeight="1">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c r="Z636" s="94"/>
    </row>
    <row r="637" ht="12.75" customHeight="1">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c r="Z637" s="94"/>
    </row>
    <row r="638" ht="12.75" customHeight="1">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c r="Z638" s="94"/>
    </row>
    <row r="639" ht="12.75" customHeight="1">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c r="Z639" s="94"/>
    </row>
    <row r="640" ht="12.75" customHeight="1">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c r="Z640" s="94"/>
    </row>
    <row r="641" ht="12.75" customHeight="1">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c r="Z641" s="94"/>
    </row>
    <row r="642" ht="12.75" customHeight="1">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c r="Z642" s="94"/>
    </row>
    <row r="643" ht="12.75" customHeight="1">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c r="Z643" s="94"/>
    </row>
    <row r="644" ht="12.75" customHeight="1">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c r="Z644" s="94"/>
    </row>
    <row r="645" ht="12.75" customHeight="1">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c r="Z645" s="94"/>
    </row>
    <row r="646" ht="12.75" customHeight="1">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c r="Z646" s="94"/>
    </row>
    <row r="647" ht="12.75" customHeight="1">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c r="Z647" s="94"/>
    </row>
    <row r="648" ht="12.75" customHeight="1">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c r="Z648" s="94"/>
    </row>
    <row r="649" ht="12.75" customHeight="1">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c r="Z649" s="94"/>
    </row>
    <row r="650" ht="12.75" customHeight="1">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c r="Z650" s="94"/>
    </row>
    <row r="651" ht="12.75" customHeight="1">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c r="Z651" s="94"/>
    </row>
    <row r="652" ht="12.75" customHeight="1">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c r="Z652" s="94"/>
    </row>
    <row r="653" ht="12.75" customHeight="1">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c r="Z653" s="94"/>
    </row>
    <row r="654" ht="12.75" customHeight="1">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c r="Z654" s="94"/>
    </row>
    <row r="655" ht="12.75" customHeight="1">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c r="Z655" s="94"/>
    </row>
    <row r="656" ht="12.75" customHeight="1">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c r="Z656" s="94"/>
    </row>
    <row r="657" ht="12.75" customHeight="1">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c r="Z657" s="94"/>
    </row>
    <row r="658" ht="12.75" customHeight="1">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c r="Z658" s="94"/>
    </row>
    <row r="659" ht="12.75" customHeight="1">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c r="Z659" s="94"/>
    </row>
    <row r="660" ht="12.75" customHeight="1">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c r="Z660" s="94"/>
    </row>
    <row r="661" ht="12.75" customHeight="1">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c r="Z661" s="94"/>
    </row>
    <row r="662" ht="12.75" customHeight="1">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c r="Z662" s="94"/>
    </row>
    <row r="663" ht="12.75" customHeight="1">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c r="Z663" s="94"/>
    </row>
    <row r="664" ht="12.75" customHeight="1">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c r="Z664" s="94"/>
    </row>
    <row r="665" ht="12.75" customHeight="1">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c r="Z665" s="94"/>
    </row>
    <row r="666" ht="12.75" customHeight="1">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c r="Z666" s="94"/>
    </row>
    <row r="667" ht="12.75" customHeight="1">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c r="Z667" s="94"/>
    </row>
    <row r="668" ht="12.75" customHeight="1">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c r="Z668" s="94"/>
    </row>
    <row r="669" ht="12.75" customHeight="1">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c r="Z669" s="94"/>
    </row>
    <row r="670" ht="12.75" customHeight="1">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c r="Z670" s="94"/>
    </row>
    <row r="671" ht="12.75" customHeight="1">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c r="Z671" s="94"/>
    </row>
    <row r="672" ht="12.75" customHeight="1">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c r="Z672" s="94"/>
    </row>
    <row r="673" ht="12.75" customHeight="1">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c r="Z673" s="94"/>
    </row>
    <row r="674" ht="12.75" customHeight="1">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c r="Z674" s="94"/>
    </row>
    <row r="675" ht="12.75" customHeight="1">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c r="Z675" s="94"/>
    </row>
    <row r="676" ht="12.75" customHeight="1">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c r="Z676" s="94"/>
    </row>
    <row r="677" ht="12.75" customHeight="1">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c r="Z677" s="94"/>
    </row>
    <row r="678" ht="12.75" customHeight="1">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c r="Z678" s="94"/>
    </row>
    <row r="679" ht="12.75" customHeight="1">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c r="Z679" s="94"/>
    </row>
    <row r="680" ht="12.75" customHeight="1">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c r="Z680" s="94"/>
    </row>
    <row r="681" ht="12.75" customHeight="1">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c r="Z681" s="94"/>
    </row>
    <row r="682" ht="12.75" customHeight="1">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c r="Z682" s="94"/>
    </row>
    <row r="683" ht="12.75" customHeight="1">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c r="Z683" s="94"/>
    </row>
    <row r="684" ht="12.75" customHeight="1">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c r="Z684" s="94"/>
    </row>
    <row r="685" ht="12.75" customHeight="1">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c r="Z685" s="94"/>
    </row>
    <row r="686" ht="12.75" customHeight="1">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c r="Z686" s="94"/>
    </row>
    <row r="687" ht="12.75" customHeight="1">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c r="Z687" s="94"/>
    </row>
    <row r="688" ht="12.75" customHeight="1">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c r="Z688" s="94"/>
    </row>
    <row r="689" ht="12.75" customHeight="1">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c r="Z689" s="94"/>
    </row>
    <row r="690" ht="12.75" customHeight="1">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c r="Z690" s="94"/>
    </row>
    <row r="691" ht="12.75" customHeight="1">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c r="Z691" s="94"/>
    </row>
    <row r="692" ht="12.75" customHeight="1">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c r="Z692" s="94"/>
    </row>
    <row r="693" ht="12.75" customHeight="1">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c r="Z693" s="94"/>
    </row>
    <row r="694" ht="12.75" customHeight="1">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c r="Z694" s="94"/>
    </row>
    <row r="695" ht="12.75" customHeight="1">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c r="Z695" s="94"/>
    </row>
    <row r="696" ht="12.75" customHeight="1">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c r="Z696" s="94"/>
    </row>
    <row r="697" ht="12.75" customHeight="1">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c r="Z697" s="94"/>
    </row>
    <row r="698" ht="12.75" customHeight="1">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c r="Z698" s="94"/>
    </row>
    <row r="699" ht="12.75" customHeight="1">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c r="Z699" s="94"/>
    </row>
    <row r="700" ht="12.75" customHeight="1">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c r="Z700" s="94"/>
    </row>
    <row r="701" ht="12.75" customHeight="1">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c r="Z701" s="94"/>
    </row>
    <row r="702" ht="12.75" customHeight="1">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c r="Z702" s="94"/>
    </row>
    <row r="703" ht="12.75" customHeight="1">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c r="Z703" s="94"/>
    </row>
    <row r="704" ht="12.75" customHeight="1">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c r="Z704" s="94"/>
    </row>
    <row r="705" ht="12.75" customHeight="1">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c r="Z705" s="94"/>
    </row>
    <row r="706" ht="12.75" customHeight="1">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c r="Z706" s="94"/>
    </row>
    <row r="707" ht="12.75" customHeight="1">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c r="Z707" s="94"/>
    </row>
    <row r="708" ht="12.75" customHeight="1">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c r="Z708" s="94"/>
    </row>
    <row r="709" ht="12.75" customHeight="1">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c r="Z709" s="94"/>
    </row>
    <row r="710" ht="12.75" customHeight="1">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c r="Z710" s="94"/>
    </row>
    <row r="711" ht="12.75" customHeight="1">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c r="Z711" s="94"/>
    </row>
    <row r="712" ht="12.75" customHeight="1">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c r="Z712" s="94"/>
    </row>
    <row r="713" ht="12.75" customHeight="1">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c r="Z713" s="94"/>
    </row>
    <row r="714" ht="12.75" customHeight="1">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c r="Z714" s="94"/>
    </row>
    <row r="715" ht="12.75" customHeight="1">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c r="Z715" s="94"/>
    </row>
    <row r="716" ht="12.75" customHeight="1">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c r="Z716" s="94"/>
    </row>
    <row r="717" ht="12.75" customHeight="1">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c r="Z717" s="94"/>
    </row>
    <row r="718" ht="12.75" customHeight="1">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c r="Z718" s="94"/>
    </row>
    <row r="719" ht="12.75" customHeight="1">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c r="Z719" s="94"/>
    </row>
    <row r="720" ht="12.75" customHeight="1">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c r="Z720" s="94"/>
    </row>
    <row r="721" ht="12.75" customHeight="1">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c r="Z721" s="94"/>
    </row>
    <row r="722" ht="12.75" customHeight="1">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c r="Z722" s="94"/>
    </row>
    <row r="723" ht="12.75" customHeight="1">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c r="Z723" s="94"/>
    </row>
    <row r="724" ht="12.75" customHeight="1">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c r="Z724" s="94"/>
    </row>
    <row r="725" ht="12.75" customHeight="1">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c r="Z725" s="94"/>
    </row>
    <row r="726" ht="12.75" customHeight="1">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c r="Z726" s="94"/>
    </row>
    <row r="727" ht="12.75" customHeight="1">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c r="Z727" s="94"/>
    </row>
    <row r="728" ht="12.75" customHeight="1">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c r="Z728" s="94"/>
    </row>
    <row r="729" ht="12.75" customHeight="1">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c r="Z729" s="94"/>
    </row>
    <row r="730" ht="12.75" customHeight="1">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c r="Z730" s="94"/>
    </row>
    <row r="731" ht="12.75" customHeight="1">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c r="Z731" s="94"/>
    </row>
    <row r="732" ht="12.75" customHeight="1">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c r="Z732" s="94"/>
    </row>
    <row r="733" ht="12.75" customHeight="1">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c r="Z733" s="94"/>
    </row>
    <row r="734" ht="12.75" customHeight="1">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c r="Z734" s="94"/>
    </row>
    <row r="735" ht="12.75" customHeight="1">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c r="Z735" s="94"/>
    </row>
    <row r="736" ht="12.75" customHeight="1">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c r="Z736" s="94"/>
    </row>
    <row r="737" ht="12.75" customHeight="1">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c r="Z737" s="94"/>
    </row>
    <row r="738" ht="12.75" customHeight="1">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c r="Z738" s="94"/>
    </row>
    <row r="739" ht="12.75" customHeight="1">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c r="Z739" s="94"/>
    </row>
    <row r="740" ht="12.75" customHeight="1">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c r="Z740" s="94"/>
    </row>
    <row r="741" ht="12.75" customHeight="1">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c r="Z741" s="94"/>
    </row>
    <row r="742" ht="12.75" customHeight="1">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c r="Z742" s="94"/>
    </row>
    <row r="743" ht="12.75" customHeight="1">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c r="Z743" s="94"/>
    </row>
    <row r="744" ht="12.75" customHeight="1">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c r="Z744" s="94"/>
    </row>
    <row r="745" ht="12.75" customHeight="1">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c r="Z745" s="94"/>
    </row>
    <row r="746" ht="12.75" customHeight="1">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c r="Z746" s="94"/>
    </row>
    <row r="747" ht="12.75" customHeight="1">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c r="Z747" s="94"/>
    </row>
    <row r="748" ht="12.75" customHeight="1">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c r="Z748" s="94"/>
    </row>
    <row r="749" ht="12.75" customHeight="1">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c r="Z749" s="94"/>
    </row>
    <row r="750" ht="12.75" customHeight="1">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c r="Z750" s="94"/>
    </row>
    <row r="751" ht="12.75" customHeight="1">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c r="Z751" s="94"/>
    </row>
    <row r="752" ht="12.75" customHeight="1">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c r="Z752" s="94"/>
    </row>
    <row r="753" ht="12.75" customHeight="1">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c r="Z753" s="94"/>
    </row>
    <row r="754" ht="12.75" customHeight="1">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c r="Z754" s="94"/>
    </row>
    <row r="755" ht="12.75" customHeight="1">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c r="Z755" s="94"/>
    </row>
    <row r="756" ht="12.75" customHeight="1">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c r="Z756" s="94"/>
    </row>
    <row r="757" ht="12.75" customHeight="1">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c r="Z757" s="94"/>
    </row>
    <row r="758" ht="12.75" customHeight="1">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c r="Z758" s="94"/>
    </row>
    <row r="759" ht="12.75" customHeight="1">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c r="Z759" s="94"/>
    </row>
    <row r="760" ht="12.75" customHeight="1">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c r="Z760" s="94"/>
    </row>
    <row r="761" ht="12.75" customHeight="1">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c r="Z761" s="94"/>
    </row>
    <row r="762" ht="12.75" customHeight="1">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c r="Z762" s="94"/>
    </row>
    <row r="763" ht="12.75" customHeight="1">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c r="Z763" s="94"/>
    </row>
    <row r="764" ht="12.75" customHeight="1">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c r="Z764" s="94"/>
    </row>
    <row r="765" ht="12.75" customHeight="1">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c r="Z765" s="94"/>
    </row>
    <row r="766" ht="12.75" customHeight="1">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c r="Z766" s="94"/>
    </row>
    <row r="767" ht="12.75" customHeight="1">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c r="Z767" s="94"/>
    </row>
    <row r="768" ht="12.75" customHeight="1">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c r="Z768" s="94"/>
    </row>
    <row r="769" ht="12.75" customHeight="1">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c r="Z769" s="94"/>
    </row>
    <row r="770" ht="12.75" customHeight="1">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c r="Z770" s="94"/>
    </row>
    <row r="771" ht="12.75" customHeight="1">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c r="Z771" s="94"/>
    </row>
    <row r="772" ht="12.75" customHeight="1">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c r="Z772" s="94"/>
    </row>
    <row r="773" ht="12.75" customHeight="1">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c r="Z773" s="94"/>
    </row>
    <row r="774" ht="12.75" customHeight="1">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c r="Z774" s="94"/>
    </row>
    <row r="775" ht="12.75" customHeight="1">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c r="Z775" s="94"/>
    </row>
    <row r="776" ht="12.75" customHeight="1">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c r="Z776" s="94"/>
    </row>
    <row r="777" ht="12.75" customHeight="1">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c r="Z777" s="94"/>
    </row>
    <row r="778" ht="12.75" customHeight="1">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c r="Z778" s="94"/>
    </row>
    <row r="779" ht="12.75" customHeight="1">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c r="Z779" s="94"/>
    </row>
    <row r="780" ht="12.75" customHeight="1">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c r="Z780" s="94"/>
    </row>
    <row r="781" ht="12.75" customHeight="1">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c r="Z781" s="94"/>
    </row>
    <row r="782" ht="12.75" customHeight="1">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c r="Z782" s="94"/>
    </row>
    <row r="783" ht="12.75" customHeight="1">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c r="Z783" s="94"/>
    </row>
    <row r="784" ht="12.75" customHeight="1">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c r="Z784" s="94"/>
    </row>
    <row r="785" ht="12.75" customHeight="1">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c r="Z785" s="94"/>
    </row>
    <row r="786" ht="12.75" customHeight="1">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c r="Z786" s="94"/>
    </row>
    <row r="787" ht="12.75" customHeight="1">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c r="Z787" s="94"/>
    </row>
    <row r="788" ht="12.75" customHeight="1">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c r="Z788" s="94"/>
    </row>
    <row r="789" ht="12.75" customHeight="1">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c r="Z789" s="94"/>
    </row>
    <row r="790" ht="12.75" customHeight="1">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c r="Z790" s="94"/>
    </row>
    <row r="791" ht="12.75" customHeight="1">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c r="Z791" s="94"/>
    </row>
    <row r="792" ht="12.75" customHeight="1">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c r="Z792" s="94"/>
    </row>
    <row r="793" ht="12.75" customHeight="1">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c r="Z793" s="94"/>
    </row>
    <row r="794" ht="12.75" customHeight="1">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c r="Z794" s="94"/>
    </row>
    <row r="795" ht="12.75" customHeight="1">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c r="Z795" s="94"/>
    </row>
    <row r="796" ht="12.75" customHeight="1">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c r="Z796" s="94"/>
    </row>
    <row r="797" ht="12.75" customHeight="1">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c r="Z797" s="94"/>
    </row>
    <row r="798" ht="12.75" customHeight="1">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c r="Z798" s="94"/>
    </row>
    <row r="799" ht="12.75" customHeight="1">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c r="Z799" s="94"/>
    </row>
    <row r="800" ht="12.75" customHeight="1">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c r="Z800" s="94"/>
    </row>
    <row r="801" ht="12.75" customHeight="1">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c r="Z801" s="94"/>
    </row>
    <row r="802" ht="12.75" customHeight="1">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c r="Z802" s="94"/>
    </row>
    <row r="803" ht="12.75" customHeight="1">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c r="Z803" s="94"/>
    </row>
    <row r="804" ht="12.75" customHeight="1">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c r="Z804" s="94"/>
    </row>
    <row r="805" ht="12.75" customHeight="1">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c r="Z805" s="94"/>
    </row>
    <row r="806" ht="12.75" customHeight="1">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c r="Z806" s="94"/>
    </row>
    <row r="807" ht="12.75" customHeight="1">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c r="Z807" s="94"/>
    </row>
    <row r="808" ht="12.75" customHeight="1">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c r="Z808" s="94"/>
    </row>
    <row r="809" ht="12.75" customHeight="1">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c r="Z809" s="94"/>
    </row>
    <row r="810" ht="12.75" customHeight="1">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c r="Z810" s="94"/>
    </row>
    <row r="811" ht="12.75" customHeight="1">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c r="Z811" s="94"/>
    </row>
    <row r="812" ht="12.75" customHeight="1">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c r="Z812" s="94"/>
    </row>
    <row r="813" ht="12.75" customHeight="1">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c r="Z813" s="94"/>
    </row>
    <row r="814" ht="12.75" customHeight="1">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c r="Z814" s="94"/>
    </row>
    <row r="815" ht="12.75" customHeight="1">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c r="Z815" s="94"/>
    </row>
    <row r="816" ht="12.75" customHeight="1">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c r="Z816" s="94"/>
    </row>
    <row r="817" ht="12.75" customHeight="1">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c r="Z817" s="94"/>
    </row>
    <row r="818" ht="12.75" customHeight="1">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c r="Z818" s="94"/>
    </row>
    <row r="819" ht="12.75" customHeight="1">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c r="Z819" s="94"/>
    </row>
    <row r="820" ht="12.75" customHeight="1">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c r="Z820" s="94"/>
    </row>
    <row r="821" ht="12.75" customHeight="1">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c r="Z821" s="94"/>
    </row>
    <row r="822" ht="12.75" customHeight="1">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c r="Z822" s="94"/>
    </row>
    <row r="823" ht="12.75" customHeight="1">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c r="Z823" s="94"/>
    </row>
    <row r="824" ht="12.75" customHeight="1">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c r="Z824" s="94"/>
    </row>
    <row r="825" ht="12.75" customHeight="1">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c r="Z825" s="94"/>
    </row>
    <row r="826" ht="12.75" customHeight="1">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c r="Z826" s="94"/>
    </row>
    <row r="827" ht="12.75" customHeight="1">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c r="Z827" s="94"/>
    </row>
    <row r="828" ht="12.75" customHeight="1">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c r="Z828" s="94"/>
    </row>
    <row r="829" ht="12.75" customHeight="1">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c r="Z829" s="94"/>
    </row>
    <row r="830" ht="12.75" customHeight="1">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c r="Z830" s="94"/>
    </row>
    <row r="831" ht="12.75" customHeight="1">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c r="Z831" s="94"/>
    </row>
    <row r="832" ht="12.75" customHeight="1">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c r="Z832" s="94"/>
    </row>
    <row r="833" ht="12.75" customHeight="1">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c r="Z833" s="94"/>
    </row>
    <row r="834" ht="12.75" customHeight="1">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c r="Z834" s="94"/>
    </row>
    <row r="835" ht="12.75" customHeight="1">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c r="Z835" s="94"/>
    </row>
    <row r="836" ht="12.75" customHeight="1">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c r="Z836" s="94"/>
    </row>
    <row r="837" ht="12.75" customHeight="1">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c r="Z837" s="94"/>
    </row>
    <row r="838" ht="12.75" customHeight="1">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c r="Z838" s="94"/>
    </row>
    <row r="839" ht="12.75" customHeight="1">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c r="Z839" s="94"/>
    </row>
    <row r="840" ht="12.75" customHeight="1">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c r="Z840" s="94"/>
    </row>
    <row r="841" ht="12.75" customHeight="1">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c r="Z841" s="94"/>
    </row>
    <row r="842" ht="12.75" customHeight="1">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c r="Z842" s="94"/>
    </row>
    <row r="843" ht="12.75" customHeight="1">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c r="Z843" s="94"/>
    </row>
    <row r="844" ht="12.75" customHeight="1">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c r="Z844" s="94"/>
    </row>
    <row r="845" ht="12.75" customHeight="1">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c r="Z845" s="94"/>
    </row>
    <row r="846" ht="12.75" customHeight="1">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c r="Z846" s="94"/>
    </row>
    <row r="847" ht="12.75" customHeight="1">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c r="Z847" s="94"/>
    </row>
    <row r="848" ht="12.75" customHeight="1">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c r="Z848" s="94"/>
    </row>
    <row r="849" ht="12.75" customHeight="1">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c r="Z849" s="94"/>
    </row>
    <row r="850" ht="12.75" customHeight="1">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c r="Z850" s="94"/>
    </row>
    <row r="851" ht="12.75" customHeight="1">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c r="Z851" s="94"/>
    </row>
    <row r="852" ht="12.75" customHeight="1">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c r="Z852" s="94"/>
    </row>
    <row r="853" ht="12.75" customHeight="1">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c r="Z853" s="94"/>
    </row>
    <row r="854" ht="12.75" customHeight="1">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c r="Z854" s="94"/>
    </row>
    <row r="855" ht="12.75" customHeight="1">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c r="Z855" s="94"/>
    </row>
    <row r="856" ht="12.75" customHeight="1">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c r="Z856" s="94"/>
    </row>
    <row r="857" ht="12.75" customHeight="1">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c r="Z857" s="94"/>
    </row>
    <row r="858" ht="12.75" customHeight="1">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c r="Z858" s="94"/>
    </row>
    <row r="859" ht="12.75" customHeight="1">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c r="Z859" s="94"/>
    </row>
    <row r="860" ht="12.75" customHeight="1">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c r="Z860" s="94"/>
    </row>
    <row r="861" ht="12.75" customHeight="1">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c r="Z861" s="94"/>
    </row>
    <row r="862" ht="12.75" customHeight="1">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c r="Z862" s="94"/>
    </row>
    <row r="863" ht="12.75" customHeight="1">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c r="Z863" s="94"/>
    </row>
    <row r="864" ht="12.75" customHeight="1">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c r="Z864" s="94"/>
    </row>
    <row r="865" ht="12.75" customHeight="1">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c r="Z865" s="94"/>
    </row>
    <row r="866" ht="12.75" customHeight="1">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c r="Z866" s="94"/>
    </row>
    <row r="867" ht="12.75" customHeight="1">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c r="Z867" s="94"/>
    </row>
    <row r="868" ht="12.75" customHeight="1">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c r="Z868" s="94"/>
    </row>
    <row r="869" ht="12.75" customHeight="1">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c r="Z869" s="94"/>
    </row>
    <row r="870" ht="12.75" customHeight="1">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c r="Z870" s="94"/>
    </row>
    <row r="871" ht="12.75" customHeight="1">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c r="Z871" s="94"/>
    </row>
    <row r="872" ht="12.75" customHeight="1">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c r="Z872" s="94"/>
    </row>
    <row r="873" ht="12.75" customHeight="1">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c r="Z873" s="94"/>
    </row>
    <row r="874" ht="12.75" customHeight="1">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c r="Z874" s="94"/>
    </row>
    <row r="875" ht="12.75" customHeight="1">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c r="Z875" s="94"/>
    </row>
    <row r="876" ht="12.75" customHeight="1">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c r="Z876" s="94"/>
    </row>
    <row r="877" ht="12.75" customHeight="1">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c r="Z877" s="94"/>
    </row>
    <row r="878" ht="12.75" customHeight="1">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c r="Z878" s="94"/>
    </row>
    <row r="879" ht="12.75" customHeight="1">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c r="Z879" s="94"/>
    </row>
    <row r="880" ht="12.75" customHeight="1">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c r="Z880" s="94"/>
    </row>
    <row r="881" ht="12.75" customHeight="1">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c r="Z881" s="94"/>
    </row>
    <row r="882" ht="12.75" customHeight="1">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c r="Z882" s="94"/>
    </row>
    <row r="883" ht="12.75" customHeight="1">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c r="Z883" s="94"/>
    </row>
    <row r="884" ht="12.75" customHeight="1">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c r="Z884" s="94"/>
    </row>
    <row r="885" ht="12.75" customHeight="1">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c r="Z885" s="94"/>
    </row>
    <row r="886" ht="12.75" customHeight="1">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c r="Z886" s="94"/>
    </row>
    <row r="887" ht="12.75" customHeight="1">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c r="Z887" s="94"/>
    </row>
    <row r="888" ht="12.75" customHeight="1">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c r="Z888" s="94"/>
    </row>
    <row r="889" ht="12.75" customHeight="1">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c r="Z889" s="94"/>
    </row>
    <row r="890" ht="12.75" customHeight="1">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c r="Z890" s="94"/>
    </row>
    <row r="891" ht="12.75" customHeight="1">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c r="Z891" s="94"/>
    </row>
    <row r="892" ht="12.75" customHeight="1">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c r="Z892" s="94"/>
    </row>
    <row r="893" ht="12.75" customHeight="1">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c r="Z893" s="94"/>
    </row>
    <row r="894" ht="12.75" customHeight="1">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c r="Z894" s="94"/>
    </row>
    <row r="895" ht="12.75" customHeight="1">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c r="Z895" s="94"/>
    </row>
    <row r="896" ht="12.75" customHeight="1">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c r="Z896" s="94"/>
    </row>
    <row r="897" ht="12.75" customHeight="1">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c r="Z897" s="94"/>
    </row>
    <row r="898" ht="12.75" customHeight="1">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c r="Z898" s="94"/>
    </row>
    <row r="899" ht="12.75" customHeight="1">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c r="Z899" s="94"/>
    </row>
    <row r="900" ht="12.75" customHeight="1">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c r="Z900" s="94"/>
    </row>
    <row r="901" ht="12.75" customHeight="1">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c r="Z901" s="94"/>
    </row>
    <row r="902" ht="12.75" customHeight="1">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c r="Z902" s="94"/>
    </row>
    <row r="903" ht="12.75" customHeight="1">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c r="Z903" s="94"/>
    </row>
    <row r="904" ht="12.75" customHeight="1">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c r="Z904" s="94"/>
    </row>
    <row r="905" ht="12.75" customHeight="1">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c r="Z905" s="94"/>
    </row>
    <row r="906" ht="12.75" customHeight="1">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c r="Z906" s="94"/>
    </row>
    <row r="907" ht="12.75" customHeight="1">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c r="Z907" s="94"/>
    </row>
    <row r="908" ht="12.75" customHeight="1">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c r="Z908" s="94"/>
    </row>
    <row r="909" ht="12.75" customHeight="1">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c r="Z909" s="94"/>
    </row>
    <row r="910" ht="12.75" customHeight="1">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c r="Z910" s="94"/>
    </row>
    <row r="911" ht="12.75" customHeight="1">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c r="Z911" s="94"/>
    </row>
    <row r="912" ht="12.75" customHeight="1">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c r="Z912" s="94"/>
    </row>
    <row r="913" ht="12.75" customHeight="1">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c r="Z913" s="94"/>
    </row>
    <row r="914" ht="12.75" customHeight="1">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c r="Z914" s="94"/>
    </row>
    <row r="915" ht="12.75" customHeight="1">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c r="Z915" s="94"/>
    </row>
    <row r="916" ht="12.75" customHeight="1">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c r="Z916" s="94"/>
    </row>
    <row r="917" ht="12.75" customHeight="1">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c r="Z917" s="94"/>
    </row>
    <row r="918" ht="12.75" customHeight="1">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c r="Z918" s="94"/>
    </row>
    <row r="919" ht="12.75" customHeight="1">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row>
    <row r="920" ht="12.75" customHeight="1">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c r="Z920" s="94"/>
    </row>
    <row r="921" ht="12.75" customHeight="1">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c r="Z921" s="94"/>
    </row>
    <row r="922" ht="12.75" customHeight="1">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c r="Z922" s="94"/>
    </row>
    <row r="923" ht="12.75" customHeight="1">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row>
    <row r="924" ht="12.75" customHeight="1">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c r="Z924" s="94"/>
    </row>
    <row r="925" ht="12.75" customHeight="1">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c r="Z925" s="94"/>
    </row>
    <row r="926" ht="12.75" customHeight="1">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c r="Z926" s="94"/>
    </row>
    <row r="927" ht="12.75" customHeight="1">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c r="Z927" s="94"/>
    </row>
    <row r="928" ht="12.75" customHeight="1">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c r="Z928" s="94"/>
    </row>
    <row r="929" ht="12.75" customHeight="1">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c r="Z929" s="94"/>
    </row>
    <row r="930" ht="12.75" customHeight="1">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c r="Z930" s="94"/>
    </row>
    <row r="931" ht="12.75" customHeight="1">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c r="Z931" s="94"/>
    </row>
    <row r="932" ht="12.75" customHeight="1">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c r="Z932" s="94"/>
    </row>
    <row r="933" ht="12.75" customHeight="1">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c r="Z933" s="94"/>
    </row>
    <row r="934" ht="12.75" customHeight="1">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c r="Z934" s="94"/>
    </row>
    <row r="935" ht="12.75" customHeight="1">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c r="Z935" s="94"/>
    </row>
    <row r="936" ht="12.75" customHeight="1">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c r="Z936" s="94"/>
    </row>
    <row r="937" ht="12.75" customHeight="1">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c r="Z937" s="94"/>
    </row>
    <row r="938" ht="12.75" customHeight="1">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row>
    <row r="939" ht="12.75" customHeight="1">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c r="Z939" s="94"/>
    </row>
    <row r="940" ht="12.75" customHeight="1">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c r="Z940" s="94"/>
    </row>
    <row r="941" ht="12.75" customHeight="1">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c r="Z941" s="94"/>
    </row>
    <row r="942" ht="12.75" customHeight="1">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c r="Z942" s="94"/>
    </row>
    <row r="943" ht="12.75" customHeight="1">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c r="Z943" s="94"/>
    </row>
    <row r="944" ht="12.75" customHeight="1">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c r="Z944" s="94"/>
    </row>
    <row r="945" ht="12.75" customHeight="1">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c r="Z945" s="94"/>
    </row>
    <row r="946" ht="12.75" customHeight="1">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c r="Z946" s="94"/>
    </row>
    <row r="947" ht="12.75" customHeight="1">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c r="Z947" s="94"/>
    </row>
    <row r="948" ht="12.75" customHeight="1">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c r="Z948" s="94"/>
    </row>
    <row r="949" ht="12.75" customHeight="1">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c r="Z949" s="94"/>
    </row>
    <row r="950" ht="12.75" customHeight="1">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c r="Z950" s="94"/>
    </row>
    <row r="951" ht="12.75" customHeight="1">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c r="Z951" s="94"/>
    </row>
    <row r="952" ht="12.75" customHeight="1">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c r="Z952" s="94"/>
    </row>
    <row r="953" ht="12.75" customHeight="1">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c r="Z953" s="94"/>
    </row>
    <row r="954" ht="12.75" customHeight="1">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c r="Z954" s="94"/>
    </row>
    <row r="955" ht="12.75" customHeight="1">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c r="Z955" s="94"/>
    </row>
    <row r="956" ht="12.75" customHeight="1">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c r="Z956" s="94"/>
    </row>
    <row r="957" ht="12.75" customHeight="1">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c r="Z957" s="94"/>
    </row>
    <row r="958" ht="12.75" customHeight="1">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c r="Z958" s="94"/>
    </row>
    <row r="959" ht="12.75" customHeight="1">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c r="Z959" s="94"/>
    </row>
    <row r="960" ht="12.75" customHeight="1">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c r="Z960" s="94"/>
    </row>
    <row r="961" ht="12.75" customHeight="1">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c r="Z961" s="94"/>
    </row>
    <row r="962" ht="12.75" customHeight="1">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c r="Z962" s="94"/>
    </row>
    <row r="963" ht="12.75" customHeight="1">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c r="Z963" s="94"/>
    </row>
    <row r="964" ht="12.75" customHeight="1">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c r="Z964" s="94"/>
    </row>
    <row r="965" ht="12.75" customHeight="1">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c r="Z965" s="94"/>
    </row>
    <row r="966" ht="12.75" customHeight="1">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c r="Z966" s="94"/>
    </row>
    <row r="967" ht="12.75" customHeight="1">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c r="Z967" s="94"/>
    </row>
    <row r="968" ht="12.75" customHeight="1">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c r="Z968" s="94"/>
    </row>
    <row r="969" ht="12.75" customHeight="1">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c r="Z969" s="94"/>
    </row>
    <row r="970" ht="12.75" customHeight="1">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c r="Z970" s="94"/>
    </row>
    <row r="971" ht="12.75" customHeight="1">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c r="Z971" s="94"/>
    </row>
    <row r="972" ht="12.75" customHeight="1">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c r="Z972" s="94"/>
    </row>
    <row r="973" ht="12.75" customHeight="1">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c r="Z973" s="94"/>
    </row>
    <row r="974" ht="12.75" customHeight="1">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c r="Z974" s="94"/>
    </row>
    <row r="975" ht="12.75" customHeight="1">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c r="Z975" s="94"/>
    </row>
    <row r="976" ht="12.75" customHeight="1">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c r="Z976" s="94"/>
    </row>
    <row r="977" ht="12.75" customHeight="1">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c r="Z977" s="94"/>
    </row>
    <row r="978" ht="12.75" customHeight="1">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c r="Z978" s="94"/>
    </row>
    <row r="979" ht="12.75" customHeight="1">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c r="Z979" s="94"/>
    </row>
    <row r="980" ht="12.75" customHeight="1">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c r="Z980" s="94"/>
    </row>
    <row r="981" ht="12.75" customHeight="1">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c r="Z981" s="94"/>
    </row>
    <row r="982" ht="12.75" customHeight="1">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c r="Z982" s="94"/>
    </row>
    <row r="983" ht="12.75" customHeight="1">
      <c r="A983" s="94"/>
      <c r="B983" s="94"/>
      <c r="C983" s="94"/>
      <c r="D983" s="94"/>
      <c r="E983" s="94"/>
      <c r="F983" s="94"/>
      <c r="G983" s="94"/>
      <c r="H983" s="94"/>
      <c r="I983" s="94"/>
      <c r="J983" s="94"/>
      <c r="K983" s="94"/>
      <c r="L983" s="94"/>
      <c r="M983" s="94"/>
      <c r="N983" s="94"/>
      <c r="O983" s="94"/>
      <c r="P983" s="94"/>
      <c r="Q983" s="94"/>
      <c r="R983" s="94"/>
      <c r="S983" s="94"/>
      <c r="T983" s="94"/>
      <c r="U983" s="94"/>
      <c r="V983" s="94"/>
      <c r="W983" s="94"/>
      <c r="X983" s="94"/>
      <c r="Y983" s="94"/>
      <c r="Z983" s="94"/>
    </row>
    <row r="984" ht="12.75" customHeight="1">
      <c r="A984" s="94"/>
      <c r="B984" s="94"/>
      <c r="C984" s="94"/>
      <c r="D984" s="94"/>
      <c r="E984" s="94"/>
      <c r="F984" s="94"/>
      <c r="G984" s="94"/>
      <c r="H984" s="94"/>
      <c r="I984" s="94"/>
      <c r="J984" s="94"/>
      <c r="K984" s="94"/>
      <c r="L984" s="94"/>
      <c r="M984" s="94"/>
      <c r="N984" s="94"/>
      <c r="O984" s="94"/>
      <c r="P984" s="94"/>
      <c r="Q984" s="94"/>
      <c r="R984" s="94"/>
      <c r="S984" s="94"/>
      <c r="T984" s="94"/>
      <c r="U984" s="94"/>
      <c r="V984" s="94"/>
      <c r="W984" s="94"/>
      <c r="X984" s="94"/>
      <c r="Y984" s="94"/>
      <c r="Z984" s="94"/>
    </row>
    <row r="985" ht="12.75" customHeight="1">
      <c r="A985" s="94"/>
      <c r="B985" s="94"/>
      <c r="C985" s="94"/>
      <c r="D985" s="94"/>
      <c r="E985" s="94"/>
      <c r="F985" s="94"/>
      <c r="G985" s="94"/>
      <c r="H985" s="94"/>
      <c r="I985" s="94"/>
      <c r="J985" s="94"/>
      <c r="K985" s="94"/>
      <c r="L985" s="94"/>
      <c r="M985" s="94"/>
      <c r="N985" s="94"/>
      <c r="O985" s="94"/>
      <c r="P985" s="94"/>
      <c r="Q985" s="94"/>
      <c r="R985" s="94"/>
      <c r="S985" s="94"/>
      <c r="T985" s="94"/>
      <c r="U985" s="94"/>
      <c r="V985" s="94"/>
      <c r="W985" s="94"/>
      <c r="X985" s="94"/>
      <c r="Y985" s="94"/>
      <c r="Z985" s="94"/>
    </row>
    <row r="986" ht="12.75" customHeight="1">
      <c r="A986" s="94"/>
      <c r="B986" s="94"/>
      <c r="C986" s="94"/>
      <c r="D986" s="94"/>
      <c r="E986" s="94"/>
      <c r="F986" s="94"/>
      <c r="G986" s="94"/>
      <c r="H986" s="94"/>
      <c r="I986" s="94"/>
      <c r="J986" s="94"/>
      <c r="K986" s="94"/>
      <c r="L986" s="94"/>
      <c r="M986" s="94"/>
      <c r="N986" s="94"/>
      <c r="O986" s="94"/>
      <c r="P986" s="94"/>
      <c r="Q986" s="94"/>
      <c r="R986" s="94"/>
      <c r="S986" s="94"/>
      <c r="T986" s="94"/>
      <c r="U986" s="94"/>
      <c r="V986" s="94"/>
      <c r="W986" s="94"/>
      <c r="X986" s="94"/>
      <c r="Y986" s="94"/>
      <c r="Z986" s="94"/>
    </row>
    <row r="987" ht="12.75" customHeight="1">
      <c r="A987" s="94"/>
      <c r="B987" s="94"/>
      <c r="C987" s="94"/>
      <c r="D987" s="94"/>
      <c r="E987" s="94"/>
      <c r="F987" s="94"/>
      <c r="G987" s="94"/>
      <c r="H987" s="94"/>
      <c r="I987" s="94"/>
      <c r="J987" s="94"/>
      <c r="K987" s="94"/>
      <c r="L987" s="94"/>
      <c r="M987" s="94"/>
      <c r="N987" s="94"/>
      <c r="O987" s="94"/>
      <c r="P987" s="94"/>
      <c r="Q987" s="94"/>
      <c r="R987" s="94"/>
      <c r="S987" s="94"/>
      <c r="T987" s="94"/>
      <c r="U987" s="94"/>
      <c r="V987" s="94"/>
      <c r="W987" s="94"/>
      <c r="X987" s="94"/>
      <c r="Y987" s="94"/>
      <c r="Z987" s="94"/>
    </row>
    <row r="988" ht="12.75" customHeight="1">
      <c r="A988" s="94"/>
      <c r="B988" s="94"/>
      <c r="C988" s="94"/>
      <c r="D988" s="94"/>
      <c r="E988" s="94"/>
      <c r="F988" s="94"/>
      <c r="G988" s="94"/>
      <c r="H988" s="94"/>
      <c r="I988" s="94"/>
      <c r="J988" s="94"/>
      <c r="K988" s="94"/>
      <c r="L988" s="94"/>
      <c r="M988" s="94"/>
      <c r="N988" s="94"/>
      <c r="O988" s="94"/>
      <c r="P988" s="94"/>
      <c r="Q988" s="94"/>
      <c r="R988" s="94"/>
      <c r="S988" s="94"/>
      <c r="T988" s="94"/>
      <c r="U988" s="94"/>
      <c r="V988" s="94"/>
      <c r="W988" s="94"/>
      <c r="X988" s="94"/>
      <c r="Y988" s="94"/>
      <c r="Z988" s="94"/>
    </row>
    <row r="989" ht="12.75" customHeight="1">
      <c r="A989" s="94"/>
      <c r="B989" s="94"/>
      <c r="C989" s="94"/>
      <c r="D989" s="94"/>
      <c r="E989" s="94"/>
      <c r="F989" s="94"/>
      <c r="G989" s="94"/>
      <c r="H989" s="94"/>
      <c r="I989" s="94"/>
      <c r="J989" s="94"/>
      <c r="K989" s="94"/>
      <c r="L989" s="94"/>
      <c r="M989" s="94"/>
      <c r="N989" s="94"/>
      <c r="O989" s="94"/>
      <c r="P989" s="94"/>
      <c r="Q989" s="94"/>
      <c r="R989" s="94"/>
      <c r="S989" s="94"/>
      <c r="T989" s="94"/>
      <c r="U989" s="94"/>
      <c r="V989" s="94"/>
      <c r="W989" s="94"/>
      <c r="X989" s="94"/>
      <c r="Y989" s="94"/>
      <c r="Z989" s="94"/>
    </row>
    <row r="990" ht="12.75" customHeight="1">
      <c r="A990" s="94"/>
      <c r="B990" s="94"/>
      <c r="C990" s="94"/>
      <c r="D990" s="94"/>
      <c r="E990" s="94"/>
      <c r="F990" s="94"/>
      <c r="G990" s="94"/>
      <c r="H990" s="94"/>
      <c r="I990" s="94"/>
      <c r="J990" s="94"/>
      <c r="K990" s="94"/>
      <c r="L990" s="94"/>
      <c r="M990" s="94"/>
      <c r="N990" s="94"/>
      <c r="O990" s="94"/>
      <c r="P990" s="94"/>
      <c r="Q990" s="94"/>
      <c r="R990" s="94"/>
      <c r="S990" s="94"/>
      <c r="T990" s="94"/>
      <c r="U990" s="94"/>
      <c r="V990" s="94"/>
      <c r="W990" s="94"/>
      <c r="X990" s="94"/>
      <c r="Y990" s="94"/>
      <c r="Z990" s="94"/>
    </row>
    <row r="991" ht="12.75" customHeight="1">
      <c r="A991" s="94"/>
      <c r="B991" s="94"/>
      <c r="C991" s="94"/>
      <c r="D991" s="94"/>
      <c r="E991" s="94"/>
      <c r="F991" s="94"/>
      <c r="G991" s="94"/>
      <c r="H991" s="94"/>
      <c r="I991" s="94"/>
      <c r="J991" s="94"/>
      <c r="K991" s="94"/>
      <c r="L991" s="94"/>
      <c r="M991" s="94"/>
      <c r="N991" s="94"/>
      <c r="O991" s="94"/>
      <c r="P991" s="94"/>
      <c r="Q991" s="94"/>
      <c r="R991" s="94"/>
      <c r="S991" s="94"/>
      <c r="T991" s="94"/>
      <c r="U991" s="94"/>
      <c r="V991" s="94"/>
      <c r="W991" s="94"/>
      <c r="X991" s="94"/>
      <c r="Y991" s="94"/>
      <c r="Z991" s="94"/>
    </row>
    <row r="992" ht="12.75" customHeight="1">
      <c r="A992" s="94"/>
      <c r="B992" s="94"/>
      <c r="C992" s="94"/>
      <c r="D992" s="94"/>
      <c r="E992" s="94"/>
      <c r="F992" s="94"/>
      <c r="G992" s="94"/>
      <c r="H992" s="94"/>
      <c r="I992" s="94"/>
      <c r="J992" s="94"/>
      <c r="K992" s="94"/>
      <c r="L992" s="94"/>
      <c r="M992" s="94"/>
      <c r="N992" s="94"/>
      <c r="O992" s="94"/>
      <c r="P992" s="94"/>
      <c r="Q992" s="94"/>
      <c r="R992" s="94"/>
      <c r="S992" s="94"/>
      <c r="T992" s="94"/>
      <c r="U992" s="94"/>
      <c r="V992" s="94"/>
      <c r="W992" s="94"/>
      <c r="X992" s="94"/>
      <c r="Y992" s="94"/>
      <c r="Z992" s="94"/>
    </row>
    <row r="993" ht="12.75" customHeight="1">
      <c r="A993" s="94"/>
      <c r="B993" s="94"/>
      <c r="C993" s="94"/>
      <c r="D993" s="94"/>
      <c r="E993" s="94"/>
      <c r="F993" s="94"/>
      <c r="G993" s="94"/>
      <c r="H993" s="94"/>
      <c r="I993" s="94"/>
      <c r="J993" s="94"/>
      <c r="K993" s="94"/>
      <c r="L993" s="94"/>
      <c r="M993" s="94"/>
      <c r="N993" s="94"/>
      <c r="O993" s="94"/>
      <c r="P993" s="94"/>
      <c r="Q993" s="94"/>
      <c r="R993" s="94"/>
      <c r="S993" s="94"/>
      <c r="T993" s="94"/>
      <c r="U993" s="94"/>
      <c r="V993" s="94"/>
      <c r="W993" s="94"/>
      <c r="X993" s="94"/>
      <c r="Y993" s="94"/>
      <c r="Z993" s="94"/>
    </row>
    <row r="994" ht="12.75" customHeight="1">
      <c r="A994" s="94"/>
      <c r="B994" s="94"/>
      <c r="C994" s="94"/>
      <c r="D994" s="94"/>
      <c r="E994" s="94"/>
      <c r="F994" s="94"/>
      <c r="G994" s="94"/>
      <c r="H994" s="94"/>
      <c r="I994" s="94"/>
      <c r="J994" s="94"/>
      <c r="K994" s="94"/>
      <c r="L994" s="94"/>
      <c r="M994" s="94"/>
      <c r="N994" s="94"/>
      <c r="O994" s="94"/>
      <c r="P994" s="94"/>
      <c r="Q994" s="94"/>
      <c r="R994" s="94"/>
      <c r="S994" s="94"/>
      <c r="T994" s="94"/>
      <c r="U994" s="94"/>
      <c r="V994" s="94"/>
      <c r="W994" s="94"/>
      <c r="X994" s="94"/>
      <c r="Y994" s="94"/>
      <c r="Z994" s="94"/>
    </row>
    <row r="995" ht="12.75" customHeight="1">
      <c r="A995" s="94"/>
      <c r="B995" s="94"/>
      <c r="C995" s="94"/>
      <c r="D995" s="94"/>
      <c r="E995" s="94"/>
      <c r="F995" s="94"/>
      <c r="G995" s="94"/>
      <c r="H995" s="94"/>
      <c r="I995" s="94"/>
      <c r="J995" s="94"/>
      <c r="K995" s="94"/>
      <c r="L995" s="94"/>
      <c r="M995" s="94"/>
      <c r="N995" s="94"/>
      <c r="O995" s="94"/>
      <c r="P995" s="94"/>
      <c r="Q995" s="94"/>
      <c r="R995" s="94"/>
      <c r="S995" s="94"/>
      <c r="T995" s="94"/>
      <c r="U995" s="94"/>
      <c r="V995" s="94"/>
      <c r="W995" s="94"/>
      <c r="X995" s="94"/>
      <c r="Y995" s="94"/>
      <c r="Z995" s="94"/>
    </row>
    <row r="996" ht="12.75" customHeight="1">
      <c r="A996" s="94"/>
      <c r="B996" s="94"/>
      <c r="C996" s="94"/>
      <c r="D996" s="94"/>
      <c r="E996" s="94"/>
      <c r="F996" s="94"/>
      <c r="G996" s="94"/>
      <c r="H996" s="94"/>
      <c r="I996" s="94"/>
      <c r="J996" s="94"/>
      <c r="K996" s="94"/>
      <c r="L996" s="94"/>
      <c r="M996" s="94"/>
      <c r="N996" s="94"/>
      <c r="O996" s="94"/>
      <c r="P996" s="94"/>
      <c r="Q996" s="94"/>
      <c r="R996" s="94"/>
      <c r="S996" s="94"/>
      <c r="T996" s="94"/>
      <c r="U996" s="94"/>
      <c r="V996" s="94"/>
      <c r="W996" s="94"/>
      <c r="X996" s="94"/>
      <c r="Y996" s="94"/>
      <c r="Z996" s="94"/>
    </row>
    <row r="997" ht="12.75" customHeight="1">
      <c r="A997" s="94"/>
      <c r="B997" s="94"/>
      <c r="C997" s="94"/>
      <c r="D997" s="94"/>
      <c r="E997" s="94"/>
      <c r="F997" s="94"/>
      <c r="G997" s="94"/>
      <c r="H997" s="94"/>
      <c r="I997" s="94"/>
      <c r="J997" s="94"/>
      <c r="K997" s="94"/>
      <c r="L997" s="94"/>
      <c r="M997" s="94"/>
      <c r="N997" s="94"/>
      <c r="O997" s="94"/>
      <c r="P997" s="94"/>
      <c r="Q997" s="94"/>
      <c r="R997" s="94"/>
      <c r="S997" s="94"/>
      <c r="T997" s="94"/>
      <c r="U997" s="94"/>
      <c r="V997" s="94"/>
      <c r="W997" s="94"/>
      <c r="X997" s="94"/>
      <c r="Y997" s="94"/>
      <c r="Z997" s="94"/>
    </row>
    <row r="998" ht="12.75" customHeight="1">
      <c r="A998" s="94"/>
      <c r="B998" s="94"/>
      <c r="C998" s="94"/>
      <c r="D998" s="94"/>
      <c r="E998" s="94"/>
      <c r="F998" s="94"/>
      <c r="G998" s="94"/>
      <c r="H998" s="94"/>
      <c r="I998" s="94"/>
      <c r="J998" s="94"/>
      <c r="K998" s="94"/>
      <c r="L998" s="94"/>
      <c r="M998" s="94"/>
      <c r="N998" s="94"/>
      <c r="O998" s="94"/>
      <c r="P998" s="94"/>
      <c r="Q998" s="94"/>
      <c r="R998" s="94"/>
      <c r="S998" s="94"/>
      <c r="T998" s="94"/>
      <c r="U998" s="94"/>
      <c r="V998" s="94"/>
      <c r="W998" s="94"/>
      <c r="X998" s="94"/>
      <c r="Y998" s="94"/>
      <c r="Z998" s="94"/>
    </row>
    <row r="999" ht="12.75" customHeight="1">
      <c r="A999" s="94"/>
      <c r="B999" s="94"/>
      <c r="C999" s="94"/>
      <c r="D999" s="94"/>
      <c r="E999" s="94"/>
      <c r="F999" s="94"/>
      <c r="G999" s="94"/>
      <c r="H999" s="94"/>
      <c r="I999" s="94"/>
      <c r="J999" s="94"/>
      <c r="K999" s="94"/>
      <c r="L999" s="94"/>
      <c r="M999" s="94"/>
      <c r="N999" s="94"/>
      <c r="O999" s="94"/>
      <c r="P999" s="94"/>
      <c r="Q999" s="94"/>
      <c r="R999" s="94"/>
      <c r="S999" s="94"/>
      <c r="T999" s="94"/>
      <c r="U999" s="94"/>
      <c r="V999" s="94"/>
      <c r="W999" s="94"/>
      <c r="X999" s="94"/>
      <c r="Y999" s="94"/>
      <c r="Z999" s="94"/>
    </row>
    <row r="1000" ht="12.75" customHeight="1">
      <c r="A1000" s="94"/>
      <c r="B1000" s="94"/>
      <c r="C1000" s="94"/>
      <c r="D1000" s="94"/>
      <c r="E1000" s="94"/>
      <c r="F1000" s="94"/>
      <c r="G1000" s="94"/>
      <c r="H1000" s="94"/>
      <c r="I1000" s="94"/>
      <c r="J1000" s="94"/>
      <c r="K1000" s="94"/>
      <c r="L1000" s="94"/>
      <c r="M1000" s="94"/>
      <c r="N1000" s="94"/>
      <c r="O1000" s="94"/>
      <c r="P1000" s="94"/>
      <c r="Q1000" s="94"/>
      <c r="R1000" s="94"/>
      <c r="S1000" s="94"/>
      <c r="T1000" s="94"/>
      <c r="U1000" s="94"/>
      <c r="V1000" s="94"/>
      <c r="W1000" s="94"/>
      <c r="X1000" s="94"/>
      <c r="Y1000" s="94"/>
      <c r="Z1000" s="94"/>
    </row>
  </sheetData>
  <mergeCells count="11">
    <mergeCell ref="B10:B12"/>
    <mergeCell ref="C10:C12"/>
    <mergeCell ref="G10:G12"/>
    <mergeCell ref="H10:H12"/>
    <mergeCell ref="A1:M1"/>
    <mergeCell ref="A2:M2"/>
    <mergeCell ref="A3:M3"/>
    <mergeCell ref="B6:N6"/>
    <mergeCell ref="B7:N7"/>
    <mergeCell ref="B8:N8"/>
    <mergeCell ref="B9:N9"/>
  </mergeCells>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9" width="9.14"/>
    <col customWidth="1" min="20" max="26" width="8.0"/>
  </cols>
  <sheetData>
    <row r="1" ht="20.25" customHeight="1">
      <c r="A1" s="198" t="s">
        <v>268</v>
      </c>
      <c r="T1" s="94"/>
      <c r="U1" s="94"/>
      <c r="V1" s="94"/>
      <c r="W1" s="94"/>
      <c r="X1" s="94"/>
      <c r="Y1" s="94"/>
      <c r="Z1" s="94"/>
    </row>
    <row r="2" ht="20.25" customHeight="1">
      <c r="A2" s="198" t="s">
        <v>269</v>
      </c>
      <c r="T2" s="94"/>
      <c r="U2" s="94"/>
      <c r="V2" s="94"/>
      <c r="W2" s="94"/>
      <c r="X2" s="94"/>
      <c r="Y2" s="94"/>
      <c r="Z2" s="94"/>
    </row>
    <row r="3" ht="15.0" customHeight="1">
      <c r="A3" s="185" t="s">
        <v>289</v>
      </c>
      <c r="T3" s="94"/>
      <c r="U3" s="94"/>
      <c r="V3" s="94"/>
      <c r="W3" s="94"/>
      <c r="X3" s="94"/>
      <c r="Y3" s="94"/>
      <c r="Z3" s="94"/>
    </row>
    <row r="4" ht="15.0" customHeight="1">
      <c r="A4" s="223" t="s">
        <v>291</v>
      </c>
      <c r="F4" s="186" t="s">
        <v>272</v>
      </c>
      <c r="G4" s="186"/>
      <c r="H4" s="186"/>
      <c r="I4" s="186"/>
      <c r="J4" s="186"/>
      <c r="K4" s="186"/>
      <c r="L4" s="186"/>
      <c r="M4" s="186"/>
      <c r="N4" s="184" t="s">
        <v>325</v>
      </c>
      <c r="T4" s="94"/>
      <c r="U4" s="94"/>
      <c r="V4" s="94"/>
      <c r="W4" s="94"/>
      <c r="X4" s="94"/>
      <c r="Y4" s="94"/>
      <c r="Z4" s="94"/>
    </row>
    <row r="5" ht="15.0" customHeight="1">
      <c r="A5" s="186" t="s">
        <v>326</v>
      </c>
      <c r="B5" s="186"/>
      <c r="C5" s="186"/>
      <c r="D5" s="186"/>
      <c r="E5" s="186"/>
      <c r="F5" s="186"/>
      <c r="G5" s="186"/>
      <c r="H5" s="186"/>
      <c r="I5" s="186"/>
      <c r="J5" s="186"/>
      <c r="K5" s="186"/>
      <c r="L5" s="186"/>
      <c r="M5" s="186"/>
      <c r="N5" s="186"/>
      <c r="O5" s="199"/>
      <c r="P5" s="199"/>
      <c r="Q5" s="199"/>
      <c r="R5" s="94"/>
      <c r="S5" s="94"/>
      <c r="T5" s="94"/>
      <c r="U5" s="94"/>
      <c r="V5" s="94"/>
      <c r="W5" s="94"/>
      <c r="X5" s="94"/>
      <c r="Y5" s="94"/>
      <c r="Z5" s="94"/>
    </row>
    <row r="6" ht="18.0" customHeight="1">
      <c r="A6" s="186"/>
      <c r="B6" s="186"/>
      <c r="C6" s="186"/>
      <c r="D6" s="224"/>
      <c r="E6" s="203" t="s">
        <v>327</v>
      </c>
      <c r="L6" s="224"/>
      <c r="M6" s="224"/>
      <c r="N6" s="224"/>
      <c r="O6" s="200"/>
      <c r="P6" s="199"/>
      <c r="Q6" s="199"/>
      <c r="R6" s="94"/>
      <c r="S6" s="94"/>
      <c r="T6" s="94"/>
      <c r="U6" s="94"/>
      <c r="V6" s="94"/>
      <c r="W6" s="94"/>
      <c r="X6" s="94"/>
      <c r="Y6" s="94"/>
      <c r="Z6" s="94"/>
    </row>
    <row r="7" ht="18.0" customHeight="1">
      <c r="A7" s="186"/>
      <c r="B7" s="186"/>
      <c r="C7" s="186"/>
      <c r="D7" s="224"/>
      <c r="E7" s="203" t="s">
        <v>328</v>
      </c>
      <c r="N7" s="224"/>
      <c r="O7" s="200"/>
      <c r="P7" s="199"/>
      <c r="Q7" s="199"/>
      <c r="R7" s="94"/>
      <c r="S7" s="94"/>
      <c r="T7" s="94"/>
      <c r="U7" s="94"/>
      <c r="V7" s="94"/>
      <c r="W7" s="94"/>
      <c r="X7" s="94"/>
      <c r="Y7" s="94"/>
      <c r="Z7" s="94"/>
    </row>
    <row r="8" ht="18.0" customHeight="1">
      <c r="A8" s="186"/>
      <c r="B8" s="186"/>
      <c r="C8" s="186"/>
      <c r="D8" s="224"/>
      <c r="E8" s="225" t="s">
        <v>329</v>
      </c>
      <c r="F8" s="224"/>
      <c r="G8" s="224"/>
      <c r="H8" s="224"/>
      <c r="I8" s="224"/>
      <c r="J8" s="224"/>
      <c r="K8" s="224"/>
      <c r="L8" s="224"/>
      <c r="M8" s="224"/>
      <c r="N8" s="224"/>
      <c r="O8" s="200"/>
      <c r="P8" s="199"/>
      <c r="Q8" s="199"/>
      <c r="R8" s="94"/>
      <c r="S8" s="94"/>
      <c r="T8" s="94"/>
      <c r="U8" s="94"/>
      <c r="V8" s="94"/>
      <c r="W8" s="94"/>
      <c r="X8" s="94"/>
      <c r="Y8" s="94"/>
      <c r="Z8" s="94"/>
    </row>
    <row r="9" ht="18.0" customHeight="1">
      <c r="A9" s="94"/>
      <c r="B9" s="94"/>
      <c r="C9" s="94"/>
      <c r="D9" s="200"/>
      <c r="E9" s="225" t="s">
        <v>330</v>
      </c>
      <c r="F9" s="200"/>
      <c r="G9" s="200"/>
      <c r="H9" s="200"/>
      <c r="I9" s="200"/>
      <c r="J9" s="200"/>
      <c r="K9" s="200"/>
      <c r="L9" s="200"/>
      <c r="M9" s="200"/>
      <c r="N9" s="200"/>
      <c r="O9" s="200"/>
      <c r="P9" s="94"/>
      <c r="Q9" s="94"/>
      <c r="R9" s="94"/>
      <c r="S9" s="94"/>
      <c r="T9" s="94"/>
      <c r="U9" s="94"/>
      <c r="V9" s="94"/>
      <c r="W9" s="94"/>
      <c r="X9" s="94"/>
      <c r="Y9" s="94"/>
      <c r="Z9" s="94"/>
    </row>
    <row r="10" ht="18.75" customHeight="1">
      <c r="A10" s="94"/>
      <c r="B10" s="94"/>
      <c r="C10" s="94"/>
      <c r="D10" s="201" t="s">
        <v>329</v>
      </c>
      <c r="N10" s="200"/>
      <c r="O10" s="200"/>
      <c r="P10" s="94"/>
      <c r="Q10" s="94"/>
      <c r="R10" s="94"/>
      <c r="S10" s="94"/>
      <c r="T10" s="94"/>
      <c r="U10" s="94"/>
      <c r="V10" s="94"/>
      <c r="W10" s="94"/>
      <c r="X10" s="94"/>
      <c r="Y10" s="94"/>
      <c r="Z10" s="94"/>
    </row>
    <row r="11" ht="12.75" customHeight="1">
      <c r="A11" s="94"/>
      <c r="B11" s="94"/>
      <c r="C11" s="94"/>
      <c r="D11" s="94"/>
      <c r="E11" s="94"/>
      <c r="F11" s="94"/>
      <c r="G11" s="94"/>
      <c r="H11" s="94"/>
      <c r="I11" s="94"/>
      <c r="J11" s="94"/>
      <c r="K11" s="94"/>
      <c r="L11" s="94"/>
      <c r="M11" s="94"/>
      <c r="N11" s="94"/>
      <c r="O11" s="94"/>
      <c r="P11" s="94"/>
      <c r="Q11" s="94"/>
      <c r="R11" s="94"/>
      <c r="S11" s="94"/>
      <c r="T11" s="94"/>
      <c r="U11" s="94"/>
      <c r="V11" s="94"/>
      <c r="W11" s="94"/>
      <c r="X11" s="94"/>
      <c r="Y11" s="94"/>
      <c r="Z11" s="94"/>
    </row>
    <row r="12" ht="15.75" customHeight="1">
      <c r="A12" s="94"/>
      <c r="B12" s="226" t="s">
        <v>331</v>
      </c>
      <c r="C12" s="227"/>
      <c r="D12" s="227"/>
      <c r="E12" s="227"/>
      <c r="F12" s="227"/>
      <c r="G12" s="227"/>
      <c r="H12" s="227"/>
      <c r="I12" s="227"/>
      <c r="J12" s="227"/>
      <c r="K12" s="227"/>
      <c r="L12" s="227"/>
      <c r="M12" s="227"/>
      <c r="N12" s="227"/>
      <c r="O12" s="227"/>
      <c r="P12" s="227"/>
      <c r="Q12" s="227"/>
      <c r="R12" s="228"/>
      <c r="S12" s="94"/>
      <c r="T12" s="94"/>
      <c r="U12" s="94"/>
      <c r="V12" s="94"/>
      <c r="W12" s="94"/>
      <c r="X12" s="94"/>
      <c r="Y12" s="94"/>
      <c r="Z12" s="94"/>
    </row>
    <row r="13" ht="15.0" customHeight="1">
      <c r="A13" s="94"/>
      <c r="B13" s="229" t="s">
        <v>332</v>
      </c>
      <c r="C13" s="34"/>
      <c r="D13" s="34"/>
      <c r="E13" s="34"/>
      <c r="F13" s="34"/>
      <c r="G13" s="34"/>
      <c r="H13" s="34"/>
      <c r="I13" s="34"/>
      <c r="J13" s="34"/>
      <c r="K13" s="34"/>
      <c r="L13" s="34"/>
      <c r="M13" s="34"/>
      <c r="N13" s="34"/>
      <c r="O13" s="34"/>
      <c r="P13" s="34"/>
      <c r="Q13" s="34"/>
      <c r="R13" s="166"/>
      <c r="S13" s="94"/>
      <c r="T13" s="94"/>
      <c r="U13" s="94"/>
      <c r="V13" s="94"/>
      <c r="W13" s="94"/>
      <c r="X13" s="94"/>
      <c r="Y13" s="94"/>
      <c r="Z13" s="94"/>
    </row>
    <row r="14" ht="13.5" customHeight="1">
      <c r="A14" s="94"/>
      <c r="B14" s="230"/>
      <c r="C14" s="231"/>
      <c r="D14" s="231"/>
      <c r="E14" s="231"/>
      <c r="F14" s="231"/>
      <c r="G14" s="231"/>
      <c r="H14" s="231"/>
      <c r="I14" s="231"/>
      <c r="J14" s="231"/>
      <c r="K14" s="231"/>
      <c r="L14" s="231"/>
      <c r="M14" s="231"/>
      <c r="N14" s="231"/>
      <c r="O14" s="231"/>
      <c r="P14" s="231"/>
      <c r="Q14" s="231"/>
      <c r="R14" s="232"/>
      <c r="S14" s="94"/>
      <c r="T14" s="94"/>
      <c r="U14" s="94"/>
      <c r="V14" s="94"/>
      <c r="W14" s="94"/>
      <c r="X14" s="94"/>
      <c r="Y14" s="94"/>
      <c r="Z14" s="94"/>
    </row>
    <row r="15" ht="31.5" customHeight="1">
      <c r="A15" s="94"/>
      <c r="B15" s="233" t="s">
        <v>333</v>
      </c>
      <c r="C15" s="234"/>
      <c r="D15" s="235" t="s">
        <v>334</v>
      </c>
      <c r="E15" s="41"/>
      <c r="F15" s="41"/>
      <c r="G15" s="41"/>
      <c r="H15" s="41"/>
      <c r="I15" s="41"/>
      <c r="J15" s="41"/>
      <c r="K15" s="41"/>
      <c r="L15" s="41"/>
      <c r="M15" s="41"/>
      <c r="N15" s="41"/>
      <c r="O15" s="17"/>
      <c r="P15" s="235" t="s">
        <v>335</v>
      </c>
      <c r="Q15" s="41"/>
      <c r="R15" s="17"/>
      <c r="S15" s="94"/>
      <c r="T15" s="94"/>
      <c r="U15" s="94"/>
      <c r="V15" s="94"/>
      <c r="W15" s="94"/>
      <c r="X15" s="94"/>
      <c r="Y15" s="94"/>
      <c r="Z15" s="94"/>
    </row>
    <row r="16" ht="14.25" customHeight="1">
      <c r="A16" s="94"/>
      <c r="B16" s="70"/>
      <c r="C16" s="236"/>
      <c r="D16" s="237" t="s">
        <v>336</v>
      </c>
      <c r="E16" s="237" t="s">
        <v>337</v>
      </c>
      <c r="F16" s="237" t="s">
        <v>338</v>
      </c>
      <c r="G16" s="237" t="s">
        <v>339</v>
      </c>
      <c r="H16" s="237" t="s">
        <v>340</v>
      </c>
      <c r="I16" s="237" t="s">
        <v>341</v>
      </c>
      <c r="J16" s="237" t="s">
        <v>342</v>
      </c>
      <c r="K16" s="237" t="s">
        <v>343</v>
      </c>
      <c r="L16" s="237" t="s">
        <v>344</v>
      </c>
      <c r="M16" s="237" t="s">
        <v>345</v>
      </c>
      <c r="N16" s="237" t="s">
        <v>346</v>
      </c>
      <c r="O16" s="237" t="s">
        <v>347</v>
      </c>
      <c r="P16" s="237" t="s">
        <v>348</v>
      </c>
      <c r="Q16" s="237" t="s">
        <v>349</v>
      </c>
      <c r="R16" s="237" t="s">
        <v>350</v>
      </c>
      <c r="S16" s="94"/>
      <c r="T16" s="94"/>
      <c r="U16" s="94"/>
      <c r="V16" s="94"/>
      <c r="W16" s="94"/>
      <c r="X16" s="94"/>
      <c r="Y16" s="94"/>
      <c r="Z16" s="94"/>
    </row>
    <row r="17" ht="14.25" customHeight="1">
      <c r="A17" s="94"/>
      <c r="B17" s="236" t="s">
        <v>351</v>
      </c>
      <c r="C17" s="236"/>
      <c r="D17" s="238">
        <v>3.0</v>
      </c>
      <c r="E17" s="238">
        <v>3.0</v>
      </c>
      <c r="F17" s="239">
        <v>2.0</v>
      </c>
      <c r="G17" s="238"/>
      <c r="H17" s="238" t="s">
        <v>352</v>
      </c>
      <c r="I17" s="238" t="s">
        <v>352</v>
      </c>
      <c r="J17" s="238" t="s">
        <v>352</v>
      </c>
      <c r="K17" s="238" t="s">
        <v>352</v>
      </c>
      <c r="L17" s="238" t="s">
        <v>352</v>
      </c>
      <c r="M17" s="238" t="s">
        <v>352</v>
      </c>
      <c r="N17" s="238" t="s">
        <v>352</v>
      </c>
      <c r="O17" s="238">
        <v>3.0</v>
      </c>
      <c r="P17" s="238">
        <v>2.0</v>
      </c>
      <c r="Q17" s="238">
        <v>1.0</v>
      </c>
      <c r="R17" s="112">
        <v>1.0</v>
      </c>
      <c r="S17" s="94"/>
      <c r="T17" s="94"/>
      <c r="U17" s="94"/>
      <c r="V17" s="94"/>
      <c r="W17" s="94"/>
      <c r="X17" s="94"/>
      <c r="Y17" s="94"/>
      <c r="Z17" s="94"/>
    </row>
    <row r="18" ht="14.25" customHeight="1">
      <c r="A18" s="94"/>
      <c r="B18" s="236" t="s">
        <v>353</v>
      </c>
      <c r="C18" s="236"/>
      <c r="D18" s="238">
        <v>3.0</v>
      </c>
      <c r="E18" s="238">
        <v>1.0</v>
      </c>
      <c r="F18" s="238">
        <v>1.0</v>
      </c>
      <c r="G18" s="238" t="s">
        <v>352</v>
      </c>
      <c r="H18" s="238" t="s">
        <v>352</v>
      </c>
      <c r="I18" s="238" t="s">
        <v>352</v>
      </c>
      <c r="J18" s="238" t="s">
        <v>352</v>
      </c>
      <c r="K18" s="238" t="s">
        <v>352</v>
      </c>
      <c r="L18" s="238" t="s">
        <v>352</v>
      </c>
      <c r="M18" s="238" t="s">
        <v>352</v>
      </c>
      <c r="N18" s="238" t="s">
        <v>352</v>
      </c>
      <c r="O18" s="239">
        <v>3.0</v>
      </c>
      <c r="P18" s="238">
        <v>2.0</v>
      </c>
      <c r="Q18" s="238">
        <v>1.0</v>
      </c>
      <c r="R18" s="112">
        <v>1.0</v>
      </c>
      <c r="S18" s="94"/>
      <c r="T18" s="94"/>
      <c r="U18" s="94"/>
      <c r="V18" s="94"/>
      <c r="W18" s="94"/>
      <c r="X18" s="94"/>
      <c r="Y18" s="94"/>
      <c r="Z18" s="94"/>
    </row>
    <row r="19" ht="14.25" customHeight="1">
      <c r="A19" s="94"/>
      <c r="B19" s="236" t="s">
        <v>354</v>
      </c>
      <c r="C19" s="236"/>
      <c r="D19" s="238">
        <v>3.0</v>
      </c>
      <c r="E19" s="238">
        <v>1.0</v>
      </c>
      <c r="F19" s="238">
        <v>1.0</v>
      </c>
      <c r="G19" s="238" t="s">
        <v>352</v>
      </c>
      <c r="H19" s="238" t="s">
        <v>352</v>
      </c>
      <c r="I19" s="238" t="s">
        <v>352</v>
      </c>
      <c r="J19" s="238" t="s">
        <v>352</v>
      </c>
      <c r="K19" s="238" t="s">
        <v>352</v>
      </c>
      <c r="L19" s="238" t="s">
        <v>352</v>
      </c>
      <c r="M19" s="238" t="s">
        <v>352</v>
      </c>
      <c r="N19" s="238" t="s">
        <v>352</v>
      </c>
      <c r="O19" s="238">
        <v>3.0</v>
      </c>
      <c r="P19" s="238">
        <v>2.0</v>
      </c>
      <c r="Q19" s="238">
        <v>1.0</v>
      </c>
      <c r="R19" s="112">
        <v>1.0</v>
      </c>
      <c r="S19" s="94"/>
      <c r="T19" s="94"/>
      <c r="U19" s="94"/>
      <c r="V19" s="94"/>
      <c r="W19" s="94"/>
      <c r="X19" s="94"/>
      <c r="Y19" s="94"/>
      <c r="Z19" s="94"/>
    </row>
    <row r="20" ht="14.25" customHeight="1">
      <c r="A20" s="94"/>
      <c r="B20" s="236" t="s">
        <v>355</v>
      </c>
      <c r="C20" s="236"/>
      <c r="D20" s="238">
        <v>3.0</v>
      </c>
      <c r="E20" s="238">
        <v>2.0</v>
      </c>
      <c r="F20" s="238">
        <v>1.0</v>
      </c>
      <c r="G20" s="238" t="s">
        <v>352</v>
      </c>
      <c r="H20" s="238" t="s">
        <v>352</v>
      </c>
      <c r="I20" s="238" t="s">
        <v>352</v>
      </c>
      <c r="J20" s="238" t="s">
        <v>352</v>
      </c>
      <c r="K20" s="238" t="s">
        <v>352</v>
      </c>
      <c r="L20" s="238" t="s">
        <v>352</v>
      </c>
      <c r="M20" s="238" t="s">
        <v>352</v>
      </c>
      <c r="N20" s="238" t="s">
        <v>352</v>
      </c>
      <c r="O20" s="239">
        <v>3.0</v>
      </c>
      <c r="P20" s="238">
        <v>2.0</v>
      </c>
      <c r="Q20" s="238">
        <v>1.0</v>
      </c>
      <c r="R20" s="112">
        <v>1.0</v>
      </c>
      <c r="S20" s="94"/>
      <c r="T20" s="94"/>
      <c r="U20" s="94"/>
      <c r="V20" s="94"/>
      <c r="W20" s="94"/>
      <c r="X20" s="94"/>
      <c r="Y20" s="94"/>
      <c r="Z20" s="94"/>
    </row>
    <row r="21" ht="14.25" customHeight="1">
      <c r="A21" s="94"/>
      <c r="B21" s="240" t="s">
        <v>40</v>
      </c>
      <c r="C21" s="236"/>
      <c r="D21" s="238">
        <v>2.0</v>
      </c>
      <c r="E21" s="239">
        <v>2.0</v>
      </c>
      <c r="F21" s="238">
        <v>2.0</v>
      </c>
      <c r="G21" s="238" t="s">
        <v>352</v>
      </c>
      <c r="H21" s="238" t="s">
        <v>352</v>
      </c>
      <c r="I21" s="238" t="s">
        <v>352</v>
      </c>
      <c r="J21" s="238" t="s">
        <v>352</v>
      </c>
      <c r="K21" s="238" t="s">
        <v>352</v>
      </c>
      <c r="L21" s="238" t="s">
        <v>352</v>
      </c>
      <c r="M21" s="238" t="s">
        <v>352</v>
      </c>
      <c r="N21" s="238" t="s">
        <v>352</v>
      </c>
      <c r="O21" s="238">
        <v>2.0</v>
      </c>
      <c r="P21" s="238">
        <v>2.0</v>
      </c>
      <c r="Q21" s="238">
        <v>1.0</v>
      </c>
      <c r="R21" s="112">
        <v>1.0</v>
      </c>
      <c r="S21" s="94"/>
      <c r="T21" s="94"/>
      <c r="U21" s="94"/>
      <c r="V21" s="94"/>
      <c r="W21" s="94"/>
      <c r="X21" s="94"/>
      <c r="Y21" s="94"/>
      <c r="Z21" s="94"/>
    </row>
    <row r="22" ht="14.25" customHeight="1">
      <c r="A22" s="94"/>
      <c r="B22" s="236" t="s">
        <v>356</v>
      </c>
      <c r="C22" s="236"/>
      <c r="D22" s="238">
        <f t="shared" ref="D22:F22" si="1">AVERAGE(D17:D21)</f>
        <v>2.8</v>
      </c>
      <c r="E22" s="238">
        <f t="shared" si="1"/>
        <v>1.8</v>
      </c>
      <c r="F22" s="238">
        <f t="shared" si="1"/>
        <v>1.4</v>
      </c>
      <c r="G22" s="238" t="s">
        <v>352</v>
      </c>
      <c r="H22" s="238" t="s">
        <v>352</v>
      </c>
      <c r="I22" s="238" t="s">
        <v>352</v>
      </c>
      <c r="J22" s="238" t="s">
        <v>352</v>
      </c>
      <c r="K22" s="238" t="s">
        <v>352</v>
      </c>
      <c r="L22" s="238" t="s">
        <v>352</v>
      </c>
      <c r="M22" s="238" t="s">
        <v>352</v>
      </c>
      <c r="N22" s="238" t="s">
        <v>352</v>
      </c>
      <c r="O22" s="238">
        <f t="shared" ref="O22:P22" si="2">AVERAGE(O17:O21)</f>
        <v>2.8</v>
      </c>
      <c r="P22" s="238">
        <f t="shared" si="2"/>
        <v>2</v>
      </c>
      <c r="Q22" s="238">
        <v>1.0</v>
      </c>
      <c r="R22" s="241">
        <f>AVERAGE(R17:R21)</f>
        <v>1</v>
      </c>
      <c r="S22" s="94"/>
      <c r="T22" s="94"/>
      <c r="U22" s="94"/>
      <c r="V22" s="94"/>
      <c r="W22" s="94"/>
      <c r="X22" s="94"/>
      <c r="Y22" s="94"/>
      <c r="Z22" s="94"/>
    </row>
    <row r="23" ht="14.25" customHeight="1">
      <c r="A23" s="94"/>
      <c r="B23" s="242"/>
      <c r="C23" s="242"/>
      <c r="D23" s="243"/>
      <c r="E23" s="243"/>
      <c r="F23" s="243"/>
      <c r="G23" s="243"/>
      <c r="H23" s="243"/>
      <c r="I23" s="243"/>
      <c r="J23" s="243"/>
      <c r="K23" s="243"/>
      <c r="L23" s="243"/>
      <c r="M23" s="243"/>
      <c r="N23" s="243"/>
      <c r="O23" s="243"/>
      <c r="P23" s="243"/>
      <c r="Q23" s="94"/>
      <c r="R23" s="94"/>
      <c r="S23" s="94"/>
      <c r="T23" s="94"/>
      <c r="U23" s="94"/>
      <c r="V23" s="94"/>
      <c r="W23" s="94"/>
      <c r="X23" s="94"/>
      <c r="Y23" s="94"/>
      <c r="Z23" s="94"/>
    </row>
    <row r="24" ht="15.75" customHeight="1">
      <c r="A24" s="94"/>
      <c r="B24" s="226" t="s">
        <v>331</v>
      </c>
      <c r="C24" s="227"/>
      <c r="D24" s="227"/>
      <c r="E24" s="227"/>
      <c r="F24" s="227"/>
      <c r="G24" s="227"/>
      <c r="H24" s="227"/>
      <c r="I24" s="227"/>
      <c r="J24" s="227"/>
      <c r="K24" s="227"/>
      <c r="L24" s="227"/>
      <c r="M24" s="227"/>
      <c r="N24" s="227"/>
      <c r="O24" s="227"/>
      <c r="P24" s="227"/>
      <c r="Q24" s="227"/>
      <c r="R24" s="244"/>
      <c r="S24" s="94"/>
      <c r="T24" s="94"/>
      <c r="U24" s="94"/>
      <c r="V24" s="94"/>
      <c r="W24" s="94"/>
      <c r="X24" s="94"/>
      <c r="Y24" s="94"/>
      <c r="Z24" s="94"/>
    </row>
    <row r="25" ht="15.0" customHeight="1">
      <c r="A25" s="94"/>
      <c r="B25" s="229" t="s">
        <v>357</v>
      </c>
      <c r="C25" s="34"/>
      <c r="D25" s="34"/>
      <c r="E25" s="34"/>
      <c r="F25" s="34"/>
      <c r="G25" s="34"/>
      <c r="H25" s="34"/>
      <c r="I25" s="34"/>
      <c r="J25" s="34"/>
      <c r="K25" s="34"/>
      <c r="L25" s="34"/>
      <c r="M25" s="34"/>
      <c r="N25" s="34"/>
      <c r="O25" s="34"/>
      <c r="P25" s="34"/>
      <c r="Q25" s="34"/>
      <c r="R25" s="166"/>
      <c r="S25" s="94"/>
      <c r="T25" s="94"/>
      <c r="U25" s="94"/>
      <c r="V25" s="94"/>
      <c r="W25" s="94"/>
      <c r="X25" s="94"/>
      <c r="Y25" s="94"/>
      <c r="Z25" s="94"/>
    </row>
    <row r="26" ht="14.25" customHeight="1">
      <c r="A26" s="94"/>
      <c r="B26" s="230"/>
      <c r="C26" s="231"/>
      <c r="D26" s="231"/>
      <c r="E26" s="231"/>
      <c r="F26" s="231"/>
      <c r="G26" s="231"/>
      <c r="H26" s="231"/>
      <c r="I26" s="231"/>
      <c r="J26" s="231"/>
      <c r="K26" s="231"/>
      <c r="L26" s="231"/>
      <c r="M26" s="231"/>
      <c r="N26" s="231"/>
      <c r="O26" s="231"/>
      <c r="P26" s="231"/>
      <c r="Q26" s="231"/>
      <c r="R26" s="245"/>
      <c r="S26" s="94"/>
      <c r="T26" s="94"/>
      <c r="U26" s="94"/>
      <c r="V26" s="94"/>
      <c r="W26" s="94"/>
      <c r="X26" s="94"/>
      <c r="Y26" s="94"/>
      <c r="Z26" s="94"/>
    </row>
    <row r="27" ht="31.5" customHeight="1">
      <c r="A27" s="94"/>
      <c r="B27" s="246" t="s">
        <v>333</v>
      </c>
      <c r="C27" s="246"/>
      <c r="D27" s="247" t="s">
        <v>334</v>
      </c>
      <c r="E27" s="25"/>
      <c r="F27" s="25"/>
      <c r="G27" s="25"/>
      <c r="H27" s="25"/>
      <c r="I27" s="25"/>
      <c r="J27" s="25"/>
      <c r="K27" s="25"/>
      <c r="L27" s="25"/>
      <c r="M27" s="25"/>
      <c r="N27" s="25"/>
      <c r="O27" s="23"/>
      <c r="P27" s="247" t="s">
        <v>335</v>
      </c>
      <c r="Q27" s="23"/>
      <c r="R27" s="112"/>
      <c r="S27" s="94"/>
      <c r="T27" s="94"/>
      <c r="U27" s="94"/>
      <c r="V27" s="94"/>
      <c r="W27" s="94"/>
      <c r="X27" s="94"/>
      <c r="Y27" s="94"/>
      <c r="Z27" s="94"/>
    </row>
    <row r="28" ht="15.0" customHeight="1">
      <c r="A28" s="94"/>
      <c r="B28" s="70"/>
      <c r="C28" s="70"/>
      <c r="D28" s="237" t="s">
        <v>336</v>
      </c>
      <c r="E28" s="237" t="s">
        <v>337</v>
      </c>
      <c r="F28" s="237" t="s">
        <v>338</v>
      </c>
      <c r="G28" s="237" t="s">
        <v>339</v>
      </c>
      <c r="H28" s="237" t="s">
        <v>340</v>
      </c>
      <c r="I28" s="237" t="s">
        <v>341</v>
      </c>
      <c r="J28" s="237" t="s">
        <v>342</v>
      </c>
      <c r="K28" s="237" t="s">
        <v>343</v>
      </c>
      <c r="L28" s="237" t="s">
        <v>344</v>
      </c>
      <c r="M28" s="237" t="s">
        <v>345</v>
      </c>
      <c r="N28" s="237" t="s">
        <v>346</v>
      </c>
      <c r="O28" s="237" t="s">
        <v>347</v>
      </c>
      <c r="P28" s="237" t="s">
        <v>348</v>
      </c>
      <c r="Q28" s="237" t="s">
        <v>349</v>
      </c>
      <c r="R28" s="237" t="s">
        <v>350</v>
      </c>
      <c r="S28" s="94"/>
      <c r="T28" s="94"/>
      <c r="U28" s="94"/>
      <c r="V28" s="94"/>
      <c r="W28" s="94"/>
      <c r="X28" s="94"/>
      <c r="Y28" s="94"/>
      <c r="Z28" s="94"/>
    </row>
    <row r="29" ht="15.0" customHeight="1">
      <c r="A29" s="94"/>
      <c r="B29" s="236" t="s">
        <v>351</v>
      </c>
      <c r="C29" s="215">
        <v>86.0</v>
      </c>
      <c r="D29" s="248">
        <f t="shared" ref="D29:D33" si="4">(C29/3)*D17</f>
        <v>86</v>
      </c>
      <c r="E29" s="248">
        <f t="shared" ref="E29:E33" si="5">(C29/3)*E17</f>
        <v>86</v>
      </c>
      <c r="F29" s="248">
        <f t="shared" ref="F29:F33" si="6">(C29/3)*F17</f>
        <v>57.33333333</v>
      </c>
      <c r="G29" s="238" t="s">
        <v>352</v>
      </c>
      <c r="H29" s="238" t="s">
        <v>352</v>
      </c>
      <c r="I29" s="238" t="s">
        <v>352</v>
      </c>
      <c r="J29" s="238" t="s">
        <v>352</v>
      </c>
      <c r="K29" s="238" t="s">
        <v>352</v>
      </c>
      <c r="L29" s="238" t="s">
        <v>352</v>
      </c>
      <c r="M29" s="238" t="s">
        <v>352</v>
      </c>
      <c r="N29" s="238" t="s">
        <v>352</v>
      </c>
      <c r="O29" s="248">
        <f t="shared" ref="O29:O33" si="7">(C29/3)*O17</f>
        <v>86</v>
      </c>
      <c r="P29" s="248">
        <f t="shared" ref="P29:Q29" si="3">(C29/3)*P17</f>
        <v>57.33333333</v>
      </c>
      <c r="Q29" s="248">
        <f t="shared" si="3"/>
        <v>28.66666667</v>
      </c>
      <c r="R29" s="248">
        <f t="shared" ref="R29:R33" si="9">(C29/3)*R17</f>
        <v>28.66666667</v>
      </c>
      <c r="S29" s="94"/>
      <c r="T29" s="94"/>
      <c r="U29" s="94"/>
      <c r="V29" s="94"/>
      <c r="W29" s="94"/>
      <c r="X29" s="94"/>
      <c r="Y29" s="94"/>
      <c r="Z29" s="94"/>
    </row>
    <row r="30" ht="15.0" customHeight="1">
      <c r="A30" s="94"/>
      <c r="B30" s="236" t="s">
        <v>353</v>
      </c>
      <c r="C30" s="215">
        <v>82.0</v>
      </c>
      <c r="D30" s="248">
        <f t="shared" si="4"/>
        <v>82</v>
      </c>
      <c r="E30" s="248">
        <f t="shared" si="5"/>
        <v>27.33333333</v>
      </c>
      <c r="F30" s="248">
        <f t="shared" si="6"/>
        <v>27.33333333</v>
      </c>
      <c r="G30" s="238" t="s">
        <v>352</v>
      </c>
      <c r="H30" s="238" t="s">
        <v>352</v>
      </c>
      <c r="I30" s="238" t="s">
        <v>352</v>
      </c>
      <c r="J30" s="238" t="s">
        <v>352</v>
      </c>
      <c r="K30" s="238" t="s">
        <v>352</v>
      </c>
      <c r="L30" s="238" t="s">
        <v>352</v>
      </c>
      <c r="M30" s="238" t="s">
        <v>352</v>
      </c>
      <c r="N30" s="238" t="s">
        <v>352</v>
      </c>
      <c r="O30" s="248">
        <f t="shared" si="7"/>
        <v>82</v>
      </c>
      <c r="P30" s="248">
        <f t="shared" ref="P30:Q30" si="8">(C30/3)*P18</f>
        <v>54.66666667</v>
      </c>
      <c r="Q30" s="248">
        <f t="shared" si="8"/>
        <v>27.33333333</v>
      </c>
      <c r="R30" s="248">
        <f t="shared" si="9"/>
        <v>27.33333333</v>
      </c>
      <c r="S30" s="94"/>
      <c r="T30" s="94"/>
      <c r="U30" s="94"/>
      <c r="V30" s="94"/>
      <c r="W30" s="94"/>
      <c r="X30" s="94"/>
      <c r="Y30" s="94"/>
      <c r="Z30" s="94"/>
    </row>
    <row r="31" ht="15.0" customHeight="1">
      <c r="A31" s="94"/>
      <c r="B31" s="236" t="s">
        <v>354</v>
      </c>
      <c r="C31" s="215">
        <v>83.0</v>
      </c>
      <c r="D31" s="248">
        <f t="shared" si="4"/>
        <v>83</v>
      </c>
      <c r="E31" s="248">
        <f t="shared" si="5"/>
        <v>27.66666667</v>
      </c>
      <c r="F31" s="248">
        <f t="shared" si="6"/>
        <v>27.66666667</v>
      </c>
      <c r="G31" s="238" t="s">
        <v>352</v>
      </c>
      <c r="H31" s="238" t="s">
        <v>352</v>
      </c>
      <c r="I31" s="238" t="s">
        <v>352</v>
      </c>
      <c r="J31" s="238" t="s">
        <v>352</v>
      </c>
      <c r="K31" s="238" t="s">
        <v>352</v>
      </c>
      <c r="L31" s="238" t="s">
        <v>352</v>
      </c>
      <c r="M31" s="238" t="s">
        <v>352</v>
      </c>
      <c r="N31" s="238" t="s">
        <v>352</v>
      </c>
      <c r="O31" s="248">
        <f t="shared" si="7"/>
        <v>83</v>
      </c>
      <c r="P31" s="248">
        <f t="shared" ref="P31:Q31" si="10">(C31/3)*P19</f>
        <v>55.33333333</v>
      </c>
      <c r="Q31" s="248">
        <f t="shared" si="10"/>
        <v>27.66666667</v>
      </c>
      <c r="R31" s="248">
        <f t="shared" si="9"/>
        <v>27.66666667</v>
      </c>
      <c r="S31" s="94"/>
      <c r="T31" s="94"/>
      <c r="U31" s="94"/>
      <c r="V31" s="94"/>
      <c r="W31" s="94"/>
      <c r="X31" s="94"/>
      <c r="Y31" s="94"/>
      <c r="Z31" s="94"/>
    </row>
    <row r="32" ht="15.0" customHeight="1">
      <c r="A32" s="94"/>
      <c r="B32" s="236" t="s">
        <v>355</v>
      </c>
      <c r="C32" s="215">
        <v>78.0</v>
      </c>
      <c r="D32" s="248">
        <f t="shared" si="4"/>
        <v>78</v>
      </c>
      <c r="E32" s="248">
        <f t="shared" si="5"/>
        <v>52</v>
      </c>
      <c r="F32" s="248">
        <f t="shared" si="6"/>
        <v>26</v>
      </c>
      <c r="G32" s="238" t="s">
        <v>352</v>
      </c>
      <c r="H32" s="238" t="s">
        <v>352</v>
      </c>
      <c r="I32" s="238" t="s">
        <v>352</v>
      </c>
      <c r="J32" s="238" t="s">
        <v>352</v>
      </c>
      <c r="K32" s="238" t="s">
        <v>352</v>
      </c>
      <c r="L32" s="238" t="s">
        <v>352</v>
      </c>
      <c r="M32" s="238" t="s">
        <v>352</v>
      </c>
      <c r="N32" s="238" t="s">
        <v>352</v>
      </c>
      <c r="O32" s="248">
        <f t="shared" si="7"/>
        <v>78</v>
      </c>
      <c r="P32" s="248">
        <f t="shared" ref="P32:Q32" si="11">(C32/3)*P20</f>
        <v>52</v>
      </c>
      <c r="Q32" s="248">
        <f t="shared" si="11"/>
        <v>26</v>
      </c>
      <c r="R32" s="248">
        <f t="shared" si="9"/>
        <v>26</v>
      </c>
      <c r="S32" s="94"/>
      <c r="T32" s="94"/>
      <c r="U32" s="94"/>
      <c r="V32" s="94"/>
      <c r="W32" s="94"/>
      <c r="X32" s="94"/>
      <c r="Y32" s="94"/>
      <c r="Z32" s="94"/>
    </row>
    <row r="33" ht="15.0" customHeight="1">
      <c r="A33" s="94"/>
      <c r="B33" s="236" t="s">
        <v>358</v>
      </c>
      <c r="C33" s="215">
        <v>86.0</v>
      </c>
      <c r="D33" s="248">
        <f t="shared" si="4"/>
        <v>57.33333333</v>
      </c>
      <c r="E33" s="248">
        <f t="shared" si="5"/>
        <v>57.33333333</v>
      </c>
      <c r="F33" s="248">
        <f t="shared" si="6"/>
        <v>57.33333333</v>
      </c>
      <c r="G33" s="238" t="s">
        <v>352</v>
      </c>
      <c r="H33" s="238" t="s">
        <v>352</v>
      </c>
      <c r="I33" s="238" t="s">
        <v>352</v>
      </c>
      <c r="J33" s="238" t="s">
        <v>352</v>
      </c>
      <c r="K33" s="238" t="s">
        <v>352</v>
      </c>
      <c r="L33" s="238" t="s">
        <v>352</v>
      </c>
      <c r="M33" s="238" t="s">
        <v>352</v>
      </c>
      <c r="N33" s="238" t="s">
        <v>352</v>
      </c>
      <c r="O33" s="248">
        <f t="shared" si="7"/>
        <v>57.33333333</v>
      </c>
      <c r="P33" s="248">
        <f>(C33/3)*P21</f>
        <v>57.33333333</v>
      </c>
      <c r="Q33" s="249">
        <v>29.0</v>
      </c>
      <c r="R33" s="248">
        <f t="shared" si="9"/>
        <v>28.66666667</v>
      </c>
      <c r="S33" s="94"/>
      <c r="T33" s="94"/>
      <c r="U33" s="94"/>
      <c r="V33" s="94"/>
      <c r="W33" s="94"/>
      <c r="X33" s="94"/>
      <c r="Y33" s="94"/>
      <c r="Z33" s="94"/>
    </row>
    <row r="34" ht="14.25" customHeight="1">
      <c r="A34" s="94"/>
      <c r="B34" s="236" t="s">
        <v>356</v>
      </c>
      <c r="C34" s="236"/>
      <c r="D34" s="250">
        <f t="shared" ref="D34:F34" si="12">AVERAGE(D29:D33)</f>
        <v>77.26666667</v>
      </c>
      <c r="E34" s="250">
        <f t="shared" si="12"/>
        <v>50.06666667</v>
      </c>
      <c r="F34" s="250">
        <f t="shared" si="12"/>
        <v>39.13333333</v>
      </c>
      <c r="G34" s="238" t="s">
        <v>352</v>
      </c>
      <c r="H34" s="238" t="s">
        <v>352</v>
      </c>
      <c r="I34" s="238" t="s">
        <v>352</v>
      </c>
      <c r="J34" s="238" t="s">
        <v>352</v>
      </c>
      <c r="K34" s="238" t="s">
        <v>352</v>
      </c>
      <c r="L34" s="238" t="s">
        <v>352</v>
      </c>
      <c r="M34" s="238" t="s">
        <v>352</v>
      </c>
      <c r="N34" s="238" t="s">
        <v>352</v>
      </c>
      <c r="O34" s="250">
        <f t="shared" ref="O34:R34" si="13">AVERAGE(O29:O33)</f>
        <v>77.26666667</v>
      </c>
      <c r="P34" s="250">
        <f t="shared" si="13"/>
        <v>55.33333333</v>
      </c>
      <c r="Q34" s="250">
        <f t="shared" si="13"/>
        <v>27.73333333</v>
      </c>
      <c r="R34" s="250">
        <f t="shared" si="13"/>
        <v>27.66666667</v>
      </c>
      <c r="S34" s="94"/>
      <c r="T34" s="94"/>
      <c r="U34" s="94"/>
      <c r="V34" s="94"/>
      <c r="W34" s="94"/>
      <c r="X34" s="94"/>
      <c r="Y34" s="94"/>
      <c r="Z34" s="94"/>
    </row>
    <row r="35" ht="14.25" customHeight="1">
      <c r="A35" s="94"/>
      <c r="B35" s="242"/>
      <c r="C35" s="242"/>
      <c r="D35" s="251"/>
      <c r="E35" s="252"/>
      <c r="F35" s="252"/>
      <c r="G35" s="252"/>
      <c r="H35" s="252"/>
      <c r="I35" s="252"/>
      <c r="J35" s="252"/>
      <c r="K35" s="252"/>
      <c r="L35" s="252"/>
      <c r="M35" s="252"/>
      <c r="N35" s="252"/>
      <c r="O35" s="252"/>
      <c r="P35" s="252"/>
      <c r="Q35" s="252"/>
      <c r="R35" s="94"/>
      <c r="S35" s="94"/>
      <c r="T35" s="94"/>
      <c r="U35" s="94"/>
      <c r="V35" s="94"/>
      <c r="W35" s="94"/>
      <c r="X35" s="94"/>
      <c r="Y35" s="94"/>
      <c r="Z35" s="94"/>
    </row>
    <row r="36" ht="14.25" customHeight="1">
      <c r="A36" s="94"/>
      <c r="B36" s="242"/>
      <c r="C36" s="242"/>
      <c r="D36" s="251"/>
      <c r="E36" s="252"/>
      <c r="F36" s="252"/>
      <c r="G36" s="252"/>
      <c r="H36" s="252"/>
      <c r="I36" s="252"/>
      <c r="J36" s="252"/>
      <c r="K36" s="252"/>
      <c r="L36" s="252"/>
      <c r="M36" s="252"/>
      <c r="N36" s="252"/>
      <c r="O36" s="252"/>
      <c r="P36" s="252"/>
      <c r="Q36" s="252"/>
      <c r="R36" s="94"/>
      <c r="S36" s="94"/>
      <c r="T36" s="94"/>
      <c r="U36" s="94"/>
      <c r="V36" s="94"/>
      <c r="W36" s="94"/>
      <c r="X36" s="94"/>
      <c r="Y36" s="94"/>
      <c r="Z36" s="94"/>
    </row>
    <row r="37" ht="14.25" customHeight="1">
      <c r="A37" s="94"/>
      <c r="B37" s="242"/>
      <c r="C37" s="242"/>
      <c r="D37" s="251"/>
      <c r="E37" s="252"/>
      <c r="F37" s="252"/>
      <c r="G37" s="252"/>
      <c r="H37" s="252"/>
      <c r="I37" s="252"/>
      <c r="J37" s="252"/>
      <c r="K37" s="252"/>
      <c r="L37" s="252"/>
      <c r="M37" s="252"/>
      <c r="N37" s="252"/>
      <c r="O37" s="252"/>
      <c r="P37" s="252"/>
      <c r="Q37" s="252"/>
      <c r="R37" s="94"/>
      <c r="S37" s="94"/>
      <c r="T37" s="94"/>
      <c r="U37" s="94"/>
      <c r="V37" s="94"/>
      <c r="W37" s="94"/>
      <c r="X37" s="94"/>
      <c r="Y37" s="94"/>
      <c r="Z37" s="94"/>
    </row>
    <row r="38" ht="12.75" customHeight="1">
      <c r="A38" s="94"/>
      <c r="B38" s="253" t="s">
        <v>359</v>
      </c>
      <c r="S38" s="94"/>
      <c r="T38" s="94"/>
      <c r="U38" s="94"/>
      <c r="V38" s="94"/>
      <c r="W38" s="94"/>
      <c r="X38" s="94"/>
      <c r="Y38" s="94"/>
      <c r="Z38" s="94"/>
    </row>
    <row r="39" ht="12.75" customHeight="1">
      <c r="A39" s="94"/>
      <c r="S39" s="94"/>
      <c r="T39" s="94"/>
      <c r="U39" s="94"/>
      <c r="V39" s="94"/>
      <c r="W39" s="94"/>
      <c r="X39" s="94"/>
      <c r="Y39" s="94"/>
      <c r="Z39" s="94"/>
    </row>
    <row r="40" ht="12.75" customHeight="1">
      <c r="A40" s="94"/>
      <c r="S40" s="94"/>
      <c r="T40" s="94"/>
      <c r="U40" s="94"/>
      <c r="V40" s="94"/>
      <c r="W40" s="94"/>
      <c r="X40" s="94"/>
      <c r="Y40" s="94"/>
      <c r="Z40" s="94"/>
    </row>
    <row r="41" ht="12.75" customHeight="1">
      <c r="A41" s="94"/>
      <c r="S41" s="94"/>
      <c r="T41" s="94"/>
      <c r="U41" s="94"/>
      <c r="V41" s="94"/>
      <c r="W41" s="94"/>
      <c r="X41" s="94"/>
      <c r="Y41" s="94"/>
      <c r="Z41" s="94"/>
    </row>
    <row r="42" ht="12.75" customHeight="1">
      <c r="A42" s="94"/>
      <c r="S42" s="94"/>
      <c r="T42" s="94"/>
      <c r="U42" s="94"/>
      <c r="V42" s="94"/>
      <c r="W42" s="94"/>
      <c r="X42" s="94"/>
      <c r="Y42" s="94"/>
      <c r="Z42" s="94"/>
    </row>
    <row r="43" ht="12.75" customHeight="1">
      <c r="A43" s="94"/>
      <c r="S43" s="94"/>
      <c r="T43" s="94"/>
      <c r="U43" s="94"/>
      <c r="V43" s="94"/>
      <c r="W43" s="94"/>
      <c r="X43" s="94"/>
      <c r="Y43" s="94"/>
      <c r="Z43" s="94"/>
    </row>
    <row r="44" ht="12.75" customHeight="1">
      <c r="A44" s="94"/>
      <c r="S44" s="94"/>
      <c r="T44" s="94"/>
      <c r="U44" s="94"/>
      <c r="V44" s="94"/>
      <c r="W44" s="94"/>
      <c r="X44" s="94"/>
      <c r="Y44" s="94"/>
      <c r="Z44" s="94"/>
    </row>
    <row r="45" ht="12.75" customHeight="1">
      <c r="A45" s="94"/>
      <c r="S45" s="94"/>
      <c r="T45" s="94"/>
      <c r="U45" s="94"/>
      <c r="V45" s="94"/>
      <c r="W45" s="94"/>
      <c r="X45" s="94"/>
      <c r="Y45" s="94"/>
      <c r="Z45" s="94"/>
    </row>
    <row r="46" ht="12.75" customHeight="1">
      <c r="A46" s="94"/>
      <c r="S46" s="94"/>
      <c r="T46" s="94"/>
      <c r="U46" s="94"/>
      <c r="V46" s="94"/>
      <c r="W46" s="94"/>
      <c r="X46" s="94"/>
      <c r="Y46" s="94"/>
      <c r="Z46" s="94"/>
    </row>
    <row r="47" ht="12.75" customHeight="1">
      <c r="A47" s="94"/>
      <c r="S47" s="94"/>
      <c r="T47" s="94"/>
      <c r="U47" s="94"/>
      <c r="V47" s="94"/>
      <c r="W47" s="94"/>
      <c r="X47" s="94"/>
      <c r="Y47" s="94"/>
      <c r="Z47" s="94"/>
    </row>
    <row r="48" ht="12.75" customHeight="1">
      <c r="A48" s="94"/>
      <c r="S48" s="94"/>
      <c r="T48" s="94"/>
      <c r="U48" s="94"/>
      <c r="V48" s="94"/>
      <c r="W48" s="94"/>
      <c r="X48" s="94"/>
      <c r="Y48" s="94"/>
      <c r="Z48" s="94"/>
    </row>
    <row r="49" ht="12.75" customHeight="1">
      <c r="A49" s="94"/>
      <c r="S49" s="94"/>
      <c r="T49" s="94"/>
      <c r="U49" s="94"/>
      <c r="V49" s="94"/>
      <c r="W49" s="94"/>
      <c r="X49" s="94"/>
      <c r="Y49" s="94"/>
      <c r="Z49" s="94"/>
    </row>
    <row r="50" ht="12.75" customHeight="1">
      <c r="A50" s="94"/>
      <c r="S50" s="94"/>
      <c r="T50" s="94"/>
      <c r="U50" s="94"/>
      <c r="V50" s="94"/>
      <c r="W50" s="94"/>
      <c r="X50" s="94"/>
      <c r="Y50" s="94"/>
      <c r="Z50" s="94"/>
    </row>
    <row r="51" ht="12.75" customHeight="1">
      <c r="A51" s="94"/>
      <c r="S51" s="94"/>
      <c r="T51" s="94"/>
      <c r="U51" s="94"/>
      <c r="V51" s="94"/>
      <c r="W51" s="94"/>
      <c r="X51" s="94"/>
      <c r="Y51" s="94"/>
      <c r="Z51" s="94"/>
    </row>
    <row r="52" ht="12.75" customHeight="1">
      <c r="A52" s="94"/>
      <c r="S52" s="94"/>
      <c r="T52" s="94"/>
      <c r="U52" s="94"/>
      <c r="V52" s="94"/>
      <c r="W52" s="94"/>
      <c r="X52" s="94"/>
      <c r="Y52" s="94"/>
      <c r="Z52" s="94"/>
    </row>
    <row r="53" ht="12.75" customHeight="1">
      <c r="A53" s="94"/>
      <c r="S53" s="94"/>
      <c r="T53" s="94"/>
      <c r="U53" s="94"/>
      <c r="V53" s="94"/>
      <c r="W53" s="94"/>
      <c r="X53" s="94"/>
      <c r="Y53" s="94"/>
      <c r="Z53" s="94"/>
    </row>
    <row r="54" ht="12.75" customHeight="1">
      <c r="A54" s="94"/>
      <c r="S54" s="94"/>
      <c r="T54" s="94"/>
      <c r="U54" s="94"/>
      <c r="V54" s="94"/>
      <c r="W54" s="94"/>
      <c r="X54" s="94"/>
      <c r="Y54" s="94"/>
      <c r="Z54" s="94"/>
    </row>
    <row r="55" ht="12.75" customHeight="1">
      <c r="A55" s="94"/>
      <c r="S55" s="94"/>
      <c r="T55" s="94"/>
      <c r="U55" s="94"/>
      <c r="V55" s="94"/>
      <c r="W55" s="94"/>
      <c r="X55" s="94"/>
      <c r="Y55" s="94"/>
      <c r="Z55" s="94"/>
    </row>
    <row r="56" ht="12.75" customHeight="1">
      <c r="A56" s="94"/>
      <c r="S56" s="94"/>
      <c r="T56" s="94"/>
      <c r="U56" s="94"/>
      <c r="V56" s="94"/>
      <c r="W56" s="94"/>
      <c r="X56" s="94"/>
      <c r="Y56" s="94"/>
      <c r="Z56" s="94"/>
    </row>
    <row r="57" ht="12.75" customHeight="1">
      <c r="A57" s="94"/>
      <c r="S57" s="94"/>
      <c r="T57" s="94"/>
      <c r="U57" s="94"/>
      <c r="V57" s="94"/>
      <c r="W57" s="94"/>
      <c r="X57" s="94"/>
      <c r="Y57" s="94"/>
      <c r="Z57" s="94"/>
    </row>
    <row r="58" ht="12.75" customHeight="1">
      <c r="A58" s="94"/>
      <c r="S58" s="94"/>
      <c r="T58" s="94"/>
      <c r="U58" s="94"/>
      <c r="V58" s="94"/>
      <c r="W58" s="94"/>
      <c r="X58" s="94"/>
      <c r="Y58" s="94"/>
      <c r="Z58" s="94"/>
    </row>
    <row r="59" ht="12.75" customHeight="1">
      <c r="A59" s="94"/>
      <c r="S59" s="94"/>
      <c r="T59" s="94"/>
      <c r="U59" s="94"/>
      <c r="V59" s="94"/>
      <c r="W59" s="94"/>
      <c r="X59" s="94"/>
      <c r="Y59" s="94"/>
      <c r="Z59" s="94"/>
    </row>
    <row r="60" ht="12.75" customHeight="1">
      <c r="A60" s="94"/>
      <c r="S60" s="94"/>
      <c r="T60" s="94"/>
      <c r="U60" s="94"/>
      <c r="V60" s="94"/>
      <c r="W60" s="94"/>
      <c r="X60" s="94"/>
      <c r="Y60" s="94"/>
      <c r="Z60" s="94"/>
    </row>
    <row r="61" ht="12.75" customHeight="1">
      <c r="A61" s="94"/>
      <c r="B61" s="181"/>
      <c r="C61" s="181"/>
      <c r="D61" s="181"/>
      <c r="E61" s="181"/>
      <c r="F61" s="181"/>
      <c r="G61" s="181"/>
      <c r="H61" s="181"/>
      <c r="I61" s="181"/>
      <c r="J61" s="181"/>
      <c r="K61" s="181"/>
      <c r="L61" s="181"/>
      <c r="M61" s="181"/>
      <c r="N61" s="181"/>
      <c r="O61" s="181"/>
      <c r="P61" s="181"/>
      <c r="Q61" s="94"/>
      <c r="R61" s="94"/>
      <c r="S61" s="94"/>
      <c r="T61" s="94"/>
      <c r="U61" s="94"/>
      <c r="V61" s="94"/>
      <c r="W61" s="94"/>
      <c r="X61" s="94"/>
      <c r="Y61" s="94"/>
      <c r="Z61" s="94"/>
    </row>
    <row r="62" ht="30.75" customHeight="1">
      <c r="A62" s="94"/>
      <c r="B62" s="254" t="s">
        <v>360</v>
      </c>
      <c r="C62" s="25"/>
      <c r="D62" s="25"/>
      <c r="E62" s="25"/>
      <c r="F62" s="25"/>
      <c r="G62" s="25"/>
      <c r="H62" s="25"/>
      <c r="I62" s="25"/>
      <c r="J62" s="25"/>
      <c r="K62" s="25"/>
      <c r="L62" s="25"/>
      <c r="M62" s="25"/>
      <c r="N62" s="25"/>
      <c r="O62" s="25"/>
      <c r="P62" s="25"/>
      <c r="Q62" s="25"/>
      <c r="R62" s="23"/>
      <c r="S62" s="94"/>
      <c r="T62" s="94"/>
      <c r="U62" s="94"/>
      <c r="V62" s="94"/>
      <c r="W62" s="94"/>
      <c r="X62" s="94"/>
      <c r="Y62" s="94"/>
      <c r="Z62" s="94"/>
    </row>
    <row r="63" ht="33.75" customHeight="1">
      <c r="A63" s="94"/>
      <c r="B63" s="254" t="s">
        <v>361</v>
      </c>
      <c r="C63" s="25"/>
      <c r="D63" s="25"/>
      <c r="E63" s="25"/>
      <c r="F63" s="25"/>
      <c r="G63" s="25"/>
      <c r="H63" s="25"/>
      <c r="I63" s="25"/>
      <c r="J63" s="25"/>
      <c r="K63" s="25"/>
      <c r="L63" s="25"/>
      <c r="M63" s="25"/>
      <c r="N63" s="25"/>
      <c r="O63" s="25"/>
      <c r="P63" s="25"/>
      <c r="Q63" s="25"/>
      <c r="R63" s="23"/>
      <c r="S63" s="94"/>
      <c r="T63" s="94"/>
      <c r="U63" s="94"/>
      <c r="V63" s="94"/>
      <c r="W63" s="94"/>
      <c r="X63" s="94"/>
      <c r="Y63" s="94"/>
      <c r="Z63" s="94"/>
    </row>
    <row r="64" ht="35.25" customHeight="1">
      <c r="A64" s="94"/>
      <c r="B64" s="254" t="s">
        <v>362</v>
      </c>
      <c r="C64" s="25"/>
      <c r="D64" s="25"/>
      <c r="E64" s="25"/>
      <c r="F64" s="25"/>
      <c r="G64" s="25"/>
      <c r="H64" s="25"/>
      <c r="I64" s="25"/>
      <c r="J64" s="25"/>
      <c r="K64" s="25"/>
      <c r="L64" s="25"/>
      <c r="M64" s="25"/>
      <c r="N64" s="25"/>
      <c r="O64" s="25"/>
      <c r="P64" s="25"/>
      <c r="Q64" s="25"/>
      <c r="R64" s="23"/>
      <c r="S64" s="94"/>
      <c r="T64" s="94"/>
      <c r="U64" s="94"/>
      <c r="V64" s="94"/>
      <c r="W64" s="94"/>
      <c r="X64" s="94"/>
      <c r="Y64" s="94"/>
      <c r="Z64" s="94"/>
    </row>
    <row r="65" ht="25.5" customHeight="1">
      <c r="A65" s="94"/>
      <c r="B65" s="255" t="s">
        <v>363</v>
      </c>
      <c r="C65" s="25"/>
      <c r="D65" s="25"/>
      <c r="E65" s="25"/>
      <c r="F65" s="25"/>
      <c r="G65" s="25"/>
      <c r="H65" s="25"/>
      <c r="I65" s="25"/>
      <c r="J65" s="25"/>
      <c r="K65" s="25"/>
      <c r="L65" s="25"/>
      <c r="M65" s="25"/>
      <c r="N65" s="25"/>
      <c r="O65" s="25"/>
      <c r="P65" s="25"/>
      <c r="Q65" s="25"/>
      <c r="R65" s="23"/>
      <c r="S65" s="94"/>
      <c r="T65" s="94"/>
      <c r="U65" s="94"/>
      <c r="V65" s="94"/>
      <c r="W65" s="94"/>
      <c r="X65" s="94"/>
      <c r="Y65" s="94"/>
      <c r="Z65" s="94"/>
    </row>
    <row r="66" ht="15.0" customHeight="1">
      <c r="A66" s="94"/>
      <c r="B66" s="255" t="s">
        <v>364</v>
      </c>
      <c r="C66" s="25"/>
      <c r="D66" s="25"/>
      <c r="E66" s="25"/>
      <c r="F66" s="25"/>
      <c r="G66" s="25"/>
      <c r="H66" s="25"/>
      <c r="I66" s="25"/>
      <c r="J66" s="25"/>
      <c r="K66" s="25"/>
      <c r="L66" s="25"/>
      <c r="M66" s="25"/>
      <c r="N66" s="25"/>
      <c r="O66" s="25"/>
      <c r="P66" s="25"/>
      <c r="Q66" s="25"/>
      <c r="R66" s="23"/>
      <c r="S66" s="94"/>
      <c r="T66" s="94"/>
      <c r="U66" s="94"/>
      <c r="V66" s="94"/>
      <c r="W66" s="94"/>
      <c r="X66" s="94"/>
      <c r="Y66" s="94"/>
      <c r="Z66" s="94"/>
    </row>
    <row r="67" ht="12.75" customHeight="1">
      <c r="A67" s="94"/>
      <c r="B67" s="181"/>
      <c r="C67" s="181"/>
      <c r="D67" s="181"/>
      <c r="E67" s="181"/>
      <c r="F67" s="181"/>
      <c r="G67" s="181"/>
      <c r="H67" s="181"/>
      <c r="I67" s="181"/>
      <c r="J67" s="181"/>
      <c r="K67" s="181"/>
      <c r="L67" s="181"/>
      <c r="M67" s="181"/>
      <c r="N67" s="181"/>
      <c r="O67" s="181"/>
      <c r="P67" s="181"/>
      <c r="Q67" s="94"/>
      <c r="R67" s="94"/>
      <c r="S67" s="94"/>
      <c r="T67" s="94"/>
      <c r="U67" s="94"/>
      <c r="V67" s="94"/>
      <c r="W67" s="94"/>
      <c r="X67" s="94"/>
      <c r="Y67" s="94"/>
      <c r="Z67" s="94"/>
    </row>
    <row r="68" ht="12.75" customHeight="1">
      <c r="A68" s="94"/>
      <c r="B68" s="181"/>
      <c r="C68" s="181"/>
      <c r="D68" s="181"/>
      <c r="E68" s="181"/>
      <c r="F68" s="181"/>
      <c r="G68" s="181"/>
      <c r="H68" s="181"/>
      <c r="I68" s="181"/>
      <c r="J68" s="181"/>
      <c r="K68" s="181"/>
      <c r="L68" s="181"/>
      <c r="M68" s="181"/>
      <c r="N68" s="181"/>
      <c r="O68" s="181"/>
      <c r="P68" s="181"/>
      <c r="Q68" s="94"/>
      <c r="R68" s="94"/>
      <c r="S68" s="94"/>
      <c r="T68" s="94"/>
      <c r="U68" s="94"/>
      <c r="V68" s="94"/>
      <c r="W68" s="94"/>
      <c r="X68" s="94"/>
      <c r="Y68" s="94"/>
      <c r="Z68" s="94"/>
    </row>
    <row r="69" ht="12.75" customHeight="1">
      <c r="A69" s="94"/>
      <c r="B69" s="181"/>
      <c r="C69" s="181"/>
      <c r="D69" s="181"/>
      <c r="E69" s="181"/>
      <c r="F69" s="181"/>
      <c r="G69" s="181"/>
      <c r="H69" s="181"/>
      <c r="I69" s="181"/>
      <c r="J69" s="181"/>
      <c r="K69" s="181"/>
      <c r="L69" s="181"/>
      <c r="M69" s="181"/>
      <c r="N69" s="181"/>
      <c r="O69" s="181"/>
      <c r="P69" s="181"/>
      <c r="Q69" s="94"/>
      <c r="R69" s="94"/>
      <c r="S69" s="94"/>
      <c r="T69" s="94"/>
      <c r="U69" s="94"/>
      <c r="V69" s="94"/>
      <c r="W69" s="94"/>
      <c r="X69" s="94"/>
      <c r="Y69" s="94"/>
      <c r="Z69" s="94"/>
    </row>
    <row r="70" ht="12.75" customHeight="1">
      <c r="A70" s="94"/>
      <c r="B70" s="181"/>
      <c r="C70" s="181"/>
      <c r="D70" s="181"/>
      <c r="E70" s="181"/>
      <c r="F70" s="181"/>
      <c r="G70" s="181"/>
      <c r="H70" s="181"/>
      <c r="I70" s="181"/>
      <c r="J70" s="181"/>
      <c r="K70" s="181"/>
      <c r="L70" s="181"/>
      <c r="M70" s="181"/>
      <c r="N70" s="181"/>
      <c r="O70" s="181"/>
      <c r="P70" s="181"/>
      <c r="Q70" s="94"/>
      <c r="R70" s="94"/>
      <c r="S70" s="94"/>
      <c r="T70" s="94"/>
      <c r="U70" s="94"/>
      <c r="V70" s="94"/>
      <c r="W70" s="94"/>
      <c r="X70" s="94"/>
      <c r="Y70" s="94"/>
      <c r="Z70" s="94"/>
    </row>
    <row r="71" ht="12.75" customHeight="1">
      <c r="A71" s="94"/>
      <c r="B71" s="181"/>
      <c r="C71" s="181"/>
      <c r="D71" s="181"/>
      <c r="E71" s="181"/>
      <c r="F71" s="181"/>
      <c r="G71" s="181"/>
      <c r="H71" s="181"/>
      <c r="I71" s="181"/>
      <c r="J71" s="181"/>
      <c r="K71" s="181"/>
      <c r="L71" s="181"/>
      <c r="M71" s="181"/>
      <c r="N71" s="181"/>
      <c r="O71" s="181"/>
      <c r="P71" s="181"/>
      <c r="Q71" s="94"/>
      <c r="R71" s="94"/>
      <c r="S71" s="94"/>
      <c r="T71" s="94"/>
      <c r="U71" s="94"/>
      <c r="V71" s="94"/>
      <c r="W71" s="94"/>
      <c r="X71" s="94"/>
      <c r="Y71" s="94"/>
      <c r="Z71" s="94"/>
    </row>
    <row r="72" ht="12.75" customHeight="1">
      <c r="A72" s="94"/>
      <c r="B72" s="181"/>
      <c r="C72" s="181"/>
      <c r="D72" s="181"/>
      <c r="E72" s="181"/>
      <c r="F72" s="181"/>
      <c r="G72" s="181"/>
      <c r="H72" s="181"/>
      <c r="I72" s="181"/>
      <c r="J72" s="181"/>
      <c r="K72" s="181"/>
      <c r="L72" s="181"/>
      <c r="M72" s="181"/>
      <c r="N72" s="181"/>
      <c r="O72" s="181"/>
      <c r="P72" s="181"/>
      <c r="Q72" s="94"/>
      <c r="R72" s="94"/>
      <c r="S72" s="94"/>
      <c r="T72" s="94"/>
      <c r="U72" s="94"/>
      <c r="V72" s="94"/>
      <c r="W72" s="94"/>
      <c r="X72" s="94"/>
      <c r="Y72" s="94"/>
      <c r="Z72" s="94"/>
    </row>
    <row r="73" ht="12.75" customHeight="1">
      <c r="A73" s="94"/>
      <c r="B73" s="181"/>
      <c r="C73" s="181"/>
      <c r="D73" s="181"/>
      <c r="E73" s="181"/>
      <c r="F73" s="181"/>
      <c r="G73" s="181"/>
      <c r="H73" s="181"/>
      <c r="I73" s="181"/>
      <c r="J73" s="181"/>
      <c r="K73" s="181"/>
      <c r="L73" s="181"/>
      <c r="M73" s="181"/>
      <c r="N73" s="181"/>
      <c r="O73" s="181"/>
      <c r="P73" s="181"/>
      <c r="Q73" s="94"/>
      <c r="R73" s="94"/>
      <c r="S73" s="94"/>
      <c r="T73" s="94"/>
      <c r="U73" s="94"/>
      <c r="V73" s="94"/>
      <c r="W73" s="94"/>
      <c r="X73" s="94"/>
      <c r="Y73" s="94"/>
      <c r="Z73" s="94"/>
    </row>
    <row r="74" ht="12.75" customHeight="1">
      <c r="A74" s="94"/>
      <c r="B74" s="181"/>
      <c r="C74" s="181"/>
      <c r="D74" s="181"/>
      <c r="E74" s="181"/>
      <c r="F74" s="181"/>
      <c r="G74" s="181"/>
      <c r="H74" s="181"/>
      <c r="I74" s="181"/>
      <c r="J74" s="181"/>
      <c r="K74" s="181"/>
      <c r="L74" s="181"/>
      <c r="M74" s="181"/>
      <c r="N74" s="181"/>
      <c r="O74" s="181"/>
      <c r="P74" s="181"/>
      <c r="Q74" s="94"/>
      <c r="R74" s="94"/>
      <c r="S74" s="94"/>
      <c r="T74" s="94"/>
      <c r="U74" s="94"/>
      <c r="V74" s="94"/>
      <c r="W74" s="94"/>
      <c r="X74" s="94"/>
      <c r="Y74" s="94"/>
      <c r="Z74" s="94"/>
    </row>
    <row r="75" ht="12.75" customHeight="1">
      <c r="A75" s="94"/>
      <c r="B75" s="181"/>
      <c r="C75" s="181"/>
      <c r="D75" s="181"/>
      <c r="E75" s="181"/>
      <c r="F75" s="181"/>
      <c r="G75" s="181"/>
      <c r="H75" s="181"/>
      <c r="I75" s="181"/>
      <c r="J75" s="181"/>
      <c r="K75" s="181"/>
      <c r="L75" s="181"/>
      <c r="M75" s="181"/>
      <c r="N75" s="181"/>
      <c r="O75" s="181"/>
      <c r="P75" s="181"/>
      <c r="Q75" s="94"/>
      <c r="R75" s="94"/>
      <c r="S75" s="94"/>
      <c r="T75" s="94"/>
      <c r="U75" s="94"/>
      <c r="V75" s="94"/>
      <c r="W75" s="94"/>
      <c r="X75" s="94"/>
      <c r="Y75" s="94"/>
      <c r="Z75" s="94"/>
    </row>
    <row r="76" ht="12.75" customHeight="1">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row>
    <row r="77" ht="12.75" customHeight="1">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row>
    <row r="78" ht="12.75" customHeight="1">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row>
    <row r="79" ht="12.75" customHeight="1">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row>
    <row r="80" ht="12.75" customHeight="1">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row>
    <row r="81" ht="12.75" customHeight="1">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row>
    <row r="82" ht="12.75" customHeight="1">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row>
    <row r="83" ht="12.75" customHeight="1">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row>
    <row r="84" ht="12.75" customHeight="1">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row>
    <row r="85" ht="12.75" customHeight="1">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row>
    <row r="86" ht="12.75" customHeight="1">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row>
    <row r="87" ht="12.75" customHeight="1">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row>
    <row r="88" ht="12.75" customHeight="1">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row>
    <row r="89" ht="12.75" customHeight="1">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row>
    <row r="90" ht="12.75" customHeight="1">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row>
    <row r="91" ht="12.75" customHeight="1">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row>
    <row r="92" ht="12.75" customHeight="1">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row>
    <row r="93" ht="12.75" customHeight="1">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row>
    <row r="94" ht="12.75" customHeight="1">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row>
    <row r="95" ht="12.75" customHeight="1">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row>
    <row r="96" ht="12.75" customHeight="1">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row>
    <row r="97" ht="12.75" customHeight="1">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row>
    <row r="98" ht="12.75" customHeight="1">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row>
    <row r="99" ht="12.75" customHeight="1">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row>
    <row r="100" ht="12.75" customHeight="1">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row>
    <row r="101" ht="12.75" customHeight="1">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row>
    <row r="102" ht="12.75" customHeight="1">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row>
    <row r="103" ht="12.75" customHeight="1">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row>
    <row r="104" ht="12.75" customHeight="1">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row>
    <row r="105" ht="12.75" customHeight="1">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row>
    <row r="106" ht="12.75" customHeight="1">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row>
    <row r="107" ht="12.75" customHeight="1">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row>
    <row r="108" ht="12.75" customHeight="1">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row>
    <row r="109" ht="12.75" customHeight="1">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row>
    <row r="110" ht="12.75" customHeight="1">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row>
    <row r="111" ht="12.75" customHeight="1">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row>
    <row r="112" ht="12.75" customHeight="1">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row>
    <row r="113" ht="12.75" customHeight="1">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row>
    <row r="114" ht="12.75" customHeight="1">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row>
    <row r="115" ht="12.75" customHeight="1">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row>
    <row r="116" ht="12.75" customHeight="1">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row>
    <row r="117" ht="12.75" customHeight="1">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row>
    <row r="118" ht="12.75" customHeight="1">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row>
    <row r="119" ht="12.75" customHeight="1">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row>
    <row r="120" ht="12.75" customHeight="1">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row>
    <row r="121" ht="12.75" customHeight="1">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row>
    <row r="122" ht="12.75" customHeight="1">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row>
    <row r="123" ht="12.75" customHeight="1">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row>
    <row r="124" ht="12.75" customHeight="1">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row>
    <row r="125" ht="12.75" customHeight="1">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row>
    <row r="126" ht="12.75" customHeight="1">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row>
    <row r="127" ht="12.75" customHeight="1">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row>
    <row r="128" ht="12.75" customHeight="1">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row>
    <row r="129" ht="12.75" customHeight="1">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row>
    <row r="130" ht="12.75" customHeight="1">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row>
    <row r="131" ht="12.75" customHeight="1">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row>
    <row r="132" ht="12.75" customHeight="1">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row>
    <row r="133" ht="12.75" customHeight="1">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row>
    <row r="134" ht="12.75" customHeight="1">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row>
    <row r="135" ht="12.75" customHeight="1">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row>
    <row r="136" ht="12.75" customHeight="1">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row>
    <row r="137" ht="12.75" customHeight="1">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row>
    <row r="138" ht="12.75" customHeight="1">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row>
    <row r="139" ht="12.75" customHeight="1">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row>
    <row r="140" ht="12.75" customHeight="1">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row>
    <row r="141" ht="12.75" customHeight="1">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row>
    <row r="142" ht="12.75" customHeight="1">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row>
    <row r="143" ht="12.75" customHeight="1">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row>
    <row r="144" ht="12.75" customHeight="1">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row>
    <row r="145" ht="12.75" customHeight="1">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row>
    <row r="146" ht="12.75" customHeight="1">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row>
    <row r="147" ht="12.75" customHeight="1">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row>
    <row r="148" ht="12.75" customHeight="1">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row>
    <row r="149" ht="12.75" customHeight="1">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row>
    <row r="150" ht="12.75" customHeight="1">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row>
    <row r="151" ht="12.75" customHeight="1">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row>
    <row r="152" ht="12.75" customHeight="1">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row>
    <row r="153" ht="12.75" customHeight="1">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row>
    <row r="154" ht="12.75" customHeight="1">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row>
    <row r="155" ht="12.75" customHeight="1">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row>
    <row r="156" ht="12.75" customHeight="1">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row>
    <row r="157" ht="12.75" customHeight="1">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row>
    <row r="158" ht="12.75" customHeight="1">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row>
    <row r="159" ht="12.75" customHeight="1">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row>
    <row r="160" ht="12.75" customHeight="1">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row>
    <row r="161" ht="12.75" customHeight="1">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row>
    <row r="162" ht="12.75" customHeight="1">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row>
    <row r="163" ht="12.75" customHeight="1">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row>
    <row r="164" ht="12.75" customHeight="1">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row>
    <row r="165" ht="12.75" customHeight="1">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row>
    <row r="166" ht="12.75" customHeight="1">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row>
    <row r="167" ht="12.75" customHeight="1">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row>
    <row r="168" ht="12.75" customHeight="1">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row>
    <row r="169" ht="12.75" customHeight="1">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row>
    <row r="170" ht="12.75" customHeight="1">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row>
    <row r="171" ht="12.75" customHeight="1">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row>
    <row r="172" ht="12.75" customHeight="1">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row>
    <row r="173" ht="12.75" customHeight="1">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row>
    <row r="174" ht="12.75" customHeight="1">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row>
    <row r="175" ht="12.75" customHeight="1">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row>
    <row r="176" ht="12.75" customHeight="1">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row>
    <row r="177" ht="12.75" customHeight="1">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row>
    <row r="178" ht="12.75" customHeight="1">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row>
    <row r="179" ht="12.75" customHeight="1">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row>
    <row r="180" ht="12.75" customHeight="1">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row>
    <row r="181" ht="12.75" customHeight="1">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row>
    <row r="182" ht="12.75" customHeight="1">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row>
    <row r="183" ht="12.75" customHeight="1">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row>
    <row r="184" ht="12.75" customHeight="1">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row>
    <row r="185" ht="12.75" customHeight="1">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row>
    <row r="186" ht="12.75" customHeight="1">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row>
    <row r="187" ht="12.75" customHeight="1">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row>
    <row r="188" ht="12.75" customHeight="1">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row>
    <row r="189" ht="12.75" customHeight="1">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row>
    <row r="190" ht="12.75" customHeight="1">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row>
    <row r="191" ht="12.75" customHeight="1">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c r="Z191" s="94"/>
    </row>
    <row r="192" ht="12.75" customHeight="1">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c r="Z192" s="94"/>
    </row>
    <row r="193" ht="12.75" customHeight="1">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c r="Z193" s="94"/>
    </row>
    <row r="194" ht="12.75" customHeight="1">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c r="Z194" s="94"/>
    </row>
    <row r="195" ht="12.75" customHeight="1">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c r="Z195" s="94"/>
    </row>
    <row r="196" ht="12.75" customHeight="1">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c r="Z196" s="94"/>
    </row>
    <row r="197" ht="12.75" customHeight="1">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c r="Z197" s="94"/>
    </row>
    <row r="198" ht="12.75" customHeight="1">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c r="Z198" s="94"/>
    </row>
    <row r="199" ht="12.75" customHeight="1">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c r="Z199" s="94"/>
    </row>
    <row r="200" ht="12.75" customHeight="1">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row>
    <row r="201" ht="12.75" customHeight="1">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c r="Z201" s="94"/>
    </row>
    <row r="202" ht="12.75" customHeight="1">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row>
    <row r="203" ht="12.75" customHeight="1">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c r="Z203" s="94"/>
    </row>
    <row r="204" ht="12.75" customHeight="1">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c r="Z204" s="94"/>
    </row>
    <row r="205" ht="12.75" customHeight="1">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c r="Z205" s="94"/>
    </row>
    <row r="206" ht="12.75" customHeight="1">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c r="Z206" s="94"/>
    </row>
    <row r="207" ht="12.75" customHeight="1">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c r="Z207" s="94"/>
    </row>
    <row r="208" ht="12.75" customHeight="1">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c r="Z208" s="94"/>
    </row>
    <row r="209" ht="12.75" customHeight="1">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c r="Z209" s="94"/>
    </row>
    <row r="210" ht="12.75" customHeight="1">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c r="Z210" s="94"/>
    </row>
    <row r="211" ht="12.75" customHeight="1">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c r="Z211" s="94"/>
    </row>
    <row r="212" ht="12.75" customHeight="1">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c r="Z212" s="94"/>
    </row>
    <row r="213" ht="12.75" customHeight="1">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c r="Z213" s="94"/>
    </row>
    <row r="214" ht="12.75" customHeight="1">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row>
    <row r="215" ht="12.75" customHeight="1">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c r="Z215" s="94"/>
    </row>
    <row r="216" ht="12.75" customHeight="1">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c r="Z216" s="94"/>
    </row>
    <row r="217" ht="12.75" customHeight="1">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c r="Z217" s="94"/>
    </row>
    <row r="218" ht="12.75" customHeight="1">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c r="Z218" s="94"/>
    </row>
    <row r="219" ht="12.75" customHeight="1">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c r="Z219" s="94"/>
    </row>
    <row r="220" ht="12.75" customHeight="1">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c r="Z220" s="94"/>
    </row>
    <row r="221" ht="12.75" customHeight="1">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c r="Z221" s="94"/>
    </row>
    <row r="222" ht="12.75" customHeight="1">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c r="Z222" s="94"/>
    </row>
    <row r="223" ht="12.75" customHeight="1">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c r="Z223" s="94"/>
    </row>
    <row r="224" ht="12.75" customHeight="1">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c r="Z224" s="94"/>
    </row>
    <row r="225" ht="12.75" customHeight="1">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c r="Z225" s="94"/>
    </row>
    <row r="226" ht="12.75" customHeight="1">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c r="Z226" s="94"/>
    </row>
    <row r="227" ht="12.75" customHeight="1">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c r="Z227" s="94"/>
    </row>
    <row r="228" ht="12.75" customHeight="1">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c r="Z228" s="94"/>
    </row>
    <row r="229" ht="12.75" customHeight="1">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c r="Z229" s="94"/>
    </row>
    <row r="230" ht="12.75" customHeight="1">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c r="Z230" s="94"/>
    </row>
    <row r="231" ht="12.75" customHeight="1">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c r="Z231" s="94"/>
    </row>
    <row r="232" ht="12.75" customHeight="1">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c r="Z232" s="94"/>
    </row>
    <row r="233" ht="12.75" customHeight="1">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c r="Z233" s="94"/>
    </row>
    <row r="234" ht="12.75" customHeight="1">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c r="Z234" s="94"/>
    </row>
    <row r="235" ht="12.75" customHeight="1">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c r="Z235" s="94"/>
    </row>
    <row r="236" ht="12.75" customHeight="1">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c r="Z236" s="94"/>
    </row>
    <row r="237" ht="12.75" customHeight="1">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c r="Z237" s="94"/>
    </row>
    <row r="238" ht="12.75" customHeight="1">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c r="Z238" s="94"/>
    </row>
    <row r="239" ht="12.75" customHeight="1">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c r="Z239" s="94"/>
    </row>
    <row r="240" ht="12.75" customHeight="1">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c r="Z240" s="94"/>
    </row>
    <row r="241" ht="12.75" customHeight="1">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c r="Z241" s="94"/>
    </row>
    <row r="242" ht="12.75" customHeight="1">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c r="Z242" s="94"/>
    </row>
    <row r="243" ht="12.75" customHeight="1">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row>
    <row r="244" ht="12.75" customHeight="1">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c r="Z244" s="94"/>
    </row>
    <row r="245" ht="12.75" customHeight="1">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c r="Z245" s="94"/>
    </row>
    <row r="246" ht="12.75" customHeight="1">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c r="Z246" s="94"/>
    </row>
    <row r="247" ht="12.75" customHeight="1">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c r="Z247" s="94"/>
    </row>
    <row r="248" ht="12.75" customHeight="1">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c r="Z248" s="94"/>
    </row>
    <row r="249" ht="12.75" customHeight="1">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c r="Z249" s="94"/>
    </row>
    <row r="250" ht="12.75" customHeight="1">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c r="Z250" s="94"/>
    </row>
    <row r="251" ht="12.75" customHeight="1">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c r="Z251" s="94"/>
    </row>
    <row r="252" ht="12.75" customHeight="1">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row>
    <row r="253" ht="12.75" customHeight="1">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c r="Z253" s="94"/>
    </row>
    <row r="254" ht="12.75" customHeight="1">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c r="Z254" s="94"/>
    </row>
    <row r="255" ht="12.75" customHeight="1">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c r="Z255" s="94"/>
    </row>
    <row r="256" ht="12.75" customHeight="1">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c r="Z256" s="94"/>
    </row>
    <row r="257" ht="12.75" customHeight="1">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c r="Z257" s="94"/>
    </row>
    <row r="258" ht="12.75" customHeight="1">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c r="Z258" s="94"/>
    </row>
    <row r="259" ht="12.75" customHeight="1">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c r="Z259" s="94"/>
    </row>
    <row r="260" ht="12.75" customHeight="1">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c r="Z260" s="94"/>
    </row>
    <row r="261" ht="12.75" customHeight="1">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c r="Z261" s="94"/>
    </row>
    <row r="262" ht="12.75" customHeight="1">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c r="Z262" s="94"/>
    </row>
    <row r="263" ht="12.75" customHeight="1">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c r="Z263" s="94"/>
    </row>
    <row r="264" ht="12.75" customHeight="1">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c r="Z264" s="94"/>
    </row>
    <row r="265" ht="12.75" customHeight="1">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c r="Z265" s="94"/>
    </row>
    <row r="266" ht="12.75" customHeight="1">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c r="Z266" s="94"/>
    </row>
    <row r="267" ht="12.75" customHeight="1">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c r="Z267" s="94"/>
    </row>
    <row r="268" ht="12.75" customHeight="1">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c r="Z268" s="94"/>
    </row>
    <row r="269" ht="12.75" customHeight="1">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row>
    <row r="270" ht="12.75" customHeight="1">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c r="Z270" s="94"/>
    </row>
    <row r="271" ht="12.75" customHeight="1">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c r="Z271" s="94"/>
    </row>
    <row r="272" ht="12.75" customHeight="1">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c r="Z272" s="94"/>
    </row>
    <row r="273" ht="12.75" customHeight="1">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c r="Z273" s="94"/>
    </row>
    <row r="274" ht="12.75" customHeight="1">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c r="Z274" s="94"/>
    </row>
    <row r="275" ht="12.75" customHeight="1">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c r="Z275" s="94"/>
    </row>
    <row r="276" ht="12.75" customHeight="1">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c r="Z276" s="94"/>
    </row>
    <row r="277" ht="12.75" customHeight="1">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c r="Z277" s="94"/>
    </row>
    <row r="278" ht="12.75" customHeight="1">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c r="Z278" s="94"/>
    </row>
    <row r="279" ht="12.75" customHeight="1">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c r="Z279" s="94"/>
    </row>
    <row r="280" ht="12.75" customHeight="1">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c r="Z280" s="94"/>
    </row>
    <row r="281" ht="12.75" customHeight="1">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c r="Z281" s="94"/>
    </row>
    <row r="282" ht="12.75" customHeight="1">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c r="Z282" s="94"/>
    </row>
    <row r="283" ht="12.75" customHeight="1">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c r="Z283" s="94"/>
    </row>
    <row r="284" ht="12.75" customHeight="1">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c r="Z284" s="94"/>
    </row>
    <row r="285" ht="12.75" customHeight="1">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row>
    <row r="286" ht="12.75" customHeight="1">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c r="Z286" s="94"/>
    </row>
    <row r="287" ht="12.75" customHeight="1">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c r="Z287" s="94"/>
    </row>
    <row r="288" ht="12.75" customHeight="1">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c r="Z288" s="94"/>
    </row>
    <row r="289" ht="12.75" customHeight="1">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c r="Z289" s="94"/>
    </row>
    <row r="290" ht="12.75" customHeight="1">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c r="Z290" s="94"/>
    </row>
    <row r="291" ht="12.75" customHeight="1">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row>
    <row r="292" ht="12.75" customHeight="1">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c r="Z292" s="94"/>
    </row>
    <row r="293" ht="12.75" customHeight="1">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c r="Z293" s="94"/>
    </row>
    <row r="294" ht="12.75" customHeight="1">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c r="Z294" s="94"/>
    </row>
    <row r="295" ht="12.75" customHeight="1">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c r="Z295" s="94"/>
    </row>
    <row r="296" ht="12.75" customHeight="1">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c r="Z296" s="94"/>
    </row>
    <row r="297" ht="12.75" customHeight="1">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c r="Z297" s="94"/>
    </row>
    <row r="298" ht="12.75" customHeight="1">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c r="Z298" s="94"/>
    </row>
    <row r="299" ht="12.75" customHeight="1">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c r="Z299" s="94"/>
    </row>
    <row r="300" ht="12.75" customHeight="1">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row>
    <row r="301" ht="12.75" customHeight="1">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c r="Z301" s="94"/>
    </row>
    <row r="302" ht="12.75" customHeight="1">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c r="Z302" s="94"/>
    </row>
    <row r="303" ht="12.75" customHeight="1">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c r="Z303" s="94"/>
    </row>
    <row r="304" ht="12.75" customHeight="1">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c r="Z304" s="94"/>
    </row>
    <row r="305" ht="12.75" customHeight="1">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c r="Z305" s="94"/>
    </row>
    <row r="306" ht="12.75" customHeight="1">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c r="Z306" s="94"/>
    </row>
    <row r="307" ht="12.75" customHeight="1">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c r="Z307" s="94"/>
    </row>
    <row r="308" ht="12.75" customHeight="1">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row>
    <row r="309" ht="12.75" customHeight="1">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c r="Z309" s="94"/>
    </row>
    <row r="310" ht="12.75" customHeight="1">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c r="Z310" s="94"/>
    </row>
    <row r="311" ht="12.75" customHeight="1">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c r="Z311" s="94"/>
    </row>
    <row r="312" ht="12.75" customHeight="1">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c r="Z312" s="94"/>
    </row>
    <row r="313" ht="12.75" customHeight="1">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c r="Z313" s="94"/>
    </row>
    <row r="314" ht="12.75" customHeight="1">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row>
    <row r="315" ht="12.75" customHeight="1">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c r="Z315" s="94"/>
    </row>
    <row r="316" ht="12.75" customHeight="1">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c r="Z316" s="94"/>
    </row>
    <row r="317" ht="12.75" customHeight="1">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c r="Z317" s="94"/>
    </row>
    <row r="318" ht="12.75" customHeight="1">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c r="Z318" s="94"/>
    </row>
    <row r="319" ht="12.75" customHeight="1">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c r="Z319" s="94"/>
    </row>
    <row r="320" ht="12.75" customHeight="1">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c r="Z320" s="94"/>
    </row>
    <row r="321" ht="12.75" customHeight="1">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c r="Z321" s="94"/>
    </row>
    <row r="322" ht="12.75" customHeight="1">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c r="Z322" s="94"/>
    </row>
    <row r="323" ht="12.75" customHeight="1">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row>
    <row r="324" ht="12.75" customHeight="1">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c r="Z324" s="94"/>
    </row>
    <row r="325" ht="12.75" customHeight="1">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c r="Z325" s="94"/>
    </row>
    <row r="326" ht="12.75" customHeight="1">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c r="Z326" s="94"/>
    </row>
    <row r="327" ht="12.75" customHeight="1">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c r="Z327" s="94"/>
    </row>
    <row r="328" ht="12.75" customHeight="1">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c r="Z328" s="94"/>
    </row>
    <row r="329" ht="12.75" customHeight="1">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c r="Z329" s="94"/>
    </row>
    <row r="330" ht="12.75" customHeight="1">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c r="Z330" s="94"/>
    </row>
    <row r="331" ht="12.75" customHeight="1">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c r="Z331" s="94"/>
    </row>
    <row r="332" ht="12.75" customHeight="1">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c r="Z332" s="94"/>
    </row>
    <row r="333" ht="12.75" customHeight="1">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c r="Z333" s="94"/>
    </row>
    <row r="334" ht="12.75" customHeight="1">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c r="Z334" s="94"/>
    </row>
    <row r="335" ht="12.75" customHeight="1">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c r="Z335" s="94"/>
    </row>
    <row r="336" ht="12.75" customHeight="1">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c r="Z336" s="94"/>
    </row>
    <row r="337" ht="12.75" customHeight="1">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c r="Z337" s="94"/>
    </row>
    <row r="338" ht="12.75" customHeight="1">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c r="Z338" s="94"/>
    </row>
    <row r="339" ht="12.75" customHeight="1">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c r="Z339" s="94"/>
    </row>
    <row r="340" ht="12.75" customHeight="1">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c r="Z340" s="94"/>
    </row>
    <row r="341" ht="12.75" customHeight="1">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c r="Z341" s="94"/>
    </row>
    <row r="342" ht="12.75" customHeight="1">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c r="Z342" s="94"/>
    </row>
    <row r="343" ht="12.75" customHeight="1">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c r="Z343" s="94"/>
    </row>
    <row r="344" ht="12.75" customHeight="1">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c r="Z344" s="94"/>
    </row>
    <row r="345" ht="12.75" customHeight="1">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c r="Z345" s="94"/>
    </row>
    <row r="346" ht="12.75" customHeight="1">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c r="Z346" s="94"/>
    </row>
    <row r="347" ht="12.75" customHeight="1">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c r="Z347" s="94"/>
    </row>
    <row r="348" ht="12.75" customHeight="1">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c r="Z348" s="94"/>
    </row>
    <row r="349" ht="12.75" customHeight="1">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c r="Z349" s="94"/>
    </row>
    <row r="350" ht="12.75" customHeight="1">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c r="Z350" s="94"/>
    </row>
    <row r="351" ht="12.75" customHeight="1">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c r="Z351" s="94"/>
    </row>
    <row r="352" ht="12.75" customHeight="1">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c r="Z352" s="94"/>
    </row>
    <row r="353" ht="12.75" customHeight="1">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c r="Z353" s="94"/>
    </row>
    <row r="354" ht="12.75" customHeight="1">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c r="Z354" s="94"/>
    </row>
    <row r="355" ht="12.75" customHeight="1">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c r="Z355" s="94"/>
    </row>
    <row r="356" ht="12.75" customHeight="1">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c r="Z356" s="94"/>
    </row>
    <row r="357" ht="12.75" customHeight="1">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c r="Z357" s="94"/>
    </row>
    <row r="358" ht="12.75" customHeight="1">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c r="Z358" s="94"/>
    </row>
    <row r="359" ht="12.75" customHeight="1">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c r="Z359" s="94"/>
    </row>
    <row r="360" ht="12.75" customHeight="1">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c r="Z360" s="94"/>
    </row>
    <row r="361" ht="12.75" customHeight="1">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c r="Z361" s="94"/>
    </row>
    <row r="362" ht="12.75" customHeight="1">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c r="Z362" s="94"/>
    </row>
    <row r="363" ht="12.75" customHeight="1">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c r="Z363" s="94"/>
    </row>
    <row r="364" ht="12.75" customHeight="1">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c r="Z364" s="94"/>
    </row>
    <row r="365" ht="12.75" customHeight="1">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c r="Z365" s="94"/>
    </row>
    <row r="366" ht="12.75" customHeight="1">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c r="Z366" s="94"/>
    </row>
    <row r="367" ht="12.75" customHeight="1">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c r="Z367" s="94"/>
    </row>
    <row r="368" ht="12.75" customHeight="1">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c r="Z368" s="94"/>
    </row>
    <row r="369" ht="12.75" customHeight="1">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c r="Z369" s="94"/>
    </row>
    <row r="370" ht="12.75" customHeight="1">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c r="Z370" s="94"/>
    </row>
    <row r="371" ht="12.75" customHeight="1">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c r="Z371" s="94"/>
    </row>
    <row r="372" ht="12.75" customHeight="1">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c r="Z372" s="94"/>
    </row>
    <row r="373" ht="12.75" customHeight="1">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c r="Z373" s="94"/>
    </row>
    <row r="374" ht="12.75" customHeight="1">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c r="Z374" s="94"/>
    </row>
    <row r="375" ht="12.75" customHeight="1">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c r="Z375" s="94"/>
    </row>
    <row r="376" ht="12.75" customHeight="1">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c r="Z376" s="94"/>
    </row>
    <row r="377" ht="12.75" customHeight="1">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c r="Z377" s="94"/>
    </row>
    <row r="378" ht="12.75" customHeight="1">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c r="Z378" s="94"/>
    </row>
    <row r="379" ht="12.75" customHeight="1">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c r="Z379" s="94"/>
    </row>
    <row r="380" ht="12.75" customHeight="1">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c r="Z380" s="94"/>
    </row>
    <row r="381" ht="12.75" customHeight="1">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c r="Z381" s="94"/>
    </row>
    <row r="382" ht="12.75" customHeight="1">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c r="Z382" s="94"/>
    </row>
    <row r="383" ht="12.75" customHeight="1">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c r="Z383" s="94"/>
    </row>
    <row r="384" ht="12.75" customHeight="1">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c r="Z384" s="94"/>
    </row>
    <row r="385" ht="12.75" customHeight="1">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c r="Z385" s="94"/>
    </row>
    <row r="386" ht="12.75" customHeight="1">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c r="Z386" s="94"/>
    </row>
    <row r="387" ht="12.75" customHeight="1">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c r="Z387" s="94"/>
    </row>
    <row r="388" ht="12.75" customHeight="1">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c r="Z388" s="94"/>
    </row>
    <row r="389" ht="12.75" customHeight="1">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c r="Z389" s="94"/>
    </row>
    <row r="390" ht="12.75" customHeight="1">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c r="Z390" s="94"/>
    </row>
    <row r="391" ht="12.75" customHeight="1">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c r="Z391" s="94"/>
    </row>
    <row r="392" ht="12.75" customHeight="1">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c r="Z392" s="94"/>
    </row>
    <row r="393" ht="12.75" customHeight="1">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c r="Z393" s="94"/>
    </row>
    <row r="394" ht="12.75" customHeight="1">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c r="Z394" s="94"/>
    </row>
    <row r="395" ht="12.75" customHeight="1">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c r="Z395" s="94"/>
    </row>
    <row r="396" ht="12.75" customHeight="1">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c r="Z396" s="94"/>
    </row>
    <row r="397" ht="12.75" customHeight="1">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c r="Z397" s="94"/>
    </row>
    <row r="398" ht="12.75" customHeight="1">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c r="Z398" s="94"/>
    </row>
    <row r="399" ht="12.75" customHeight="1">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c r="Z399" s="94"/>
    </row>
    <row r="400" ht="12.75" customHeight="1">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c r="Z400" s="94"/>
    </row>
    <row r="401" ht="12.75" customHeight="1">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c r="Z401" s="94"/>
    </row>
    <row r="402" ht="12.75" customHeight="1">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c r="Z402" s="94"/>
    </row>
    <row r="403" ht="12.75" customHeight="1">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c r="Z403" s="94"/>
    </row>
    <row r="404" ht="12.75" customHeight="1">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c r="Z404" s="94"/>
    </row>
    <row r="405" ht="12.75" customHeight="1">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c r="Z405" s="94"/>
    </row>
    <row r="406" ht="12.75" customHeight="1">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c r="Z406" s="94"/>
    </row>
    <row r="407" ht="12.75" customHeight="1">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c r="Z407" s="94"/>
    </row>
    <row r="408" ht="12.75" customHeight="1">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c r="Z408" s="94"/>
    </row>
    <row r="409" ht="12.75" customHeight="1">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c r="Z409" s="94"/>
    </row>
    <row r="410" ht="12.75" customHeight="1">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c r="Z410" s="94"/>
    </row>
    <row r="411" ht="12.75" customHeight="1">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c r="Z411" s="94"/>
    </row>
    <row r="412" ht="12.75" customHeight="1">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c r="Z412" s="94"/>
    </row>
    <row r="413" ht="12.75" customHeight="1">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c r="Z413" s="94"/>
    </row>
    <row r="414" ht="12.75" customHeight="1">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c r="Z414" s="94"/>
    </row>
    <row r="415" ht="12.75" customHeight="1">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c r="Z415" s="94"/>
    </row>
    <row r="416" ht="12.75" customHeight="1">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c r="Z416" s="94"/>
    </row>
    <row r="417" ht="12.75" customHeight="1">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c r="Z417" s="94"/>
    </row>
    <row r="418" ht="12.75" customHeight="1">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c r="Z418" s="94"/>
    </row>
    <row r="419" ht="12.75" customHeight="1">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c r="Z419" s="94"/>
    </row>
    <row r="420" ht="12.75" customHeight="1">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c r="Z420" s="94"/>
    </row>
    <row r="421" ht="12.75" customHeight="1">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c r="Z421" s="94"/>
    </row>
    <row r="422" ht="12.75" customHeight="1">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c r="Z422" s="94"/>
    </row>
    <row r="423" ht="12.75" customHeight="1">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c r="Z423" s="94"/>
    </row>
    <row r="424" ht="12.75" customHeight="1">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c r="Z424" s="94"/>
    </row>
    <row r="425" ht="12.75" customHeight="1">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c r="Z425" s="94"/>
    </row>
    <row r="426" ht="12.75" customHeight="1">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c r="Z426" s="94"/>
    </row>
    <row r="427" ht="12.75" customHeight="1">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c r="Z427" s="94"/>
    </row>
    <row r="428" ht="12.75" customHeight="1">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c r="Z428" s="94"/>
    </row>
    <row r="429" ht="12.75" customHeight="1">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c r="Z429" s="94"/>
    </row>
    <row r="430" ht="12.75" customHeight="1">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c r="Z430" s="94"/>
    </row>
    <row r="431" ht="12.75" customHeight="1">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c r="Z431" s="94"/>
    </row>
    <row r="432" ht="12.75" customHeight="1">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c r="Z432" s="94"/>
    </row>
    <row r="433" ht="12.75" customHeight="1">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c r="Z433" s="94"/>
    </row>
    <row r="434" ht="12.75" customHeight="1">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c r="Z434" s="94"/>
    </row>
    <row r="435" ht="12.75" customHeight="1">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c r="Z435" s="94"/>
    </row>
    <row r="436" ht="12.75" customHeight="1">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c r="Z436" s="94"/>
    </row>
    <row r="437" ht="12.75" customHeight="1">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c r="Z437" s="94"/>
    </row>
    <row r="438" ht="12.75" customHeight="1">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c r="Z438" s="94"/>
    </row>
    <row r="439" ht="12.75" customHeight="1">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c r="Z439" s="94"/>
    </row>
    <row r="440" ht="12.75" customHeight="1">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c r="Z440" s="94"/>
    </row>
    <row r="441" ht="12.75" customHeight="1">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c r="Z441" s="94"/>
    </row>
    <row r="442" ht="12.75" customHeight="1">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c r="Z442" s="94"/>
    </row>
    <row r="443" ht="12.75" customHeight="1">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c r="Z443" s="94"/>
    </row>
    <row r="444" ht="12.75" customHeight="1">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c r="Z444" s="94"/>
    </row>
    <row r="445" ht="12.75" customHeight="1">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c r="Z445" s="94"/>
    </row>
    <row r="446" ht="12.75" customHeight="1">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c r="Z446" s="94"/>
    </row>
    <row r="447" ht="12.75" customHeight="1">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c r="Z447" s="94"/>
    </row>
    <row r="448" ht="12.75" customHeight="1">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c r="Z448" s="94"/>
    </row>
    <row r="449" ht="12.75" customHeight="1">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c r="Z449" s="94"/>
    </row>
    <row r="450" ht="12.75" customHeight="1">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c r="Z450" s="94"/>
    </row>
    <row r="451" ht="12.75" customHeight="1">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c r="Z451" s="94"/>
    </row>
    <row r="452" ht="12.75" customHeight="1">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c r="Z452" s="94"/>
    </row>
    <row r="453" ht="12.75" customHeight="1">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c r="Z453" s="94"/>
    </row>
    <row r="454" ht="12.75" customHeight="1">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c r="Z454" s="94"/>
    </row>
    <row r="455" ht="12.75" customHeight="1">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c r="Z455" s="94"/>
    </row>
    <row r="456" ht="12.75" customHeight="1">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c r="Z456" s="94"/>
    </row>
    <row r="457" ht="12.75" customHeight="1">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c r="Z457" s="94"/>
    </row>
    <row r="458" ht="12.75" customHeight="1">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c r="Z458" s="94"/>
    </row>
    <row r="459" ht="12.75" customHeight="1">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c r="Z459" s="94"/>
    </row>
    <row r="460" ht="12.75" customHeight="1">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c r="Z460" s="94"/>
    </row>
    <row r="461" ht="12.75" customHeight="1">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c r="Z461" s="94"/>
    </row>
    <row r="462" ht="12.75" customHeight="1">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c r="Z462" s="94"/>
    </row>
    <row r="463" ht="12.75" customHeight="1">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c r="Z463" s="94"/>
    </row>
    <row r="464" ht="12.75" customHeight="1">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c r="Z464" s="94"/>
    </row>
    <row r="465" ht="12.75" customHeight="1">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c r="Z465" s="94"/>
    </row>
    <row r="466" ht="12.75" customHeight="1">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c r="Z466" s="94"/>
    </row>
    <row r="467" ht="12.75" customHeight="1">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c r="Z467" s="94"/>
    </row>
    <row r="468" ht="12.75" customHeight="1">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c r="Z468" s="94"/>
    </row>
    <row r="469" ht="12.75" customHeight="1">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c r="Z469" s="94"/>
    </row>
    <row r="470" ht="12.75" customHeight="1">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c r="Z470" s="94"/>
    </row>
    <row r="471" ht="12.75" customHeight="1">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c r="Z471" s="94"/>
    </row>
    <row r="472" ht="12.75" customHeight="1">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c r="Z472" s="94"/>
    </row>
    <row r="473" ht="12.75" customHeight="1">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c r="Z473" s="94"/>
    </row>
    <row r="474" ht="12.75" customHeight="1">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c r="Z474" s="94"/>
    </row>
    <row r="475" ht="12.75" customHeight="1">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c r="Z475" s="94"/>
    </row>
    <row r="476" ht="12.75" customHeight="1">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c r="Z476" s="94"/>
    </row>
    <row r="477" ht="12.75" customHeight="1">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c r="Z477" s="94"/>
    </row>
    <row r="478" ht="12.75" customHeight="1">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c r="Z478" s="94"/>
    </row>
    <row r="479" ht="12.75" customHeight="1">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c r="Z479" s="94"/>
    </row>
    <row r="480" ht="12.75" customHeight="1">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c r="Z480" s="94"/>
    </row>
    <row r="481" ht="12.75" customHeight="1">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c r="Z481" s="94"/>
    </row>
    <row r="482" ht="12.75" customHeight="1">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c r="Z482" s="94"/>
    </row>
    <row r="483" ht="12.75" customHeight="1">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c r="Z483" s="94"/>
    </row>
    <row r="484" ht="12.75" customHeight="1">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c r="Z484" s="94"/>
    </row>
    <row r="485" ht="12.75" customHeight="1">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c r="Z485" s="94"/>
    </row>
    <row r="486" ht="12.75" customHeight="1">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c r="Z486" s="94"/>
    </row>
    <row r="487" ht="12.75" customHeight="1">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c r="Z487" s="94"/>
    </row>
    <row r="488" ht="12.75" customHeight="1">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c r="Z488" s="94"/>
    </row>
    <row r="489" ht="12.75" customHeight="1">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c r="Z489" s="94"/>
    </row>
    <row r="490" ht="12.75" customHeight="1">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c r="Z490" s="94"/>
    </row>
    <row r="491" ht="12.75" customHeight="1">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c r="Z491" s="94"/>
    </row>
    <row r="492" ht="12.75" customHeight="1">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c r="Z492" s="94"/>
    </row>
    <row r="493" ht="12.75" customHeight="1">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c r="Z493" s="94"/>
    </row>
    <row r="494" ht="12.75" customHeight="1">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c r="Z494" s="94"/>
    </row>
    <row r="495" ht="12.75" customHeight="1">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c r="Z495" s="94"/>
    </row>
    <row r="496" ht="12.75" customHeight="1">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c r="Z496" s="94"/>
    </row>
    <row r="497" ht="12.75" customHeight="1">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c r="Z497" s="94"/>
    </row>
    <row r="498" ht="12.75" customHeight="1">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c r="Z498" s="94"/>
    </row>
    <row r="499" ht="12.75" customHeight="1">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c r="Z499" s="94"/>
    </row>
    <row r="500" ht="12.75" customHeight="1">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c r="Z500" s="94"/>
    </row>
    <row r="501" ht="12.75" customHeight="1">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c r="Z501" s="94"/>
    </row>
    <row r="502" ht="12.75" customHeight="1">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c r="Z502" s="94"/>
    </row>
    <row r="503" ht="12.75" customHeight="1">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c r="Z503" s="94"/>
    </row>
    <row r="504" ht="12.75" customHeight="1">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c r="Z504" s="94"/>
    </row>
    <row r="505" ht="12.75" customHeight="1">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c r="Z505" s="94"/>
    </row>
    <row r="506" ht="12.75" customHeight="1">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c r="Z506" s="94"/>
    </row>
    <row r="507" ht="12.75" customHeight="1">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c r="Z507" s="94"/>
    </row>
    <row r="508" ht="12.75" customHeight="1">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c r="Z508" s="94"/>
    </row>
    <row r="509" ht="12.75" customHeight="1">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c r="Z509" s="94"/>
    </row>
    <row r="510" ht="12.75" customHeight="1">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row>
    <row r="511" ht="12.75" customHeight="1">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c r="Z511" s="94"/>
    </row>
    <row r="512" ht="12.75" customHeight="1">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c r="Z512" s="94"/>
    </row>
    <row r="513" ht="12.75" customHeight="1">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c r="Z513" s="94"/>
    </row>
    <row r="514" ht="12.75" customHeight="1">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c r="Z514" s="94"/>
    </row>
    <row r="515" ht="12.75" customHeight="1">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c r="Z515" s="94"/>
    </row>
    <row r="516" ht="12.75" customHeight="1">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c r="Z516" s="94"/>
    </row>
    <row r="517" ht="12.75" customHeight="1">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c r="Z517" s="94"/>
    </row>
    <row r="518" ht="12.75" customHeight="1">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c r="Z518" s="94"/>
    </row>
    <row r="519" ht="12.75" customHeight="1">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c r="Z519" s="94"/>
    </row>
    <row r="520" ht="12.75" customHeight="1">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c r="Z520" s="94"/>
    </row>
    <row r="521" ht="12.75" customHeight="1">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c r="Z521" s="94"/>
    </row>
    <row r="522" ht="12.75" customHeight="1">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c r="Z522" s="94"/>
    </row>
    <row r="523" ht="12.75" customHeight="1">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c r="Z523" s="94"/>
    </row>
    <row r="524" ht="12.75" customHeight="1">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c r="Z524" s="94"/>
    </row>
    <row r="525" ht="12.75" customHeight="1">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c r="Z525" s="94"/>
    </row>
    <row r="526" ht="12.75" customHeight="1">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c r="Z526" s="94"/>
    </row>
    <row r="527" ht="12.75" customHeight="1">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c r="Z527" s="94"/>
    </row>
    <row r="528" ht="12.75" customHeight="1">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c r="Z528" s="94"/>
    </row>
    <row r="529" ht="12.75" customHeight="1">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c r="Z529" s="94"/>
    </row>
    <row r="530" ht="12.75" customHeight="1">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c r="Z530" s="94"/>
    </row>
    <row r="531" ht="12.75" customHeight="1">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c r="Z531" s="94"/>
    </row>
    <row r="532" ht="12.75" customHeight="1">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c r="Z532" s="94"/>
    </row>
    <row r="533" ht="12.75" customHeight="1">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c r="Z533" s="94"/>
    </row>
    <row r="534" ht="12.75" customHeight="1">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c r="Z534" s="94"/>
    </row>
    <row r="535" ht="12.75" customHeight="1">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c r="Z535" s="94"/>
    </row>
    <row r="536" ht="12.75" customHeight="1">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c r="Z536" s="94"/>
    </row>
    <row r="537" ht="12.75" customHeight="1">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c r="Z537" s="94"/>
    </row>
    <row r="538" ht="12.75" customHeight="1">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c r="Z538" s="94"/>
    </row>
    <row r="539" ht="12.75" customHeight="1">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c r="Z539" s="94"/>
    </row>
    <row r="540" ht="12.75" customHeight="1">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c r="Z540" s="94"/>
    </row>
    <row r="541" ht="12.75" customHeight="1">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c r="Z541" s="94"/>
    </row>
    <row r="542" ht="12.75" customHeight="1">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c r="Z542" s="94"/>
    </row>
    <row r="543" ht="12.75" customHeight="1">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c r="Z543" s="94"/>
    </row>
    <row r="544" ht="12.75" customHeight="1">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c r="Z544" s="94"/>
    </row>
    <row r="545" ht="12.75" customHeight="1">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c r="Z545" s="94"/>
    </row>
    <row r="546" ht="12.75" customHeight="1">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c r="Z546" s="94"/>
    </row>
    <row r="547" ht="12.75" customHeight="1">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c r="Z547" s="94"/>
    </row>
    <row r="548" ht="12.75" customHeight="1">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c r="Z548" s="94"/>
    </row>
    <row r="549" ht="12.75" customHeight="1">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c r="Z549" s="94"/>
    </row>
    <row r="550" ht="12.75" customHeight="1">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c r="Z550" s="94"/>
    </row>
    <row r="551" ht="12.75" customHeight="1">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c r="Z551" s="94"/>
    </row>
    <row r="552" ht="12.75" customHeight="1">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c r="Z552" s="94"/>
    </row>
    <row r="553" ht="12.75" customHeight="1">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c r="Z553" s="94"/>
    </row>
    <row r="554" ht="12.75" customHeight="1">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c r="Z554" s="94"/>
    </row>
    <row r="555" ht="12.75" customHeight="1">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c r="Z555" s="94"/>
    </row>
    <row r="556" ht="12.75" customHeight="1">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c r="Z556" s="94"/>
    </row>
    <row r="557" ht="12.75" customHeight="1">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c r="Z557" s="94"/>
    </row>
    <row r="558" ht="12.75" customHeight="1">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c r="Z558" s="94"/>
    </row>
    <row r="559" ht="12.75" customHeight="1">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c r="Z559" s="94"/>
    </row>
    <row r="560" ht="12.75" customHeight="1">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c r="Z560" s="94"/>
    </row>
    <row r="561" ht="12.75" customHeight="1">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c r="Z561" s="94"/>
    </row>
    <row r="562" ht="12.75" customHeight="1">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c r="Z562" s="94"/>
    </row>
    <row r="563" ht="12.75" customHeight="1">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c r="Z563" s="94"/>
    </row>
    <row r="564" ht="12.75" customHeight="1">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c r="Z564" s="94"/>
    </row>
    <row r="565" ht="12.75" customHeight="1">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c r="Z565" s="94"/>
    </row>
    <row r="566" ht="12.75" customHeight="1">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c r="Z566" s="94"/>
    </row>
    <row r="567" ht="12.75" customHeight="1">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c r="Z567" s="94"/>
    </row>
    <row r="568" ht="12.75" customHeight="1">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c r="Z568" s="94"/>
    </row>
    <row r="569" ht="12.75" customHeight="1">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c r="Z569" s="94"/>
    </row>
    <row r="570" ht="12.75" customHeight="1">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c r="Z570" s="94"/>
    </row>
    <row r="571" ht="12.75" customHeight="1">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c r="Z571" s="94"/>
    </row>
    <row r="572" ht="12.75" customHeight="1">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c r="Z572" s="94"/>
    </row>
    <row r="573" ht="12.75" customHeight="1">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c r="Z573" s="94"/>
    </row>
    <row r="574" ht="12.75" customHeight="1">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c r="Z574" s="94"/>
    </row>
    <row r="575" ht="12.75" customHeight="1">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c r="Z575" s="94"/>
    </row>
    <row r="576" ht="12.75" customHeight="1">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c r="Z576" s="94"/>
    </row>
    <row r="577" ht="12.75" customHeight="1">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c r="Z577" s="94"/>
    </row>
    <row r="578" ht="12.75" customHeight="1">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c r="Z578" s="94"/>
    </row>
    <row r="579" ht="12.75" customHeight="1">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c r="Z579" s="94"/>
    </row>
    <row r="580" ht="12.75" customHeight="1">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c r="Z580" s="94"/>
    </row>
    <row r="581" ht="12.75" customHeight="1">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c r="Z581" s="94"/>
    </row>
    <row r="582" ht="12.75" customHeight="1">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c r="Z582" s="94"/>
    </row>
    <row r="583" ht="12.75" customHeight="1">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c r="Z583" s="94"/>
    </row>
    <row r="584" ht="12.75" customHeight="1">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c r="Z584" s="94"/>
    </row>
    <row r="585" ht="12.75" customHeight="1">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c r="Z585" s="94"/>
    </row>
    <row r="586" ht="12.75" customHeight="1">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c r="Z586" s="94"/>
    </row>
    <row r="587" ht="12.75" customHeight="1">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c r="Z587" s="94"/>
    </row>
    <row r="588" ht="12.75" customHeight="1">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c r="Z588" s="94"/>
    </row>
    <row r="589" ht="12.75" customHeight="1">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c r="Z589" s="94"/>
    </row>
    <row r="590" ht="12.75" customHeight="1">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c r="Z590" s="94"/>
    </row>
    <row r="591" ht="12.75" customHeight="1">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c r="Z591" s="94"/>
    </row>
    <row r="592" ht="12.75" customHeight="1">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c r="Z592" s="94"/>
    </row>
    <row r="593" ht="12.75" customHeight="1">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c r="Z593" s="94"/>
    </row>
    <row r="594" ht="12.75" customHeight="1">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c r="Z594" s="94"/>
    </row>
    <row r="595" ht="12.75" customHeight="1">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c r="Z595" s="94"/>
    </row>
    <row r="596" ht="12.75" customHeight="1">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c r="Z596" s="94"/>
    </row>
    <row r="597" ht="12.75" customHeight="1">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c r="Z597" s="94"/>
    </row>
    <row r="598" ht="12.75" customHeight="1">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c r="Z598" s="94"/>
    </row>
    <row r="599" ht="12.75" customHeight="1">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c r="Z599" s="94"/>
    </row>
    <row r="600" ht="12.75" customHeight="1">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c r="Z600" s="94"/>
    </row>
    <row r="601" ht="12.75" customHeight="1">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c r="Z601" s="94"/>
    </row>
    <row r="602" ht="12.75" customHeight="1">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c r="Z602" s="94"/>
    </row>
    <row r="603" ht="12.75" customHeight="1">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c r="Z603" s="94"/>
    </row>
    <row r="604" ht="12.75" customHeight="1">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c r="Z604" s="94"/>
    </row>
    <row r="605" ht="12.75" customHeight="1">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c r="Z605" s="94"/>
    </row>
    <row r="606" ht="12.75" customHeight="1">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c r="Z606" s="94"/>
    </row>
    <row r="607" ht="12.75" customHeight="1">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c r="Z607" s="94"/>
    </row>
    <row r="608" ht="12.75" customHeight="1">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c r="Z608" s="94"/>
    </row>
    <row r="609" ht="12.75" customHeight="1">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c r="Z609" s="94"/>
    </row>
    <row r="610" ht="12.75" customHeight="1">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c r="Z610" s="94"/>
    </row>
    <row r="611" ht="12.75" customHeight="1">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c r="Z611" s="94"/>
    </row>
    <row r="612" ht="12.75" customHeight="1">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c r="Z612" s="94"/>
    </row>
    <row r="613" ht="12.75" customHeight="1">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c r="Z613" s="94"/>
    </row>
    <row r="614" ht="12.75" customHeight="1">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c r="Z614" s="94"/>
    </row>
    <row r="615" ht="12.75" customHeight="1">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c r="Z615" s="94"/>
    </row>
    <row r="616" ht="12.75" customHeight="1">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c r="Z616" s="94"/>
    </row>
    <row r="617" ht="12.75" customHeight="1">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c r="Z617" s="94"/>
    </row>
    <row r="618" ht="12.75" customHeight="1">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c r="Z618" s="94"/>
    </row>
    <row r="619" ht="12.75" customHeight="1">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c r="Z619" s="94"/>
    </row>
    <row r="620" ht="12.75" customHeight="1">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c r="Z620" s="94"/>
    </row>
    <row r="621" ht="12.75" customHeight="1">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c r="Z621" s="94"/>
    </row>
    <row r="622" ht="12.75" customHeight="1">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c r="Z622" s="94"/>
    </row>
    <row r="623" ht="12.75" customHeight="1">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c r="Z623" s="94"/>
    </row>
    <row r="624" ht="12.75" customHeight="1">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c r="Z624" s="94"/>
    </row>
    <row r="625" ht="12.75" customHeight="1">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c r="Z625" s="94"/>
    </row>
    <row r="626" ht="12.75" customHeight="1">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c r="Z626" s="94"/>
    </row>
    <row r="627" ht="12.75" customHeight="1">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c r="Z627" s="94"/>
    </row>
    <row r="628" ht="12.75" customHeight="1">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c r="Z628" s="94"/>
    </row>
    <row r="629" ht="12.75" customHeight="1">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c r="Z629" s="94"/>
    </row>
    <row r="630" ht="12.75" customHeight="1">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c r="Z630" s="94"/>
    </row>
    <row r="631" ht="12.75" customHeight="1">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c r="Z631" s="94"/>
    </row>
    <row r="632" ht="12.75" customHeight="1">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c r="Z632" s="94"/>
    </row>
    <row r="633" ht="12.75" customHeight="1">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c r="Z633" s="94"/>
    </row>
    <row r="634" ht="12.75" customHeight="1">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c r="Z634" s="94"/>
    </row>
    <row r="635" ht="12.75" customHeight="1">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c r="Z635" s="94"/>
    </row>
    <row r="636" ht="12.75" customHeight="1">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c r="Z636" s="94"/>
    </row>
    <row r="637" ht="12.75" customHeight="1">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c r="Z637" s="94"/>
    </row>
    <row r="638" ht="12.75" customHeight="1">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c r="Z638" s="94"/>
    </row>
    <row r="639" ht="12.75" customHeight="1">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c r="Z639" s="94"/>
    </row>
    <row r="640" ht="12.75" customHeight="1">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c r="Z640" s="94"/>
    </row>
    <row r="641" ht="12.75" customHeight="1">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c r="Z641" s="94"/>
    </row>
    <row r="642" ht="12.75" customHeight="1">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c r="Z642" s="94"/>
    </row>
    <row r="643" ht="12.75" customHeight="1">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c r="Z643" s="94"/>
    </row>
    <row r="644" ht="12.75" customHeight="1">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c r="Z644" s="94"/>
    </row>
    <row r="645" ht="12.75" customHeight="1">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c r="Z645" s="94"/>
    </row>
    <row r="646" ht="12.75" customHeight="1">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c r="Z646" s="94"/>
    </row>
    <row r="647" ht="12.75" customHeight="1">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c r="Z647" s="94"/>
    </row>
    <row r="648" ht="12.75" customHeight="1">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c r="Z648" s="94"/>
    </row>
    <row r="649" ht="12.75" customHeight="1">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c r="Z649" s="94"/>
    </row>
    <row r="650" ht="12.75" customHeight="1">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c r="Z650" s="94"/>
    </row>
    <row r="651" ht="12.75" customHeight="1">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c r="Z651" s="94"/>
    </row>
    <row r="652" ht="12.75" customHeight="1">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c r="Z652" s="94"/>
    </row>
    <row r="653" ht="12.75" customHeight="1">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c r="Z653" s="94"/>
    </row>
    <row r="654" ht="12.75" customHeight="1">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c r="Z654" s="94"/>
    </row>
    <row r="655" ht="12.75" customHeight="1">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c r="Z655" s="94"/>
    </row>
    <row r="656" ht="12.75" customHeight="1">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c r="Z656" s="94"/>
    </row>
    <row r="657" ht="12.75" customHeight="1">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c r="Z657" s="94"/>
    </row>
    <row r="658" ht="12.75" customHeight="1">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c r="Z658" s="94"/>
    </row>
    <row r="659" ht="12.75" customHeight="1">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c r="Z659" s="94"/>
    </row>
    <row r="660" ht="12.75" customHeight="1">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c r="Z660" s="94"/>
    </row>
    <row r="661" ht="12.75" customHeight="1">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c r="Z661" s="94"/>
    </row>
    <row r="662" ht="12.75" customHeight="1">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c r="Z662" s="94"/>
    </row>
    <row r="663" ht="12.75" customHeight="1">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c r="Z663" s="94"/>
    </row>
    <row r="664" ht="12.75" customHeight="1">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c r="Z664" s="94"/>
    </row>
    <row r="665" ht="12.75" customHeight="1">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c r="Z665" s="94"/>
    </row>
    <row r="666" ht="12.75" customHeight="1">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c r="Z666" s="94"/>
    </row>
    <row r="667" ht="12.75" customHeight="1">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c r="Z667" s="94"/>
    </row>
    <row r="668" ht="12.75" customHeight="1">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c r="Z668" s="94"/>
    </row>
    <row r="669" ht="12.75" customHeight="1">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c r="Z669" s="94"/>
    </row>
    <row r="670" ht="12.75" customHeight="1">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c r="Z670" s="94"/>
    </row>
    <row r="671" ht="12.75" customHeight="1">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c r="Z671" s="94"/>
    </row>
    <row r="672" ht="12.75" customHeight="1">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c r="Z672" s="94"/>
    </row>
    <row r="673" ht="12.75" customHeight="1">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c r="Z673" s="94"/>
    </row>
    <row r="674" ht="12.75" customHeight="1">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c r="Z674" s="94"/>
    </row>
    <row r="675" ht="12.75" customHeight="1">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c r="Z675" s="94"/>
    </row>
    <row r="676" ht="12.75" customHeight="1">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c r="Z676" s="94"/>
    </row>
    <row r="677" ht="12.75" customHeight="1">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c r="Z677" s="94"/>
    </row>
    <row r="678" ht="12.75" customHeight="1">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c r="Z678" s="94"/>
    </row>
    <row r="679" ht="12.75" customHeight="1">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c r="Z679" s="94"/>
    </row>
    <row r="680" ht="12.75" customHeight="1">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c r="Z680" s="94"/>
    </row>
    <row r="681" ht="12.75" customHeight="1">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c r="Z681" s="94"/>
    </row>
    <row r="682" ht="12.75" customHeight="1">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c r="Z682" s="94"/>
    </row>
    <row r="683" ht="12.75" customHeight="1">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c r="Z683" s="94"/>
    </row>
    <row r="684" ht="12.75" customHeight="1">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c r="Z684" s="94"/>
    </row>
    <row r="685" ht="12.75" customHeight="1">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c r="Z685" s="94"/>
    </row>
    <row r="686" ht="12.75" customHeight="1">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c r="Z686" s="94"/>
    </row>
    <row r="687" ht="12.75" customHeight="1">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c r="Z687" s="94"/>
    </row>
    <row r="688" ht="12.75" customHeight="1">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c r="Z688" s="94"/>
    </row>
    <row r="689" ht="12.75" customHeight="1">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c r="Z689" s="94"/>
    </row>
    <row r="690" ht="12.75" customHeight="1">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c r="Z690" s="94"/>
    </row>
    <row r="691" ht="12.75" customHeight="1">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c r="Z691" s="94"/>
    </row>
    <row r="692" ht="12.75" customHeight="1">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c r="Z692" s="94"/>
    </row>
    <row r="693" ht="12.75" customHeight="1">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c r="Z693" s="94"/>
    </row>
    <row r="694" ht="12.75" customHeight="1">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c r="Z694" s="94"/>
    </row>
    <row r="695" ht="12.75" customHeight="1">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c r="Z695" s="94"/>
    </row>
    <row r="696" ht="12.75" customHeight="1">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c r="Z696" s="94"/>
    </row>
    <row r="697" ht="12.75" customHeight="1">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c r="Z697" s="94"/>
    </row>
    <row r="698" ht="12.75" customHeight="1">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c r="Z698" s="94"/>
    </row>
    <row r="699" ht="12.75" customHeight="1">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c r="Z699" s="94"/>
    </row>
    <row r="700" ht="12.75" customHeight="1">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c r="Z700" s="94"/>
    </row>
    <row r="701" ht="12.75" customHeight="1">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c r="Z701" s="94"/>
    </row>
    <row r="702" ht="12.75" customHeight="1">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c r="Z702" s="94"/>
    </row>
    <row r="703" ht="12.75" customHeight="1">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c r="Z703" s="94"/>
    </row>
    <row r="704" ht="12.75" customHeight="1">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c r="Z704" s="94"/>
    </row>
    <row r="705" ht="12.75" customHeight="1">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c r="Z705" s="94"/>
    </row>
    <row r="706" ht="12.75" customHeight="1">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c r="Z706" s="94"/>
    </row>
    <row r="707" ht="12.75" customHeight="1">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c r="Z707" s="94"/>
    </row>
    <row r="708" ht="12.75" customHeight="1">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c r="Z708" s="94"/>
    </row>
    <row r="709" ht="12.75" customHeight="1">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c r="Z709" s="94"/>
    </row>
    <row r="710" ht="12.75" customHeight="1">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c r="Z710" s="94"/>
    </row>
    <row r="711" ht="12.75" customHeight="1">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c r="Z711" s="94"/>
    </row>
    <row r="712" ht="12.75" customHeight="1">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c r="Z712" s="94"/>
    </row>
    <row r="713" ht="12.75" customHeight="1">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c r="Z713" s="94"/>
    </row>
    <row r="714" ht="12.75" customHeight="1">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c r="Z714" s="94"/>
    </row>
    <row r="715" ht="12.75" customHeight="1">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c r="Z715" s="94"/>
    </row>
    <row r="716" ht="12.75" customHeight="1">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c r="Z716" s="94"/>
    </row>
    <row r="717" ht="12.75" customHeight="1">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c r="Z717" s="94"/>
    </row>
    <row r="718" ht="12.75" customHeight="1">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c r="Z718" s="94"/>
    </row>
    <row r="719" ht="12.75" customHeight="1">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c r="Z719" s="94"/>
    </row>
    <row r="720" ht="12.75" customHeight="1">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c r="Z720" s="94"/>
    </row>
    <row r="721" ht="12.75" customHeight="1">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c r="Z721" s="94"/>
    </row>
    <row r="722" ht="12.75" customHeight="1">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c r="Z722" s="94"/>
    </row>
    <row r="723" ht="12.75" customHeight="1">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c r="Z723" s="94"/>
    </row>
    <row r="724" ht="12.75" customHeight="1">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c r="Z724" s="94"/>
    </row>
    <row r="725" ht="12.75" customHeight="1">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c r="Z725" s="94"/>
    </row>
    <row r="726" ht="12.75" customHeight="1">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c r="Z726" s="94"/>
    </row>
    <row r="727" ht="12.75" customHeight="1">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c r="Z727" s="94"/>
    </row>
    <row r="728" ht="12.75" customHeight="1">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c r="Z728" s="94"/>
    </row>
    <row r="729" ht="12.75" customHeight="1">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c r="Z729" s="94"/>
    </row>
    <row r="730" ht="12.75" customHeight="1">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c r="Z730" s="94"/>
    </row>
    <row r="731" ht="12.75" customHeight="1">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c r="Z731" s="94"/>
    </row>
    <row r="732" ht="12.75" customHeight="1">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c r="Z732" s="94"/>
    </row>
    <row r="733" ht="12.75" customHeight="1">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c r="Z733" s="94"/>
    </row>
    <row r="734" ht="12.75" customHeight="1">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c r="Z734" s="94"/>
    </row>
    <row r="735" ht="12.75" customHeight="1">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c r="Z735" s="94"/>
    </row>
    <row r="736" ht="12.75" customHeight="1">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c r="Z736" s="94"/>
    </row>
    <row r="737" ht="12.75" customHeight="1">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c r="Z737" s="94"/>
    </row>
    <row r="738" ht="12.75" customHeight="1">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c r="Z738" s="94"/>
    </row>
    <row r="739" ht="12.75" customHeight="1">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c r="Z739" s="94"/>
    </row>
    <row r="740" ht="12.75" customHeight="1">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c r="Z740" s="94"/>
    </row>
    <row r="741" ht="12.75" customHeight="1">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c r="Z741" s="94"/>
    </row>
    <row r="742" ht="12.75" customHeight="1">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c r="Z742" s="94"/>
    </row>
    <row r="743" ht="12.75" customHeight="1">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c r="Z743" s="94"/>
    </row>
    <row r="744" ht="12.75" customHeight="1">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c r="Z744" s="94"/>
    </row>
    <row r="745" ht="12.75" customHeight="1">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c r="Z745" s="94"/>
    </row>
    <row r="746" ht="12.75" customHeight="1">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c r="Z746" s="94"/>
    </row>
    <row r="747" ht="12.75" customHeight="1">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c r="Z747" s="94"/>
    </row>
    <row r="748" ht="12.75" customHeight="1">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c r="Z748" s="94"/>
    </row>
    <row r="749" ht="12.75" customHeight="1">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c r="Z749" s="94"/>
    </row>
    <row r="750" ht="12.75" customHeight="1">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c r="Z750" s="94"/>
    </row>
    <row r="751" ht="12.75" customHeight="1">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c r="Z751" s="94"/>
    </row>
    <row r="752" ht="12.75" customHeight="1">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c r="Z752" s="94"/>
    </row>
    <row r="753" ht="12.75" customHeight="1">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c r="Z753" s="94"/>
    </row>
    <row r="754" ht="12.75" customHeight="1">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c r="Z754" s="94"/>
    </row>
    <row r="755" ht="12.75" customHeight="1">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c r="Z755" s="94"/>
    </row>
    <row r="756" ht="12.75" customHeight="1">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c r="Z756" s="94"/>
    </row>
    <row r="757" ht="12.75" customHeight="1">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c r="Z757" s="94"/>
    </row>
    <row r="758" ht="12.75" customHeight="1">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c r="Z758" s="94"/>
    </row>
    <row r="759" ht="12.75" customHeight="1">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c r="Z759" s="94"/>
    </row>
    <row r="760" ht="12.75" customHeight="1">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c r="Z760" s="94"/>
    </row>
    <row r="761" ht="12.75" customHeight="1">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c r="Z761" s="94"/>
    </row>
    <row r="762" ht="12.75" customHeight="1">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c r="Z762" s="94"/>
    </row>
    <row r="763" ht="12.75" customHeight="1">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c r="Z763" s="94"/>
    </row>
    <row r="764" ht="12.75" customHeight="1">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c r="Z764" s="94"/>
    </row>
    <row r="765" ht="12.75" customHeight="1">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c r="Z765" s="94"/>
    </row>
    <row r="766" ht="12.75" customHeight="1">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c r="Z766" s="94"/>
    </row>
    <row r="767" ht="12.75" customHeight="1">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c r="Z767" s="94"/>
    </row>
    <row r="768" ht="12.75" customHeight="1">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c r="Z768" s="94"/>
    </row>
    <row r="769" ht="12.75" customHeight="1">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c r="Z769" s="94"/>
    </row>
    <row r="770" ht="12.75" customHeight="1">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c r="Z770" s="94"/>
    </row>
    <row r="771" ht="12.75" customHeight="1">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c r="Z771" s="94"/>
    </row>
    <row r="772" ht="12.75" customHeight="1">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c r="Z772" s="94"/>
    </row>
    <row r="773" ht="12.75" customHeight="1">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c r="Z773" s="94"/>
    </row>
    <row r="774" ht="12.75" customHeight="1">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c r="Z774" s="94"/>
    </row>
    <row r="775" ht="12.75" customHeight="1">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c r="Z775" s="94"/>
    </row>
    <row r="776" ht="12.75" customHeight="1">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c r="Z776" s="94"/>
    </row>
    <row r="777" ht="12.75" customHeight="1">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c r="Z777" s="94"/>
    </row>
    <row r="778" ht="12.75" customHeight="1">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c r="Z778" s="94"/>
    </row>
    <row r="779" ht="12.75" customHeight="1">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c r="Z779" s="94"/>
    </row>
    <row r="780" ht="12.75" customHeight="1">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c r="Z780" s="94"/>
    </row>
    <row r="781" ht="12.75" customHeight="1">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c r="Z781" s="94"/>
    </row>
    <row r="782" ht="12.75" customHeight="1">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c r="Z782" s="94"/>
    </row>
    <row r="783" ht="12.75" customHeight="1">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c r="Z783" s="94"/>
    </row>
    <row r="784" ht="12.75" customHeight="1">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c r="Z784" s="94"/>
    </row>
    <row r="785" ht="12.75" customHeight="1">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c r="Z785" s="94"/>
    </row>
    <row r="786" ht="12.75" customHeight="1">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c r="Z786" s="94"/>
    </row>
    <row r="787" ht="12.75" customHeight="1">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c r="Z787" s="94"/>
    </row>
    <row r="788" ht="12.75" customHeight="1">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c r="Z788" s="94"/>
    </row>
    <row r="789" ht="12.75" customHeight="1">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c r="Z789" s="94"/>
    </row>
    <row r="790" ht="12.75" customHeight="1">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c r="Z790" s="94"/>
    </row>
    <row r="791" ht="12.75" customHeight="1">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c r="Z791" s="94"/>
    </row>
    <row r="792" ht="12.75" customHeight="1">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c r="Z792" s="94"/>
    </row>
    <row r="793" ht="12.75" customHeight="1">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c r="Z793" s="94"/>
    </row>
    <row r="794" ht="12.75" customHeight="1">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c r="Z794" s="94"/>
    </row>
    <row r="795" ht="12.75" customHeight="1">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c r="Z795" s="94"/>
    </row>
    <row r="796" ht="12.75" customHeight="1">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c r="Z796" s="94"/>
    </row>
    <row r="797" ht="12.75" customHeight="1">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c r="Z797" s="94"/>
    </row>
    <row r="798" ht="12.75" customHeight="1">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c r="Z798" s="94"/>
    </row>
    <row r="799" ht="12.75" customHeight="1">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c r="Z799" s="94"/>
    </row>
    <row r="800" ht="12.75" customHeight="1">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c r="Z800" s="94"/>
    </row>
    <row r="801" ht="12.75" customHeight="1">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c r="Z801" s="94"/>
    </row>
    <row r="802" ht="12.75" customHeight="1">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c r="Z802" s="94"/>
    </row>
    <row r="803" ht="12.75" customHeight="1">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c r="Z803" s="94"/>
    </row>
    <row r="804" ht="12.75" customHeight="1">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c r="Z804" s="94"/>
    </row>
    <row r="805" ht="12.75" customHeight="1">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c r="Z805" s="94"/>
    </row>
    <row r="806" ht="12.75" customHeight="1">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c r="Z806" s="94"/>
    </row>
    <row r="807" ht="12.75" customHeight="1">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c r="Z807" s="94"/>
    </row>
    <row r="808" ht="12.75" customHeight="1">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c r="Z808" s="94"/>
    </row>
    <row r="809" ht="12.75" customHeight="1">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c r="Z809" s="94"/>
    </row>
    <row r="810" ht="12.75" customHeight="1">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c r="Z810" s="94"/>
    </row>
    <row r="811" ht="12.75" customHeight="1">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c r="Z811" s="94"/>
    </row>
    <row r="812" ht="12.75" customHeight="1">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c r="Z812" s="94"/>
    </row>
    <row r="813" ht="12.75" customHeight="1">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c r="Z813" s="94"/>
    </row>
    <row r="814" ht="12.75" customHeight="1">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c r="Z814" s="94"/>
    </row>
    <row r="815" ht="12.75" customHeight="1">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c r="Z815" s="94"/>
    </row>
    <row r="816" ht="12.75" customHeight="1">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c r="Z816" s="94"/>
    </row>
    <row r="817" ht="12.75" customHeight="1">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c r="Z817" s="94"/>
    </row>
    <row r="818" ht="12.75" customHeight="1">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c r="Z818" s="94"/>
    </row>
    <row r="819" ht="12.75" customHeight="1">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c r="Z819" s="94"/>
    </row>
    <row r="820" ht="12.75" customHeight="1">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c r="Z820" s="94"/>
    </row>
    <row r="821" ht="12.75" customHeight="1">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c r="Z821" s="94"/>
    </row>
    <row r="822" ht="12.75" customHeight="1">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c r="Z822" s="94"/>
    </row>
    <row r="823" ht="12.75" customHeight="1">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c r="Z823" s="94"/>
    </row>
    <row r="824" ht="12.75" customHeight="1">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c r="Z824" s="94"/>
    </row>
    <row r="825" ht="12.75" customHeight="1">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c r="Z825" s="94"/>
    </row>
    <row r="826" ht="12.75" customHeight="1">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c r="Z826" s="94"/>
    </row>
    <row r="827" ht="12.75" customHeight="1">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c r="Z827" s="94"/>
    </row>
    <row r="828" ht="12.75" customHeight="1">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c r="Z828" s="94"/>
    </row>
    <row r="829" ht="12.75" customHeight="1">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c r="Z829" s="94"/>
    </row>
    <row r="830" ht="12.75" customHeight="1">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c r="Z830" s="94"/>
    </row>
    <row r="831" ht="12.75" customHeight="1">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c r="Z831" s="94"/>
    </row>
    <row r="832" ht="12.75" customHeight="1">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c r="Z832" s="94"/>
    </row>
    <row r="833" ht="12.75" customHeight="1">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c r="Z833" s="94"/>
    </row>
    <row r="834" ht="12.75" customHeight="1">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c r="Z834" s="94"/>
    </row>
    <row r="835" ht="12.75" customHeight="1">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c r="Z835" s="94"/>
    </row>
    <row r="836" ht="12.75" customHeight="1">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c r="Z836" s="94"/>
    </row>
    <row r="837" ht="12.75" customHeight="1">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c r="Z837" s="94"/>
    </row>
    <row r="838" ht="12.75" customHeight="1">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c r="Z838" s="94"/>
    </row>
    <row r="839" ht="12.75" customHeight="1">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c r="Z839" s="94"/>
    </row>
    <row r="840" ht="12.75" customHeight="1">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c r="Z840" s="94"/>
    </row>
    <row r="841" ht="12.75" customHeight="1">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c r="Z841" s="94"/>
    </row>
    <row r="842" ht="12.75" customHeight="1">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c r="Z842" s="94"/>
    </row>
    <row r="843" ht="12.75" customHeight="1">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c r="Z843" s="94"/>
    </row>
    <row r="844" ht="12.75" customHeight="1">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c r="Z844" s="94"/>
    </row>
    <row r="845" ht="12.75" customHeight="1">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c r="Z845" s="94"/>
    </row>
    <row r="846" ht="12.75" customHeight="1">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c r="Z846" s="94"/>
    </row>
    <row r="847" ht="12.75" customHeight="1">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c r="Z847" s="94"/>
    </row>
    <row r="848" ht="12.75" customHeight="1">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c r="Z848" s="94"/>
    </row>
    <row r="849" ht="12.75" customHeight="1">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c r="Z849" s="94"/>
    </row>
    <row r="850" ht="12.75" customHeight="1">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c r="Z850" s="94"/>
    </row>
    <row r="851" ht="12.75" customHeight="1">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c r="Z851" s="94"/>
    </row>
    <row r="852" ht="12.75" customHeight="1">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c r="Z852" s="94"/>
    </row>
    <row r="853" ht="12.75" customHeight="1">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c r="Z853" s="94"/>
    </row>
    <row r="854" ht="12.75" customHeight="1">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c r="Z854" s="94"/>
    </row>
    <row r="855" ht="12.75" customHeight="1">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c r="Z855" s="94"/>
    </row>
    <row r="856" ht="12.75" customHeight="1">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c r="Z856" s="94"/>
    </row>
    <row r="857" ht="12.75" customHeight="1">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c r="Z857" s="94"/>
    </row>
    <row r="858" ht="12.75" customHeight="1">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c r="Z858" s="94"/>
    </row>
    <row r="859" ht="12.75" customHeight="1">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c r="Z859" s="94"/>
    </row>
    <row r="860" ht="12.75" customHeight="1">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c r="Z860" s="94"/>
    </row>
    <row r="861" ht="12.75" customHeight="1">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c r="Z861" s="94"/>
    </row>
    <row r="862" ht="12.75" customHeight="1">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c r="Z862" s="94"/>
    </row>
    <row r="863" ht="12.75" customHeight="1">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c r="Z863" s="94"/>
    </row>
    <row r="864" ht="12.75" customHeight="1">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c r="Z864" s="94"/>
    </row>
    <row r="865" ht="12.75" customHeight="1">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c r="Z865" s="94"/>
    </row>
    <row r="866" ht="12.75" customHeight="1">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c r="Z866" s="94"/>
    </row>
    <row r="867" ht="12.75" customHeight="1">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c r="Z867" s="94"/>
    </row>
    <row r="868" ht="12.75" customHeight="1">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c r="Z868" s="94"/>
    </row>
    <row r="869" ht="12.75" customHeight="1">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c r="Z869" s="94"/>
    </row>
    <row r="870" ht="12.75" customHeight="1">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c r="Z870" s="94"/>
    </row>
    <row r="871" ht="12.75" customHeight="1">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c r="Z871" s="94"/>
    </row>
    <row r="872" ht="12.75" customHeight="1">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c r="Z872" s="94"/>
    </row>
    <row r="873" ht="12.75" customHeight="1">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c r="Z873" s="94"/>
    </row>
    <row r="874" ht="12.75" customHeight="1">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c r="Z874" s="94"/>
    </row>
    <row r="875" ht="12.75" customHeight="1">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c r="Z875" s="94"/>
    </row>
    <row r="876" ht="12.75" customHeight="1">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c r="Z876" s="94"/>
    </row>
    <row r="877" ht="12.75" customHeight="1">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c r="Z877" s="94"/>
    </row>
    <row r="878" ht="12.75" customHeight="1">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c r="Z878" s="94"/>
    </row>
    <row r="879" ht="12.75" customHeight="1">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c r="Z879" s="94"/>
    </row>
    <row r="880" ht="12.75" customHeight="1">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c r="Z880" s="94"/>
    </row>
    <row r="881" ht="12.75" customHeight="1">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c r="Z881" s="94"/>
    </row>
    <row r="882" ht="12.75" customHeight="1">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c r="Z882" s="94"/>
    </row>
    <row r="883" ht="12.75" customHeight="1">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c r="Z883" s="94"/>
    </row>
    <row r="884" ht="12.75" customHeight="1">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c r="Z884" s="94"/>
    </row>
    <row r="885" ht="12.75" customHeight="1">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c r="Z885" s="94"/>
    </row>
    <row r="886" ht="12.75" customHeight="1">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c r="Z886" s="94"/>
    </row>
    <row r="887" ht="12.75" customHeight="1">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c r="Z887" s="94"/>
    </row>
    <row r="888" ht="12.75" customHeight="1">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c r="Z888" s="94"/>
    </row>
    <row r="889" ht="12.75" customHeight="1">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c r="Z889" s="94"/>
    </row>
    <row r="890" ht="12.75" customHeight="1">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c r="Z890" s="94"/>
    </row>
    <row r="891" ht="12.75" customHeight="1">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c r="Z891" s="94"/>
    </row>
    <row r="892" ht="12.75" customHeight="1">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c r="Z892" s="94"/>
    </row>
    <row r="893" ht="12.75" customHeight="1">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c r="Z893" s="94"/>
    </row>
    <row r="894" ht="12.75" customHeight="1">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c r="Z894" s="94"/>
    </row>
    <row r="895" ht="12.75" customHeight="1">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c r="Z895" s="94"/>
    </row>
    <row r="896" ht="12.75" customHeight="1">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c r="Z896" s="94"/>
    </row>
    <row r="897" ht="12.75" customHeight="1">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c r="Z897" s="94"/>
    </row>
    <row r="898" ht="12.75" customHeight="1">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c r="Z898" s="94"/>
    </row>
    <row r="899" ht="12.75" customHeight="1">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c r="Z899" s="94"/>
    </row>
    <row r="900" ht="12.75" customHeight="1">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c r="Z900" s="94"/>
    </row>
    <row r="901" ht="12.75" customHeight="1">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c r="Z901" s="94"/>
    </row>
    <row r="902" ht="12.75" customHeight="1">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c r="Z902" s="94"/>
    </row>
    <row r="903" ht="12.75" customHeight="1">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c r="Z903" s="94"/>
    </row>
    <row r="904" ht="12.75" customHeight="1">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c r="Z904" s="94"/>
    </row>
    <row r="905" ht="12.75" customHeight="1">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c r="Z905" s="94"/>
    </row>
    <row r="906" ht="12.75" customHeight="1">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c r="Z906" s="94"/>
    </row>
    <row r="907" ht="12.75" customHeight="1">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c r="Z907" s="94"/>
    </row>
    <row r="908" ht="12.75" customHeight="1">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c r="Z908" s="94"/>
    </row>
    <row r="909" ht="12.75" customHeight="1">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c r="Z909" s="94"/>
    </row>
    <row r="910" ht="12.75" customHeight="1">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c r="Z910" s="94"/>
    </row>
    <row r="911" ht="12.75" customHeight="1">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c r="Z911" s="94"/>
    </row>
    <row r="912" ht="12.75" customHeight="1">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c r="Z912" s="94"/>
    </row>
    <row r="913" ht="12.75" customHeight="1">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c r="Z913" s="94"/>
    </row>
    <row r="914" ht="12.75" customHeight="1">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c r="Z914" s="94"/>
    </row>
    <row r="915" ht="12.75" customHeight="1">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c r="Z915" s="94"/>
    </row>
    <row r="916" ht="12.75" customHeight="1">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c r="Z916" s="94"/>
    </row>
    <row r="917" ht="12.75" customHeight="1">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c r="Z917" s="94"/>
    </row>
    <row r="918" ht="12.75" customHeight="1">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c r="Z918" s="94"/>
    </row>
    <row r="919" ht="12.75" customHeight="1">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row>
    <row r="920" ht="12.75" customHeight="1">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c r="Z920" s="94"/>
    </row>
    <row r="921" ht="12.75" customHeight="1">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c r="Z921" s="94"/>
    </row>
    <row r="922" ht="12.75" customHeight="1">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c r="Z922" s="94"/>
    </row>
    <row r="923" ht="12.75" customHeight="1">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row>
    <row r="924" ht="12.75" customHeight="1">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c r="Z924" s="94"/>
    </row>
    <row r="925" ht="12.75" customHeight="1">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c r="Z925" s="94"/>
    </row>
    <row r="926" ht="12.75" customHeight="1">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c r="Z926" s="94"/>
    </row>
    <row r="927" ht="12.75" customHeight="1">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c r="Z927" s="94"/>
    </row>
    <row r="928" ht="12.75" customHeight="1">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c r="Z928" s="94"/>
    </row>
    <row r="929" ht="12.75" customHeight="1">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c r="Z929" s="94"/>
    </row>
    <row r="930" ht="12.75" customHeight="1">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c r="Z930" s="94"/>
    </row>
    <row r="931" ht="12.75" customHeight="1">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c r="Z931" s="94"/>
    </row>
    <row r="932" ht="12.75" customHeight="1">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c r="Z932" s="94"/>
    </row>
    <row r="933" ht="12.75" customHeight="1">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c r="Z933" s="94"/>
    </row>
    <row r="934" ht="12.75" customHeight="1">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c r="Z934" s="94"/>
    </row>
    <row r="935" ht="12.75" customHeight="1">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c r="Z935" s="94"/>
    </row>
    <row r="936" ht="12.75" customHeight="1">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c r="Z936" s="94"/>
    </row>
    <row r="937" ht="12.75" customHeight="1">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c r="Z937" s="94"/>
    </row>
    <row r="938" ht="12.75" customHeight="1">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row>
    <row r="939" ht="12.75" customHeight="1">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c r="Z939" s="94"/>
    </row>
    <row r="940" ht="12.75" customHeight="1">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c r="Z940" s="94"/>
    </row>
    <row r="941" ht="12.75" customHeight="1">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c r="Z941" s="94"/>
    </row>
    <row r="942" ht="12.75" customHeight="1">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c r="Z942" s="94"/>
    </row>
    <row r="943" ht="12.75" customHeight="1">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c r="Z943" s="94"/>
    </row>
    <row r="944" ht="12.75" customHeight="1">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c r="Z944" s="94"/>
    </row>
    <row r="945" ht="12.75" customHeight="1">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c r="Z945" s="94"/>
    </row>
    <row r="946" ht="12.75" customHeight="1">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c r="Z946" s="94"/>
    </row>
    <row r="947" ht="12.75" customHeight="1">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c r="Z947" s="94"/>
    </row>
    <row r="948" ht="12.75" customHeight="1">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c r="Z948" s="94"/>
    </row>
    <row r="949" ht="12.75" customHeight="1">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c r="Z949" s="94"/>
    </row>
    <row r="950" ht="12.75" customHeight="1">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c r="Z950" s="94"/>
    </row>
    <row r="951" ht="12.75" customHeight="1">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c r="Z951" s="94"/>
    </row>
    <row r="952" ht="12.75" customHeight="1">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c r="Z952" s="94"/>
    </row>
    <row r="953" ht="12.75" customHeight="1">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c r="Z953" s="94"/>
    </row>
    <row r="954" ht="12.75" customHeight="1">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c r="Z954" s="94"/>
    </row>
    <row r="955" ht="12.75" customHeight="1">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c r="Z955" s="94"/>
    </row>
    <row r="956" ht="12.75" customHeight="1">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c r="Z956" s="94"/>
    </row>
    <row r="957" ht="12.75" customHeight="1">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c r="Z957" s="94"/>
    </row>
    <row r="958" ht="12.75" customHeight="1">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c r="Z958" s="94"/>
    </row>
    <row r="959" ht="12.75" customHeight="1">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c r="Z959" s="94"/>
    </row>
    <row r="960" ht="12.75" customHeight="1">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c r="Z960" s="94"/>
    </row>
    <row r="961" ht="12.75" customHeight="1">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c r="Z961" s="94"/>
    </row>
    <row r="962" ht="12.75" customHeight="1">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c r="Z962" s="94"/>
    </row>
    <row r="963" ht="12.75" customHeight="1">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c r="Z963" s="94"/>
    </row>
    <row r="964" ht="12.75" customHeight="1">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c r="Z964" s="94"/>
    </row>
    <row r="965" ht="12.75" customHeight="1">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c r="Z965" s="94"/>
    </row>
    <row r="966" ht="12.75" customHeight="1">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c r="Z966" s="94"/>
    </row>
    <row r="967" ht="12.75" customHeight="1">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c r="Z967" s="94"/>
    </row>
    <row r="968" ht="12.75" customHeight="1">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c r="Z968" s="94"/>
    </row>
    <row r="969" ht="12.75" customHeight="1">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c r="Z969" s="94"/>
    </row>
    <row r="970" ht="12.75" customHeight="1">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c r="Z970" s="94"/>
    </row>
    <row r="971" ht="12.75" customHeight="1">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c r="Z971" s="94"/>
    </row>
    <row r="972" ht="12.75" customHeight="1">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c r="Z972" s="94"/>
    </row>
    <row r="973" ht="12.75" customHeight="1">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c r="Z973" s="94"/>
    </row>
    <row r="974" ht="12.75" customHeight="1">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c r="Z974" s="94"/>
    </row>
    <row r="975" ht="12.75" customHeight="1">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c r="Z975" s="94"/>
    </row>
    <row r="976" ht="12.75" customHeight="1">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c r="Z976" s="94"/>
    </row>
    <row r="977" ht="12.75" customHeight="1">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c r="Z977" s="94"/>
    </row>
    <row r="978" ht="12.75" customHeight="1">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c r="Z978" s="94"/>
    </row>
    <row r="979" ht="12.75" customHeight="1">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c r="Z979" s="94"/>
    </row>
    <row r="980" ht="12.75" customHeight="1">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c r="Z980" s="94"/>
    </row>
    <row r="981" ht="12.75" customHeight="1">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c r="Z981" s="94"/>
    </row>
    <row r="982" ht="12.75" customHeight="1">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c r="Z982" s="94"/>
    </row>
    <row r="983" ht="12.75" customHeight="1">
      <c r="A983" s="94"/>
      <c r="B983" s="94"/>
      <c r="C983" s="94"/>
      <c r="D983" s="94"/>
      <c r="E983" s="94"/>
      <c r="F983" s="94"/>
      <c r="G983" s="94"/>
      <c r="H983" s="94"/>
      <c r="I983" s="94"/>
      <c r="J983" s="94"/>
      <c r="K983" s="94"/>
      <c r="L983" s="94"/>
      <c r="M983" s="94"/>
      <c r="N983" s="94"/>
      <c r="O983" s="94"/>
      <c r="P983" s="94"/>
      <c r="Q983" s="94"/>
      <c r="R983" s="94"/>
      <c r="S983" s="94"/>
      <c r="T983" s="94"/>
      <c r="U983" s="94"/>
      <c r="V983" s="94"/>
      <c r="W983" s="94"/>
      <c r="X983" s="94"/>
      <c r="Y983" s="94"/>
      <c r="Z983" s="94"/>
    </row>
    <row r="984" ht="12.75" customHeight="1">
      <c r="A984" s="94"/>
      <c r="B984" s="94"/>
      <c r="C984" s="94"/>
      <c r="D984" s="94"/>
      <c r="E984" s="94"/>
      <c r="F984" s="94"/>
      <c r="G984" s="94"/>
      <c r="H984" s="94"/>
      <c r="I984" s="94"/>
      <c r="J984" s="94"/>
      <c r="K984" s="94"/>
      <c r="L984" s="94"/>
      <c r="M984" s="94"/>
      <c r="N984" s="94"/>
      <c r="O984" s="94"/>
      <c r="P984" s="94"/>
      <c r="Q984" s="94"/>
      <c r="R984" s="94"/>
      <c r="S984" s="94"/>
      <c r="T984" s="94"/>
      <c r="U984" s="94"/>
      <c r="V984" s="94"/>
      <c r="W984" s="94"/>
      <c r="X984" s="94"/>
      <c r="Y984" s="94"/>
      <c r="Z984" s="94"/>
    </row>
    <row r="985" ht="12.75" customHeight="1">
      <c r="A985" s="94"/>
      <c r="B985" s="94"/>
      <c r="C985" s="94"/>
      <c r="D985" s="94"/>
      <c r="E985" s="94"/>
      <c r="F985" s="94"/>
      <c r="G985" s="94"/>
      <c r="H985" s="94"/>
      <c r="I985" s="94"/>
      <c r="J985" s="94"/>
      <c r="K985" s="94"/>
      <c r="L985" s="94"/>
      <c r="M985" s="94"/>
      <c r="N985" s="94"/>
      <c r="O985" s="94"/>
      <c r="P985" s="94"/>
      <c r="Q985" s="94"/>
      <c r="R985" s="94"/>
      <c r="S985" s="94"/>
      <c r="T985" s="94"/>
      <c r="U985" s="94"/>
      <c r="V985" s="94"/>
      <c r="W985" s="94"/>
      <c r="X985" s="94"/>
      <c r="Y985" s="94"/>
      <c r="Z985" s="94"/>
    </row>
    <row r="986" ht="12.75" customHeight="1">
      <c r="A986" s="94"/>
      <c r="B986" s="94"/>
      <c r="C986" s="94"/>
      <c r="D986" s="94"/>
      <c r="E986" s="94"/>
      <c r="F986" s="94"/>
      <c r="G986" s="94"/>
      <c r="H986" s="94"/>
      <c r="I986" s="94"/>
      <c r="J986" s="94"/>
      <c r="K986" s="94"/>
      <c r="L986" s="94"/>
      <c r="M986" s="94"/>
      <c r="N986" s="94"/>
      <c r="O986" s="94"/>
      <c r="P986" s="94"/>
      <c r="Q986" s="94"/>
      <c r="R986" s="94"/>
      <c r="S986" s="94"/>
      <c r="T986" s="94"/>
      <c r="U986" s="94"/>
      <c r="V986" s="94"/>
      <c r="W986" s="94"/>
      <c r="X986" s="94"/>
      <c r="Y986" s="94"/>
      <c r="Z986" s="94"/>
    </row>
    <row r="987" ht="12.75" customHeight="1">
      <c r="A987" s="94"/>
      <c r="B987" s="94"/>
      <c r="C987" s="94"/>
      <c r="D987" s="94"/>
      <c r="E987" s="94"/>
      <c r="F987" s="94"/>
      <c r="G987" s="94"/>
      <c r="H987" s="94"/>
      <c r="I987" s="94"/>
      <c r="J987" s="94"/>
      <c r="K987" s="94"/>
      <c r="L987" s="94"/>
      <c r="M987" s="94"/>
      <c r="N987" s="94"/>
      <c r="O987" s="94"/>
      <c r="P987" s="94"/>
      <c r="Q987" s="94"/>
      <c r="R987" s="94"/>
      <c r="S987" s="94"/>
      <c r="T987" s="94"/>
      <c r="U987" s="94"/>
      <c r="V987" s="94"/>
      <c r="W987" s="94"/>
      <c r="X987" s="94"/>
      <c r="Y987" s="94"/>
      <c r="Z987" s="94"/>
    </row>
    <row r="988" ht="12.75" customHeight="1">
      <c r="A988" s="94"/>
      <c r="B988" s="94"/>
      <c r="C988" s="94"/>
      <c r="D988" s="94"/>
      <c r="E988" s="94"/>
      <c r="F988" s="94"/>
      <c r="G988" s="94"/>
      <c r="H988" s="94"/>
      <c r="I988" s="94"/>
      <c r="J988" s="94"/>
      <c r="K988" s="94"/>
      <c r="L988" s="94"/>
      <c r="M988" s="94"/>
      <c r="N988" s="94"/>
      <c r="O988" s="94"/>
      <c r="P988" s="94"/>
      <c r="Q988" s="94"/>
      <c r="R988" s="94"/>
      <c r="S988" s="94"/>
      <c r="T988" s="94"/>
      <c r="U988" s="94"/>
      <c r="V988" s="94"/>
      <c r="W988" s="94"/>
      <c r="X988" s="94"/>
      <c r="Y988" s="94"/>
      <c r="Z988" s="94"/>
    </row>
    <row r="989" ht="12.75" customHeight="1">
      <c r="A989" s="94"/>
      <c r="B989" s="94"/>
      <c r="C989" s="94"/>
      <c r="D989" s="94"/>
      <c r="E989" s="94"/>
      <c r="F989" s="94"/>
      <c r="G989" s="94"/>
      <c r="H989" s="94"/>
      <c r="I989" s="94"/>
      <c r="J989" s="94"/>
      <c r="K989" s="94"/>
      <c r="L989" s="94"/>
      <c r="M989" s="94"/>
      <c r="N989" s="94"/>
      <c r="O989" s="94"/>
      <c r="P989" s="94"/>
      <c r="Q989" s="94"/>
      <c r="R989" s="94"/>
      <c r="S989" s="94"/>
      <c r="T989" s="94"/>
      <c r="U989" s="94"/>
      <c r="V989" s="94"/>
      <c r="W989" s="94"/>
      <c r="X989" s="94"/>
      <c r="Y989" s="94"/>
      <c r="Z989" s="94"/>
    </row>
    <row r="990" ht="12.75" customHeight="1">
      <c r="A990" s="94"/>
      <c r="B990" s="94"/>
      <c r="C990" s="94"/>
      <c r="D990" s="94"/>
      <c r="E990" s="94"/>
      <c r="F990" s="94"/>
      <c r="G990" s="94"/>
      <c r="H990" s="94"/>
      <c r="I990" s="94"/>
      <c r="J990" s="94"/>
      <c r="K990" s="94"/>
      <c r="L990" s="94"/>
      <c r="M990" s="94"/>
      <c r="N990" s="94"/>
      <c r="O990" s="94"/>
      <c r="P990" s="94"/>
      <c r="Q990" s="94"/>
      <c r="R990" s="94"/>
      <c r="S990" s="94"/>
      <c r="T990" s="94"/>
      <c r="U990" s="94"/>
      <c r="V990" s="94"/>
      <c r="W990" s="94"/>
      <c r="X990" s="94"/>
      <c r="Y990" s="94"/>
      <c r="Z990" s="94"/>
    </row>
    <row r="991" ht="12.75" customHeight="1">
      <c r="A991" s="94"/>
      <c r="B991" s="94"/>
      <c r="C991" s="94"/>
      <c r="D991" s="94"/>
      <c r="E991" s="94"/>
      <c r="F991" s="94"/>
      <c r="G991" s="94"/>
      <c r="H991" s="94"/>
      <c r="I991" s="94"/>
      <c r="J991" s="94"/>
      <c r="K991" s="94"/>
      <c r="L991" s="94"/>
      <c r="M991" s="94"/>
      <c r="N991" s="94"/>
      <c r="O991" s="94"/>
      <c r="P991" s="94"/>
      <c r="Q991" s="94"/>
      <c r="R991" s="94"/>
      <c r="S991" s="94"/>
      <c r="T991" s="94"/>
      <c r="U991" s="94"/>
      <c r="V991" s="94"/>
      <c r="W991" s="94"/>
      <c r="X991" s="94"/>
      <c r="Y991" s="94"/>
      <c r="Z991" s="94"/>
    </row>
    <row r="992" ht="12.75" customHeight="1">
      <c r="A992" s="94"/>
      <c r="B992" s="94"/>
      <c r="C992" s="94"/>
      <c r="D992" s="94"/>
      <c r="E992" s="94"/>
      <c r="F992" s="94"/>
      <c r="G992" s="94"/>
      <c r="H992" s="94"/>
      <c r="I992" s="94"/>
      <c r="J992" s="94"/>
      <c r="K992" s="94"/>
      <c r="L992" s="94"/>
      <c r="M992" s="94"/>
      <c r="N992" s="94"/>
      <c r="O992" s="94"/>
      <c r="P992" s="94"/>
      <c r="Q992" s="94"/>
      <c r="R992" s="94"/>
      <c r="S992" s="94"/>
      <c r="T992" s="94"/>
      <c r="U992" s="94"/>
      <c r="V992" s="94"/>
      <c r="W992" s="94"/>
      <c r="X992" s="94"/>
      <c r="Y992" s="94"/>
      <c r="Z992" s="94"/>
    </row>
    <row r="993" ht="12.75" customHeight="1">
      <c r="A993" s="94"/>
      <c r="B993" s="94"/>
      <c r="C993" s="94"/>
      <c r="D993" s="94"/>
      <c r="E993" s="94"/>
      <c r="F993" s="94"/>
      <c r="G993" s="94"/>
      <c r="H993" s="94"/>
      <c r="I993" s="94"/>
      <c r="J993" s="94"/>
      <c r="K993" s="94"/>
      <c r="L993" s="94"/>
      <c r="M993" s="94"/>
      <c r="N993" s="94"/>
      <c r="O993" s="94"/>
      <c r="P993" s="94"/>
      <c r="Q993" s="94"/>
      <c r="R993" s="94"/>
      <c r="S993" s="94"/>
      <c r="T993" s="94"/>
      <c r="U993" s="94"/>
      <c r="V993" s="94"/>
      <c r="W993" s="94"/>
      <c r="X993" s="94"/>
      <c r="Y993" s="94"/>
      <c r="Z993" s="94"/>
    </row>
    <row r="994" ht="12.75" customHeight="1">
      <c r="A994" s="94"/>
      <c r="B994" s="94"/>
      <c r="C994" s="94"/>
      <c r="D994" s="94"/>
      <c r="E994" s="94"/>
      <c r="F994" s="94"/>
      <c r="G994" s="94"/>
      <c r="H994" s="94"/>
      <c r="I994" s="94"/>
      <c r="J994" s="94"/>
      <c r="K994" s="94"/>
      <c r="L994" s="94"/>
      <c r="M994" s="94"/>
      <c r="N994" s="94"/>
      <c r="O994" s="94"/>
      <c r="P994" s="94"/>
      <c r="Q994" s="94"/>
      <c r="R994" s="94"/>
      <c r="S994" s="94"/>
      <c r="T994" s="94"/>
      <c r="U994" s="94"/>
      <c r="V994" s="94"/>
      <c r="W994" s="94"/>
      <c r="X994" s="94"/>
      <c r="Y994" s="94"/>
      <c r="Z994" s="94"/>
    </row>
    <row r="995" ht="12.75" customHeight="1">
      <c r="A995" s="94"/>
      <c r="B995" s="94"/>
      <c r="C995" s="94"/>
      <c r="D995" s="94"/>
      <c r="E995" s="94"/>
      <c r="F995" s="94"/>
      <c r="G995" s="94"/>
      <c r="H995" s="94"/>
      <c r="I995" s="94"/>
      <c r="J995" s="94"/>
      <c r="K995" s="94"/>
      <c r="L995" s="94"/>
      <c r="M995" s="94"/>
      <c r="N995" s="94"/>
      <c r="O995" s="94"/>
      <c r="P995" s="94"/>
      <c r="Q995" s="94"/>
      <c r="R995" s="94"/>
      <c r="S995" s="94"/>
      <c r="T995" s="94"/>
      <c r="U995" s="94"/>
      <c r="V995" s="94"/>
      <c r="W995" s="94"/>
      <c r="X995" s="94"/>
      <c r="Y995" s="94"/>
      <c r="Z995" s="94"/>
    </row>
    <row r="996" ht="12.75" customHeight="1">
      <c r="A996" s="94"/>
      <c r="B996" s="94"/>
      <c r="C996" s="94"/>
      <c r="D996" s="94"/>
      <c r="E996" s="94"/>
      <c r="F996" s="94"/>
      <c r="G996" s="94"/>
      <c r="H996" s="94"/>
      <c r="I996" s="94"/>
      <c r="J996" s="94"/>
      <c r="K996" s="94"/>
      <c r="L996" s="94"/>
      <c r="M996" s="94"/>
      <c r="N996" s="94"/>
      <c r="O996" s="94"/>
      <c r="P996" s="94"/>
      <c r="Q996" s="94"/>
      <c r="R996" s="94"/>
      <c r="S996" s="94"/>
      <c r="T996" s="94"/>
      <c r="U996" s="94"/>
      <c r="V996" s="94"/>
      <c r="W996" s="94"/>
      <c r="X996" s="94"/>
      <c r="Y996" s="94"/>
      <c r="Z996" s="94"/>
    </row>
    <row r="997" ht="12.75" customHeight="1">
      <c r="A997" s="94"/>
      <c r="B997" s="94"/>
      <c r="C997" s="94"/>
      <c r="D997" s="94"/>
      <c r="E997" s="94"/>
      <c r="F997" s="94"/>
      <c r="G997" s="94"/>
      <c r="H997" s="94"/>
      <c r="I997" s="94"/>
      <c r="J997" s="94"/>
      <c r="K997" s="94"/>
      <c r="L997" s="94"/>
      <c r="M997" s="94"/>
      <c r="N997" s="94"/>
      <c r="O997" s="94"/>
      <c r="P997" s="94"/>
      <c r="Q997" s="94"/>
      <c r="R997" s="94"/>
      <c r="S997" s="94"/>
      <c r="T997" s="94"/>
      <c r="U997" s="94"/>
      <c r="V997" s="94"/>
      <c r="W997" s="94"/>
      <c r="X997" s="94"/>
      <c r="Y997" s="94"/>
      <c r="Z997" s="94"/>
    </row>
    <row r="998" ht="12.75" customHeight="1">
      <c r="A998" s="94"/>
      <c r="B998" s="94"/>
      <c r="C998" s="94"/>
      <c r="D998" s="94"/>
      <c r="E998" s="94"/>
      <c r="F998" s="94"/>
      <c r="G998" s="94"/>
      <c r="H998" s="94"/>
      <c r="I998" s="94"/>
      <c r="J998" s="94"/>
      <c r="K998" s="94"/>
      <c r="L998" s="94"/>
      <c r="M998" s="94"/>
      <c r="N998" s="94"/>
      <c r="O998" s="94"/>
      <c r="P998" s="94"/>
      <c r="Q998" s="94"/>
      <c r="R998" s="94"/>
      <c r="S998" s="94"/>
      <c r="T998" s="94"/>
      <c r="U998" s="94"/>
      <c r="V998" s="94"/>
      <c r="W998" s="94"/>
      <c r="X998" s="94"/>
      <c r="Y998" s="94"/>
      <c r="Z998" s="94"/>
    </row>
    <row r="999" ht="12.75" customHeight="1">
      <c r="A999" s="94"/>
      <c r="B999" s="94"/>
      <c r="C999" s="94"/>
      <c r="D999" s="94"/>
      <c r="E999" s="94"/>
      <c r="F999" s="94"/>
      <c r="G999" s="94"/>
      <c r="H999" s="94"/>
      <c r="I999" s="94"/>
      <c r="J999" s="94"/>
      <c r="K999" s="94"/>
      <c r="L999" s="94"/>
      <c r="M999" s="94"/>
      <c r="N999" s="94"/>
      <c r="O999" s="94"/>
      <c r="P999" s="94"/>
      <c r="Q999" s="94"/>
      <c r="R999" s="94"/>
      <c r="S999" s="94"/>
      <c r="T999" s="94"/>
      <c r="U999" s="94"/>
      <c r="V999" s="94"/>
      <c r="W999" s="94"/>
      <c r="X999" s="94"/>
      <c r="Y999" s="94"/>
      <c r="Z999" s="94"/>
    </row>
    <row r="1000" ht="12.75" customHeight="1">
      <c r="A1000" s="94"/>
      <c r="B1000" s="94"/>
      <c r="C1000" s="94"/>
      <c r="D1000" s="94"/>
      <c r="E1000" s="94"/>
      <c r="F1000" s="94"/>
      <c r="G1000" s="94"/>
      <c r="H1000" s="94"/>
      <c r="I1000" s="94"/>
      <c r="J1000" s="94"/>
      <c r="K1000" s="94"/>
      <c r="L1000" s="94"/>
      <c r="M1000" s="94"/>
      <c r="N1000" s="94"/>
      <c r="O1000" s="94"/>
      <c r="P1000" s="94"/>
      <c r="Q1000" s="94"/>
      <c r="R1000" s="94"/>
      <c r="S1000" s="94"/>
      <c r="T1000" s="94"/>
      <c r="U1000" s="94"/>
      <c r="V1000" s="94"/>
      <c r="W1000" s="94"/>
      <c r="X1000" s="94"/>
      <c r="Y1000" s="94"/>
      <c r="Z1000" s="94"/>
    </row>
  </sheetData>
  <mergeCells count="27">
    <mergeCell ref="A1:S1"/>
    <mergeCell ref="A2:S2"/>
    <mergeCell ref="A3:S3"/>
    <mergeCell ref="A4:E4"/>
    <mergeCell ref="N4:S4"/>
    <mergeCell ref="E6:K6"/>
    <mergeCell ref="E7:M7"/>
    <mergeCell ref="D10:M10"/>
    <mergeCell ref="B12:R12"/>
    <mergeCell ref="B14:R14"/>
    <mergeCell ref="B15:B16"/>
    <mergeCell ref="D15:O15"/>
    <mergeCell ref="P15:R15"/>
    <mergeCell ref="B13:R13"/>
    <mergeCell ref="B38:R60"/>
    <mergeCell ref="B62:R62"/>
    <mergeCell ref="B63:R63"/>
    <mergeCell ref="B64:R64"/>
    <mergeCell ref="B65:R65"/>
    <mergeCell ref="B66:R66"/>
    <mergeCell ref="B24:R24"/>
    <mergeCell ref="B26:R26"/>
    <mergeCell ref="B27:B28"/>
    <mergeCell ref="C27:C28"/>
    <mergeCell ref="D27:O27"/>
    <mergeCell ref="P27:Q27"/>
    <mergeCell ref="B25:R25"/>
  </mergeCells>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9.14"/>
    <col customWidth="1" min="3" max="4" width="11.57"/>
    <col customWidth="1" min="5" max="5" width="17.86"/>
    <col customWidth="1" min="6" max="7" width="11.57"/>
    <col customWidth="1" min="8" max="14" width="9.14"/>
    <col customWidth="1" min="15" max="17" width="11.57"/>
    <col customWidth="1" min="18" max="18" width="9.14"/>
    <col customWidth="1" min="19" max="26" width="8.0"/>
  </cols>
  <sheetData>
    <row r="1" ht="14.25" customHeight="1">
      <c r="A1" s="256" t="s">
        <v>268</v>
      </c>
      <c r="B1" s="25"/>
      <c r="C1" s="25"/>
      <c r="D1" s="25"/>
      <c r="E1" s="25"/>
      <c r="F1" s="25"/>
      <c r="G1" s="25"/>
      <c r="H1" s="25"/>
      <c r="I1" s="25"/>
      <c r="J1" s="25"/>
      <c r="K1" s="25"/>
      <c r="L1" s="25"/>
      <c r="M1" s="25"/>
      <c r="N1" s="25"/>
      <c r="O1" s="25"/>
      <c r="P1" s="25"/>
      <c r="Q1" s="25"/>
      <c r="R1" s="23"/>
      <c r="S1" s="5"/>
      <c r="T1" s="5"/>
      <c r="U1" s="5"/>
      <c r="V1" s="5"/>
      <c r="W1" s="5"/>
      <c r="X1" s="5"/>
      <c r="Y1" s="5"/>
      <c r="Z1" s="5"/>
    </row>
    <row r="2" ht="14.25" customHeight="1">
      <c r="A2" s="256" t="s">
        <v>269</v>
      </c>
      <c r="B2" s="25"/>
      <c r="C2" s="25"/>
      <c r="D2" s="25"/>
      <c r="E2" s="25"/>
      <c r="F2" s="25"/>
      <c r="G2" s="25"/>
      <c r="H2" s="25"/>
      <c r="I2" s="25"/>
      <c r="J2" s="25"/>
      <c r="K2" s="25"/>
      <c r="L2" s="25"/>
      <c r="M2" s="25"/>
      <c r="N2" s="25"/>
      <c r="O2" s="25"/>
      <c r="P2" s="25"/>
      <c r="Q2" s="25"/>
      <c r="R2" s="23"/>
      <c r="S2" s="5"/>
      <c r="T2" s="5"/>
      <c r="U2" s="5"/>
      <c r="V2" s="5"/>
      <c r="W2" s="5"/>
      <c r="X2" s="5"/>
      <c r="Y2" s="5"/>
      <c r="Z2" s="5"/>
    </row>
    <row r="3" ht="14.25" customHeight="1">
      <c r="A3" s="256" t="s">
        <v>365</v>
      </c>
      <c r="B3" s="25"/>
      <c r="C3" s="25"/>
      <c r="D3" s="25"/>
      <c r="E3" s="25"/>
      <c r="F3" s="25"/>
      <c r="G3" s="25"/>
      <c r="H3" s="25"/>
      <c r="I3" s="25"/>
      <c r="J3" s="25"/>
      <c r="K3" s="25"/>
      <c r="L3" s="25"/>
      <c r="M3" s="25"/>
      <c r="N3" s="25"/>
      <c r="O3" s="25"/>
      <c r="P3" s="25"/>
      <c r="Q3" s="25"/>
      <c r="R3" s="23"/>
      <c r="S3" s="5"/>
      <c r="T3" s="5"/>
      <c r="U3" s="5"/>
      <c r="V3" s="5"/>
      <c r="W3" s="5"/>
      <c r="X3" s="5"/>
      <c r="Y3" s="5"/>
      <c r="Z3" s="5"/>
    </row>
    <row r="4" ht="12.75" customHeight="1">
      <c r="A4" s="257" t="s">
        <v>366</v>
      </c>
      <c r="B4" s="18"/>
      <c r="C4" s="18"/>
      <c r="D4" s="258"/>
      <c r="E4" s="23"/>
      <c r="F4" s="259" t="s">
        <v>367</v>
      </c>
      <c r="G4" s="31"/>
      <c r="H4" s="31"/>
      <c r="I4" s="31"/>
      <c r="J4" s="31"/>
      <c r="K4" s="33"/>
      <c r="L4" s="259" t="s">
        <v>368</v>
      </c>
      <c r="M4" s="31"/>
      <c r="N4" s="31"/>
      <c r="O4" s="31"/>
      <c r="P4" s="31"/>
      <c r="Q4" s="31"/>
      <c r="R4" s="33"/>
      <c r="S4" s="5"/>
      <c r="T4" s="5"/>
      <c r="U4" s="5"/>
      <c r="V4" s="5"/>
      <c r="W4" s="5"/>
      <c r="X4" s="5"/>
      <c r="Y4" s="5"/>
      <c r="Z4" s="5"/>
    </row>
    <row r="5" ht="12.75" customHeight="1">
      <c r="A5" s="257" t="s">
        <v>369</v>
      </c>
      <c r="B5" s="18"/>
      <c r="C5" s="18"/>
      <c r="D5" s="18"/>
      <c r="E5" s="18"/>
      <c r="F5" s="39"/>
      <c r="G5" s="41"/>
      <c r="H5" s="41"/>
      <c r="I5" s="41"/>
      <c r="J5" s="41"/>
      <c r="K5" s="17"/>
      <c r="L5" s="39"/>
      <c r="M5" s="41"/>
      <c r="N5" s="41"/>
      <c r="O5" s="41"/>
      <c r="P5" s="41"/>
      <c r="Q5" s="41"/>
      <c r="R5" s="17"/>
      <c r="S5" s="5"/>
      <c r="T5" s="5"/>
      <c r="U5" s="5"/>
      <c r="V5" s="5"/>
      <c r="W5" s="5"/>
      <c r="X5" s="5"/>
      <c r="Y5" s="5"/>
      <c r="Z5" s="5"/>
    </row>
    <row r="6" ht="15.75" customHeight="1">
      <c r="A6" s="260"/>
      <c r="B6" s="261">
        <v>3.0</v>
      </c>
      <c r="C6" s="34"/>
      <c r="D6" s="34"/>
      <c r="E6" s="34"/>
      <c r="F6" s="34"/>
      <c r="G6" s="34"/>
      <c r="H6" s="34"/>
      <c r="I6" s="34"/>
      <c r="J6" s="34"/>
      <c r="K6" s="34"/>
      <c r="L6" s="34"/>
      <c r="M6" s="34"/>
      <c r="N6" s="34"/>
      <c r="O6" s="34"/>
      <c r="P6" s="34"/>
      <c r="Q6" s="34"/>
      <c r="R6" s="262"/>
      <c r="S6" s="5"/>
      <c r="T6" s="5"/>
      <c r="U6" s="5"/>
      <c r="V6" s="5"/>
      <c r="W6" s="5"/>
      <c r="X6" s="5"/>
      <c r="Y6" s="5"/>
      <c r="Z6" s="5"/>
    </row>
    <row r="7" ht="15.0" customHeight="1">
      <c r="A7" s="206"/>
      <c r="B7" s="263" t="s">
        <v>370</v>
      </c>
      <c r="C7" s="34"/>
      <c r="D7" s="34"/>
      <c r="E7" s="34"/>
      <c r="F7" s="34"/>
      <c r="G7" s="34"/>
      <c r="H7" s="34"/>
      <c r="I7" s="34"/>
      <c r="J7" s="34"/>
      <c r="K7" s="34"/>
      <c r="L7" s="34"/>
      <c r="M7" s="34"/>
      <c r="N7" s="34"/>
      <c r="O7" s="34"/>
      <c r="P7" s="34"/>
      <c r="Q7" s="34"/>
      <c r="R7" s="262"/>
      <c r="S7" s="5"/>
      <c r="T7" s="5"/>
      <c r="U7" s="5"/>
      <c r="V7" s="5"/>
      <c r="W7" s="5"/>
      <c r="X7" s="5"/>
      <c r="Y7" s="5"/>
      <c r="Z7" s="5"/>
    </row>
    <row r="8" ht="14.25" customHeight="1">
      <c r="A8" s="210"/>
      <c r="B8" s="264"/>
      <c r="C8" s="265"/>
      <c r="D8" s="265"/>
      <c r="E8" s="265"/>
      <c r="F8" s="265"/>
      <c r="G8" s="265"/>
      <c r="H8" s="265"/>
      <c r="I8" s="265"/>
      <c r="J8" s="265"/>
      <c r="K8" s="265"/>
      <c r="L8" s="265"/>
      <c r="M8" s="265"/>
      <c r="N8" s="265"/>
      <c r="O8" s="265"/>
      <c r="P8" s="265"/>
      <c r="Q8" s="265"/>
      <c r="R8" s="266"/>
      <c r="S8" s="5"/>
      <c r="T8" s="5"/>
      <c r="U8" s="5"/>
      <c r="V8" s="5"/>
      <c r="W8" s="5"/>
      <c r="X8" s="5"/>
      <c r="Y8" s="5"/>
      <c r="Z8" s="5"/>
    </row>
    <row r="9" ht="14.25" customHeight="1">
      <c r="A9" s="267" t="s">
        <v>371</v>
      </c>
      <c r="B9" s="268"/>
      <c r="C9" s="269" t="s">
        <v>334</v>
      </c>
      <c r="D9" s="270"/>
      <c r="E9" s="270"/>
      <c r="F9" s="270"/>
      <c r="G9" s="270"/>
      <c r="H9" s="270"/>
      <c r="I9" s="270"/>
      <c r="J9" s="270"/>
      <c r="K9" s="270"/>
      <c r="L9" s="270"/>
      <c r="M9" s="270"/>
      <c r="N9" s="268"/>
      <c r="O9" s="269" t="s">
        <v>372</v>
      </c>
      <c r="P9" s="270"/>
      <c r="Q9" s="268"/>
      <c r="R9" s="271" t="s">
        <v>373</v>
      </c>
      <c r="S9" s="5"/>
      <c r="T9" s="5"/>
      <c r="U9" s="5"/>
      <c r="V9" s="5"/>
      <c r="W9" s="5"/>
      <c r="X9" s="5"/>
      <c r="Y9" s="5"/>
      <c r="Z9" s="5"/>
    </row>
    <row r="10" ht="14.25" customHeight="1">
      <c r="A10" s="272" t="s">
        <v>374</v>
      </c>
      <c r="B10" s="273"/>
      <c r="C10" s="274"/>
      <c r="D10" s="275"/>
      <c r="E10" s="275"/>
      <c r="F10" s="275"/>
      <c r="G10" s="275"/>
      <c r="H10" s="275"/>
      <c r="I10" s="275"/>
      <c r="J10" s="275"/>
      <c r="K10" s="275"/>
      <c r="L10" s="275"/>
      <c r="M10" s="275"/>
      <c r="N10" s="276"/>
      <c r="O10" s="274"/>
      <c r="P10" s="275"/>
      <c r="Q10" s="276"/>
      <c r="R10" s="206"/>
      <c r="S10" s="5"/>
      <c r="T10" s="5"/>
      <c r="U10" s="5"/>
      <c r="V10" s="5"/>
      <c r="W10" s="5"/>
      <c r="X10" s="5"/>
      <c r="Y10" s="5"/>
      <c r="Z10" s="5"/>
    </row>
    <row r="11" ht="13.5" customHeight="1">
      <c r="A11" s="277"/>
      <c r="B11" s="276"/>
      <c r="C11" s="237" t="s">
        <v>336</v>
      </c>
      <c r="D11" s="237" t="s">
        <v>337</v>
      </c>
      <c r="E11" s="237" t="s">
        <v>338</v>
      </c>
      <c r="F11" s="237" t="s">
        <v>339</v>
      </c>
      <c r="G11" s="237" t="s">
        <v>340</v>
      </c>
      <c r="H11" s="237" t="s">
        <v>341</v>
      </c>
      <c r="I11" s="237" t="s">
        <v>342</v>
      </c>
      <c r="J11" s="237" t="s">
        <v>343</v>
      </c>
      <c r="K11" s="237" t="s">
        <v>344</v>
      </c>
      <c r="L11" s="237" t="s">
        <v>345</v>
      </c>
      <c r="M11" s="237" t="s">
        <v>346</v>
      </c>
      <c r="N11" s="237" t="s">
        <v>347</v>
      </c>
      <c r="O11" s="237" t="s">
        <v>348</v>
      </c>
      <c r="P11" s="237" t="s">
        <v>349</v>
      </c>
      <c r="Q11" s="237" t="s">
        <v>350</v>
      </c>
      <c r="R11" s="210"/>
      <c r="S11" s="5"/>
      <c r="T11" s="5"/>
      <c r="U11" s="5"/>
      <c r="V11" s="5"/>
      <c r="W11" s="5"/>
      <c r="X11" s="5"/>
      <c r="Y11" s="5"/>
      <c r="Z11" s="5"/>
    </row>
    <row r="12" ht="14.25" customHeight="1">
      <c r="A12" s="278" t="s">
        <v>351</v>
      </c>
      <c r="B12" s="279"/>
      <c r="C12" s="238">
        <v>3.0</v>
      </c>
      <c r="D12" s="238">
        <v>3.0</v>
      </c>
      <c r="E12" s="239">
        <v>2.0</v>
      </c>
      <c r="F12" s="238"/>
      <c r="G12" s="238" t="s">
        <v>352</v>
      </c>
      <c r="H12" s="238" t="s">
        <v>352</v>
      </c>
      <c r="I12" s="238" t="s">
        <v>352</v>
      </c>
      <c r="J12" s="238" t="s">
        <v>352</v>
      </c>
      <c r="K12" s="238" t="s">
        <v>352</v>
      </c>
      <c r="L12" s="238" t="s">
        <v>352</v>
      </c>
      <c r="M12" s="238" t="s">
        <v>352</v>
      </c>
      <c r="N12" s="238">
        <v>3.0</v>
      </c>
      <c r="O12" s="238">
        <v>2.0</v>
      </c>
      <c r="P12" s="238">
        <v>1.0</v>
      </c>
      <c r="Q12" s="280">
        <v>1.0</v>
      </c>
      <c r="R12" s="281">
        <v>12.0</v>
      </c>
      <c r="S12" s="5"/>
      <c r="T12" s="5"/>
      <c r="U12" s="5"/>
      <c r="V12" s="5"/>
      <c r="W12" s="5"/>
      <c r="X12" s="5"/>
      <c r="Y12" s="5"/>
      <c r="Z12" s="5"/>
    </row>
    <row r="13" ht="14.25" customHeight="1">
      <c r="A13" s="278" t="s">
        <v>353</v>
      </c>
      <c r="B13" s="279"/>
      <c r="C13" s="238">
        <v>3.0</v>
      </c>
      <c r="D13" s="238">
        <v>1.0</v>
      </c>
      <c r="E13" s="238">
        <v>1.0</v>
      </c>
      <c r="F13" s="238" t="s">
        <v>352</v>
      </c>
      <c r="G13" s="238" t="s">
        <v>352</v>
      </c>
      <c r="H13" s="238" t="s">
        <v>352</v>
      </c>
      <c r="I13" s="238" t="s">
        <v>352</v>
      </c>
      <c r="J13" s="238" t="s">
        <v>352</v>
      </c>
      <c r="K13" s="238" t="s">
        <v>352</v>
      </c>
      <c r="L13" s="238" t="s">
        <v>352</v>
      </c>
      <c r="M13" s="238" t="s">
        <v>352</v>
      </c>
      <c r="N13" s="239">
        <v>3.0</v>
      </c>
      <c r="O13" s="238">
        <v>2.0</v>
      </c>
      <c r="P13" s="238">
        <v>1.0</v>
      </c>
      <c r="Q13" s="280">
        <v>1.0</v>
      </c>
      <c r="R13" s="281">
        <v>9.0</v>
      </c>
      <c r="S13" s="5"/>
      <c r="T13" s="5"/>
      <c r="U13" s="5"/>
      <c r="V13" s="5"/>
      <c r="W13" s="5"/>
      <c r="X13" s="5"/>
      <c r="Y13" s="5"/>
      <c r="Z13" s="5"/>
    </row>
    <row r="14" ht="14.25" customHeight="1">
      <c r="A14" s="278" t="s">
        <v>375</v>
      </c>
      <c r="B14" s="279"/>
      <c r="C14" s="238">
        <v>3.0</v>
      </c>
      <c r="D14" s="238">
        <v>1.0</v>
      </c>
      <c r="E14" s="238">
        <v>1.0</v>
      </c>
      <c r="F14" s="238" t="s">
        <v>352</v>
      </c>
      <c r="G14" s="238" t="s">
        <v>352</v>
      </c>
      <c r="H14" s="238" t="s">
        <v>352</v>
      </c>
      <c r="I14" s="238" t="s">
        <v>352</v>
      </c>
      <c r="J14" s="238" t="s">
        <v>352</v>
      </c>
      <c r="K14" s="238" t="s">
        <v>352</v>
      </c>
      <c r="L14" s="238" t="s">
        <v>352</v>
      </c>
      <c r="M14" s="238" t="s">
        <v>352</v>
      </c>
      <c r="N14" s="238">
        <v>3.0</v>
      </c>
      <c r="O14" s="238">
        <v>2.0</v>
      </c>
      <c r="P14" s="238">
        <v>1.0</v>
      </c>
      <c r="Q14" s="280">
        <v>1.0</v>
      </c>
      <c r="R14" s="281">
        <v>9.0</v>
      </c>
      <c r="S14" s="5"/>
      <c r="T14" s="5"/>
      <c r="U14" s="5"/>
      <c r="V14" s="5"/>
      <c r="W14" s="5"/>
      <c r="X14" s="5"/>
      <c r="Y14" s="5"/>
      <c r="Z14" s="5"/>
    </row>
    <row r="15" ht="14.25" customHeight="1">
      <c r="A15" s="278" t="s">
        <v>355</v>
      </c>
      <c r="B15" s="279"/>
      <c r="C15" s="238">
        <v>3.0</v>
      </c>
      <c r="D15" s="238">
        <v>2.0</v>
      </c>
      <c r="E15" s="238">
        <v>1.0</v>
      </c>
      <c r="F15" s="238" t="s">
        <v>352</v>
      </c>
      <c r="G15" s="238" t="s">
        <v>352</v>
      </c>
      <c r="H15" s="238" t="s">
        <v>352</v>
      </c>
      <c r="I15" s="238" t="s">
        <v>352</v>
      </c>
      <c r="J15" s="238" t="s">
        <v>352</v>
      </c>
      <c r="K15" s="238" t="s">
        <v>352</v>
      </c>
      <c r="L15" s="238" t="s">
        <v>352</v>
      </c>
      <c r="M15" s="238" t="s">
        <v>352</v>
      </c>
      <c r="N15" s="239">
        <v>3.0</v>
      </c>
      <c r="O15" s="238">
        <v>2.0</v>
      </c>
      <c r="P15" s="238">
        <v>1.0</v>
      </c>
      <c r="Q15" s="280">
        <v>1.0</v>
      </c>
      <c r="R15" s="281">
        <v>9.0</v>
      </c>
      <c r="S15" s="5"/>
      <c r="T15" s="5"/>
      <c r="U15" s="5"/>
      <c r="V15" s="5"/>
      <c r="W15" s="5"/>
      <c r="X15" s="5"/>
      <c r="Y15" s="5"/>
      <c r="Z15" s="5"/>
    </row>
    <row r="16" ht="14.25" customHeight="1">
      <c r="A16" s="278" t="s">
        <v>358</v>
      </c>
      <c r="B16" s="279"/>
      <c r="C16" s="238">
        <v>2.0</v>
      </c>
      <c r="D16" s="239">
        <v>2.0</v>
      </c>
      <c r="E16" s="238">
        <v>2.0</v>
      </c>
      <c r="F16" s="238" t="s">
        <v>352</v>
      </c>
      <c r="G16" s="238" t="s">
        <v>352</v>
      </c>
      <c r="H16" s="238" t="s">
        <v>352</v>
      </c>
      <c r="I16" s="238" t="s">
        <v>352</v>
      </c>
      <c r="J16" s="238" t="s">
        <v>352</v>
      </c>
      <c r="K16" s="238" t="s">
        <v>352</v>
      </c>
      <c r="L16" s="238" t="s">
        <v>352</v>
      </c>
      <c r="M16" s="238" t="s">
        <v>352</v>
      </c>
      <c r="N16" s="238">
        <v>2.0</v>
      </c>
      <c r="O16" s="238">
        <v>2.0</v>
      </c>
      <c r="P16" s="238">
        <v>1.0</v>
      </c>
      <c r="Q16" s="280">
        <v>1.0</v>
      </c>
      <c r="R16" s="281">
        <v>8.0</v>
      </c>
      <c r="S16" s="5"/>
      <c r="T16" s="5"/>
      <c r="U16" s="5"/>
      <c r="V16" s="5"/>
      <c r="W16" s="5"/>
      <c r="X16" s="5"/>
      <c r="Y16" s="5"/>
      <c r="Z16" s="5"/>
    </row>
    <row r="17" ht="14.25" customHeight="1">
      <c r="A17" s="282" t="s">
        <v>376</v>
      </c>
      <c r="B17" s="279"/>
      <c r="C17" s="238">
        <f t="shared" ref="C17:E17" si="1">AVERAGE(C12:C16)</f>
        <v>2.8</v>
      </c>
      <c r="D17" s="238">
        <f t="shared" si="1"/>
        <v>1.8</v>
      </c>
      <c r="E17" s="238">
        <f t="shared" si="1"/>
        <v>1.4</v>
      </c>
      <c r="F17" s="238" t="s">
        <v>352</v>
      </c>
      <c r="G17" s="238" t="s">
        <v>352</v>
      </c>
      <c r="H17" s="238" t="s">
        <v>352</v>
      </c>
      <c r="I17" s="238" t="s">
        <v>352</v>
      </c>
      <c r="J17" s="238" t="s">
        <v>352</v>
      </c>
      <c r="K17" s="238" t="s">
        <v>352</v>
      </c>
      <c r="L17" s="238" t="s">
        <v>352</v>
      </c>
      <c r="M17" s="238" t="s">
        <v>352</v>
      </c>
      <c r="N17" s="238">
        <f t="shared" ref="N17:O17" si="2">AVERAGE(N12:N16)</f>
        <v>2.8</v>
      </c>
      <c r="O17" s="238">
        <f t="shared" si="2"/>
        <v>2</v>
      </c>
      <c r="P17" s="238">
        <v>1.0</v>
      </c>
      <c r="Q17" s="238">
        <f>AVERAGE(Q12:Q16)</f>
        <v>1</v>
      </c>
      <c r="R17" s="281">
        <v>12.0</v>
      </c>
      <c r="S17" s="5"/>
      <c r="T17" s="5"/>
      <c r="U17" s="5"/>
      <c r="V17" s="5"/>
      <c r="W17" s="5"/>
      <c r="X17" s="5"/>
      <c r="Y17" s="5"/>
      <c r="Z17" s="5"/>
    </row>
    <row r="18" ht="13.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ht="13.5" customHeight="1">
      <c r="A19" s="267" t="s">
        <v>371</v>
      </c>
      <c r="B19" s="268"/>
      <c r="C19" s="269" t="s">
        <v>334</v>
      </c>
      <c r="D19" s="270"/>
      <c r="E19" s="270"/>
      <c r="F19" s="270"/>
      <c r="G19" s="270"/>
      <c r="H19" s="270"/>
      <c r="I19" s="270"/>
      <c r="J19" s="270"/>
      <c r="K19" s="270"/>
      <c r="L19" s="270"/>
      <c r="M19" s="270"/>
      <c r="N19" s="268"/>
      <c r="O19" s="269" t="s">
        <v>372</v>
      </c>
      <c r="P19" s="270"/>
      <c r="Q19" s="268"/>
      <c r="R19" s="283"/>
      <c r="S19" s="5"/>
      <c r="T19" s="5"/>
      <c r="U19" s="5"/>
      <c r="V19" s="5"/>
      <c r="W19" s="5"/>
      <c r="X19" s="5"/>
      <c r="Y19" s="5"/>
      <c r="Z19" s="5"/>
    </row>
    <row r="20" ht="14.25" customHeight="1">
      <c r="A20" s="272" t="s">
        <v>374</v>
      </c>
      <c r="B20" s="273"/>
      <c r="C20" s="274"/>
      <c r="D20" s="275"/>
      <c r="E20" s="275"/>
      <c r="F20" s="275"/>
      <c r="G20" s="275"/>
      <c r="H20" s="275"/>
      <c r="I20" s="275"/>
      <c r="J20" s="275"/>
      <c r="K20" s="275"/>
      <c r="L20" s="275"/>
      <c r="M20" s="275"/>
      <c r="N20" s="276"/>
      <c r="O20" s="274"/>
      <c r="P20" s="275"/>
      <c r="Q20" s="276"/>
      <c r="S20" s="5"/>
      <c r="T20" s="5"/>
      <c r="U20" s="5"/>
      <c r="V20" s="5"/>
      <c r="W20" s="5"/>
      <c r="X20" s="5"/>
      <c r="Y20" s="5"/>
      <c r="Z20" s="5"/>
    </row>
    <row r="21" ht="13.5" customHeight="1">
      <c r="A21" s="277"/>
      <c r="B21" s="276"/>
      <c r="C21" s="284" t="s">
        <v>336</v>
      </c>
      <c r="D21" s="284" t="s">
        <v>337</v>
      </c>
      <c r="E21" s="284" t="s">
        <v>338</v>
      </c>
      <c r="F21" s="284" t="s">
        <v>339</v>
      </c>
      <c r="G21" s="284" t="s">
        <v>340</v>
      </c>
      <c r="H21" s="284" t="s">
        <v>341</v>
      </c>
      <c r="I21" s="284" t="s">
        <v>342</v>
      </c>
      <c r="J21" s="284" t="s">
        <v>343</v>
      </c>
      <c r="K21" s="284" t="s">
        <v>344</v>
      </c>
      <c r="L21" s="284" t="s">
        <v>345</v>
      </c>
      <c r="M21" s="284" t="s">
        <v>346</v>
      </c>
      <c r="N21" s="284" t="s">
        <v>347</v>
      </c>
      <c r="O21" s="285" t="s">
        <v>377</v>
      </c>
      <c r="P21" s="286" t="s">
        <v>378</v>
      </c>
      <c r="Q21" s="286" t="s">
        <v>379</v>
      </c>
      <c r="S21" s="5"/>
      <c r="T21" s="5"/>
      <c r="U21" s="5"/>
      <c r="V21" s="5"/>
      <c r="W21" s="5"/>
      <c r="X21" s="5"/>
      <c r="Y21" s="5"/>
      <c r="Z21" s="5"/>
    </row>
    <row r="22" ht="14.25" customHeight="1">
      <c r="A22" s="287" t="s">
        <v>351</v>
      </c>
      <c r="B22" s="288">
        <v>86.0</v>
      </c>
      <c r="C22" s="289">
        <v>88.53333333333333</v>
      </c>
      <c r="D22" s="289">
        <v>89.33333333333333</v>
      </c>
      <c r="E22" s="289">
        <v>84.83333333333333</v>
      </c>
      <c r="F22" s="289"/>
      <c r="G22" s="289" t="s">
        <v>352</v>
      </c>
      <c r="H22" s="289" t="s">
        <v>352</v>
      </c>
      <c r="I22" s="289" t="s">
        <v>352</v>
      </c>
      <c r="J22" s="289" t="s">
        <v>352</v>
      </c>
      <c r="K22" s="289" t="s">
        <v>352</v>
      </c>
      <c r="L22" s="289" t="s">
        <v>352</v>
      </c>
      <c r="M22" s="289" t="s">
        <v>352</v>
      </c>
      <c r="N22" s="289" t="s">
        <v>352</v>
      </c>
      <c r="O22" s="290">
        <f t="shared" ref="O22:O26" si="3">(O12/3)*B22</f>
        <v>57.33333333</v>
      </c>
      <c r="P22" s="289">
        <f t="shared" ref="P22:P26" si="4">(P12/3)*B22</f>
        <v>28.66666667</v>
      </c>
      <c r="Q22" s="289">
        <f t="shared" ref="Q22:Q26" si="5">(Q12/3)*B22</f>
        <v>28.66666667</v>
      </c>
      <c r="R22" s="291"/>
      <c r="S22" s="5"/>
      <c r="T22" s="5"/>
      <c r="U22" s="5"/>
      <c r="V22" s="5"/>
      <c r="W22" s="5"/>
      <c r="X22" s="5"/>
      <c r="Y22" s="5"/>
      <c r="Z22" s="5"/>
    </row>
    <row r="23" ht="14.25" customHeight="1">
      <c r="A23" s="287" t="s">
        <v>353</v>
      </c>
      <c r="B23" s="288">
        <v>87.0</v>
      </c>
      <c r="C23" s="289">
        <v>88.53333333333333</v>
      </c>
      <c r="D23" s="289">
        <v>89.33333333333333</v>
      </c>
      <c r="E23" s="289">
        <v>84.83333333333333</v>
      </c>
      <c r="F23" s="289"/>
      <c r="G23" s="289" t="s">
        <v>352</v>
      </c>
      <c r="H23" s="289" t="s">
        <v>352</v>
      </c>
      <c r="I23" s="289" t="s">
        <v>352</v>
      </c>
      <c r="J23" s="289" t="s">
        <v>352</v>
      </c>
      <c r="K23" s="289" t="s">
        <v>352</v>
      </c>
      <c r="L23" s="289" t="s">
        <v>352</v>
      </c>
      <c r="M23" s="289" t="s">
        <v>352</v>
      </c>
      <c r="N23" s="289" t="s">
        <v>352</v>
      </c>
      <c r="O23" s="290">
        <f t="shared" si="3"/>
        <v>58</v>
      </c>
      <c r="P23" s="289">
        <f t="shared" si="4"/>
        <v>29</v>
      </c>
      <c r="Q23" s="289">
        <f t="shared" si="5"/>
        <v>29</v>
      </c>
      <c r="R23" s="291"/>
      <c r="S23" s="5"/>
      <c r="T23" s="5"/>
      <c r="U23" s="5"/>
      <c r="V23" s="5"/>
      <c r="W23" s="5"/>
      <c r="X23" s="5"/>
      <c r="Y23" s="5"/>
      <c r="Z23" s="5"/>
    </row>
    <row r="24" ht="14.25" customHeight="1">
      <c r="A24" s="287" t="s">
        <v>375</v>
      </c>
      <c r="B24" s="288">
        <v>87.0</v>
      </c>
      <c r="C24" s="289">
        <v>88.53333333333333</v>
      </c>
      <c r="D24" s="289">
        <v>89.33333333333333</v>
      </c>
      <c r="E24" s="289">
        <v>84.83333333333333</v>
      </c>
      <c r="F24" s="289"/>
      <c r="G24" s="289" t="s">
        <v>352</v>
      </c>
      <c r="H24" s="289" t="s">
        <v>352</v>
      </c>
      <c r="I24" s="289" t="s">
        <v>352</v>
      </c>
      <c r="J24" s="289" t="s">
        <v>352</v>
      </c>
      <c r="K24" s="289" t="s">
        <v>352</v>
      </c>
      <c r="L24" s="289" t="s">
        <v>352</v>
      </c>
      <c r="M24" s="289" t="s">
        <v>352</v>
      </c>
      <c r="N24" s="289" t="s">
        <v>352</v>
      </c>
      <c r="O24" s="290">
        <f t="shared" si="3"/>
        <v>58</v>
      </c>
      <c r="P24" s="289">
        <f t="shared" si="4"/>
        <v>29</v>
      </c>
      <c r="Q24" s="289">
        <f t="shared" si="5"/>
        <v>29</v>
      </c>
      <c r="R24" s="291"/>
      <c r="S24" s="5"/>
      <c r="T24" s="5"/>
      <c r="U24" s="5"/>
      <c r="V24" s="5"/>
      <c r="W24" s="5"/>
      <c r="X24" s="5"/>
      <c r="Y24" s="5"/>
      <c r="Z24" s="5"/>
    </row>
    <row r="25" ht="14.25" customHeight="1">
      <c r="A25" s="287" t="s">
        <v>355</v>
      </c>
      <c r="B25" s="288">
        <v>84.0</v>
      </c>
      <c r="C25" s="289">
        <v>88.53333333333333</v>
      </c>
      <c r="D25" s="289">
        <v>89.33333333333333</v>
      </c>
      <c r="E25" s="289">
        <v>84.83333333333333</v>
      </c>
      <c r="F25" s="289"/>
      <c r="G25" s="289" t="s">
        <v>352</v>
      </c>
      <c r="H25" s="289" t="s">
        <v>352</v>
      </c>
      <c r="I25" s="289" t="s">
        <v>352</v>
      </c>
      <c r="J25" s="289" t="s">
        <v>352</v>
      </c>
      <c r="K25" s="289" t="s">
        <v>352</v>
      </c>
      <c r="L25" s="289" t="s">
        <v>352</v>
      </c>
      <c r="M25" s="289" t="s">
        <v>352</v>
      </c>
      <c r="N25" s="289" t="s">
        <v>352</v>
      </c>
      <c r="O25" s="290">
        <f t="shared" si="3"/>
        <v>56</v>
      </c>
      <c r="P25" s="289">
        <f t="shared" si="4"/>
        <v>28</v>
      </c>
      <c r="Q25" s="289">
        <f t="shared" si="5"/>
        <v>28</v>
      </c>
      <c r="R25" s="291"/>
      <c r="S25" s="5"/>
      <c r="T25" s="5"/>
      <c r="U25" s="5"/>
      <c r="V25" s="5"/>
      <c r="W25" s="5"/>
      <c r="X25" s="5"/>
      <c r="Y25" s="5"/>
      <c r="Z25" s="5"/>
    </row>
    <row r="26" ht="14.25" customHeight="1">
      <c r="A26" s="287" t="s">
        <v>358</v>
      </c>
      <c r="B26" s="288">
        <v>84.0</v>
      </c>
      <c r="C26" s="289">
        <v>88.53333333333333</v>
      </c>
      <c r="D26" s="289">
        <v>89.33333333333333</v>
      </c>
      <c r="E26" s="289">
        <v>84.83333333333333</v>
      </c>
      <c r="F26" s="289"/>
      <c r="G26" s="289" t="s">
        <v>352</v>
      </c>
      <c r="H26" s="289" t="s">
        <v>352</v>
      </c>
      <c r="I26" s="289" t="s">
        <v>352</v>
      </c>
      <c r="J26" s="289" t="s">
        <v>352</v>
      </c>
      <c r="K26" s="289" t="s">
        <v>352</v>
      </c>
      <c r="L26" s="289" t="s">
        <v>352</v>
      </c>
      <c r="M26" s="289" t="s">
        <v>352</v>
      </c>
      <c r="N26" s="289" t="s">
        <v>352</v>
      </c>
      <c r="O26" s="290">
        <f t="shared" si="3"/>
        <v>56</v>
      </c>
      <c r="P26" s="289">
        <f t="shared" si="4"/>
        <v>28</v>
      </c>
      <c r="Q26" s="289">
        <f t="shared" si="5"/>
        <v>28</v>
      </c>
      <c r="R26" s="291"/>
      <c r="S26" s="5"/>
      <c r="T26" s="5"/>
      <c r="U26" s="5"/>
      <c r="V26" s="5"/>
      <c r="W26" s="5"/>
      <c r="X26" s="5"/>
      <c r="Y26" s="5"/>
      <c r="Z26" s="5"/>
    </row>
    <row r="27" ht="14.25" customHeight="1">
      <c r="A27" s="292" t="s">
        <v>376</v>
      </c>
      <c r="B27" s="279"/>
      <c r="C27" s="289">
        <f t="shared" ref="C27:D27" si="6">AVERAGE(C22:C26)</f>
        <v>88.53333333</v>
      </c>
      <c r="D27" s="289">
        <f t="shared" si="6"/>
        <v>89.33333333</v>
      </c>
      <c r="E27" s="289">
        <f>AVERAGE(E23:E26)</f>
        <v>84.83333333</v>
      </c>
      <c r="F27" s="289"/>
      <c r="G27" s="289" t="s">
        <v>352</v>
      </c>
      <c r="H27" s="289" t="s">
        <v>352</v>
      </c>
      <c r="I27" s="289" t="s">
        <v>352</v>
      </c>
      <c r="J27" s="289" t="s">
        <v>352</v>
      </c>
      <c r="K27" s="289" t="s">
        <v>352</v>
      </c>
      <c r="L27" s="289" t="s">
        <v>352</v>
      </c>
      <c r="M27" s="289" t="s">
        <v>352</v>
      </c>
      <c r="N27" s="289" t="s">
        <v>352</v>
      </c>
      <c r="O27" s="290">
        <f t="shared" ref="O27:Q27" si="7">AVERAGE(O22:O26)</f>
        <v>57.06666667</v>
      </c>
      <c r="P27" s="289">
        <f t="shared" si="7"/>
        <v>28.53333333</v>
      </c>
      <c r="Q27" s="293">
        <f t="shared" si="7"/>
        <v>28.53333333</v>
      </c>
      <c r="R27" s="291"/>
      <c r="S27" s="5"/>
      <c r="T27" s="5"/>
      <c r="U27" s="5"/>
      <c r="V27" s="5"/>
      <c r="W27" s="5"/>
      <c r="X27" s="5"/>
      <c r="Y27" s="5"/>
      <c r="Z27" s="5"/>
    </row>
    <row r="28" ht="12.75" customHeight="1">
      <c r="A28" s="5" t="s">
        <v>380</v>
      </c>
      <c r="B28" s="5" t="s">
        <v>381</v>
      </c>
      <c r="C28" s="5"/>
      <c r="D28" s="5"/>
      <c r="E28" s="5"/>
      <c r="F28" s="5"/>
      <c r="G28" s="5"/>
      <c r="H28" s="5"/>
      <c r="I28" s="5"/>
      <c r="J28" s="5"/>
      <c r="K28" s="5"/>
      <c r="L28" s="5"/>
      <c r="M28" s="5"/>
      <c r="N28" s="5"/>
      <c r="O28" s="5"/>
      <c r="P28" s="5"/>
      <c r="Q28" s="5"/>
      <c r="R28" s="5"/>
      <c r="S28" s="5"/>
      <c r="T28" s="5"/>
      <c r="U28" s="5"/>
      <c r="V28" s="5"/>
      <c r="W28" s="5"/>
      <c r="X28" s="5"/>
      <c r="Y28" s="5"/>
      <c r="Z28" s="5"/>
    </row>
    <row r="29" ht="12.75" customHeight="1">
      <c r="A29" s="5" t="s">
        <v>382</v>
      </c>
      <c r="B29" s="5" t="s">
        <v>383</v>
      </c>
      <c r="C29" s="5"/>
      <c r="D29" s="5"/>
      <c r="E29" s="5"/>
      <c r="F29" s="5"/>
      <c r="G29" s="5"/>
      <c r="H29" s="5"/>
      <c r="I29" s="5"/>
      <c r="J29" s="5"/>
      <c r="K29" s="5"/>
      <c r="L29" s="5"/>
      <c r="M29" s="5"/>
      <c r="N29" s="5"/>
      <c r="O29" s="5"/>
      <c r="P29" s="5"/>
      <c r="Q29" s="5"/>
      <c r="R29" s="5"/>
      <c r="S29" s="5"/>
      <c r="T29" s="5"/>
      <c r="U29" s="5"/>
      <c r="V29" s="5"/>
      <c r="W29" s="5"/>
      <c r="X29" s="5"/>
      <c r="Y29" s="5"/>
      <c r="Z29" s="5"/>
    </row>
    <row r="30" ht="12.75" customHeight="1">
      <c r="A30" s="5" t="s">
        <v>384</v>
      </c>
      <c r="B30" s="5" t="s">
        <v>385</v>
      </c>
      <c r="C30" s="5"/>
      <c r="D30" s="5"/>
      <c r="E30" s="5"/>
      <c r="F30" s="5"/>
      <c r="G30" s="5"/>
      <c r="H30" s="5"/>
      <c r="I30" s="5"/>
      <c r="J30" s="5"/>
      <c r="K30" s="5"/>
      <c r="L30" s="5"/>
      <c r="M30" s="5"/>
      <c r="N30" s="5"/>
      <c r="O30" s="5"/>
      <c r="P30" s="5"/>
      <c r="Q30" s="5"/>
      <c r="R30" s="5"/>
      <c r="S30" s="5"/>
      <c r="T30" s="5"/>
      <c r="U30" s="5"/>
      <c r="V30" s="5"/>
      <c r="W30" s="5"/>
      <c r="X30" s="5"/>
      <c r="Y30" s="5"/>
      <c r="Z30" s="5"/>
    </row>
    <row r="31" ht="12.75" customHeight="1">
      <c r="A31" s="5" t="s">
        <v>386</v>
      </c>
      <c r="B31" s="5" t="s">
        <v>387</v>
      </c>
      <c r="C31" s="5"/>
      <c r="D31" s="5"/>
      <c r="E31" s="5"/>
      <c r="F31" s="5"/>
      <c r="G31" s="5"/>
      <c r="H31" s="5"/>
      <c r="I31" s="5"/>
      <c r="J31" s="5"/>
      <c r="K31" s="5"/>
      <c r="L31" s="5"/>
      <c r="M31" s="5"/>
      <c r="N31" s="5"/>
      <c r="O31" s="5"/>
      <c r="P31" s="5"/>
      <c r="Q31" s="5"/>
      <c r="R31" s="5"/>
      <c r="S31" s="5"/>
      <c r="T31" s="5"/>
      <c r="U31" s="5"/>
      <c r="V31" s="5"/>
      <c r="W31" s="5"/>
      <c r="X31" s="5"/>
      <c r="Y31" s="5"/>
      <c r="Z31" s="5"/>
    </row>
    <row r="32" ht="12.75" customHeight="1">
      <c r="A32" s="5" t="s">
        <v>388</v>
      </c>
      <c r="B32" s="5" t="s">
        <v>389</v>
      </c>
      <c r="C32" s="5"/>
      <c r="D32" s="5"/>
      <c r="E32" s="5"/>
      <c r="F32" s="5"/>
      <c r="G32" s="5"/>
      <c r="H32" s="5"/>
      <c r="I32" s="5"/>
      <c r="J32" s="5"/>
      <c r="K32" s="5"/>
      <c r="L32" s="5"/>
      <c r="M32" s="5"/>
      <c r="N32" s="5"/>
      <c r="O32" s="5"/>
      <c r="P32" s="5"/>
      <c r="Q32" s="5"/>
      <c r="R32" s="5"/>
      <c r="S32" s="5"/>
      <c r="T32" s="5"/>
      <c r="U32" s="5"/>
      <c r="V32" s="5"/>
      <c r="W32" s="5"/>
      <c r="X32" s="5"/>
      <c r="Y32" s="5"/>
      <c r="Z32" s="5"/>
    </row>
    <row r="33" ht="12.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ht="12.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ht="12.75" customHeight="1">
      <c r="A35" s="5" t="s">
        <v>333</v>
      </c>
      <c r="B35" s="5"/>
      <c r="C35" s="5"/>
      <c r="D35" s="5"/>
      <c r="E35" s="5"/>
      <c r="F35" s="5"/>
      <c r="G35" s="5"/>
      <c r="H35" s="5"/>
      <c r="I35" s="5"/>
      <c r="J35" s="5"/>
      <c r="K35" s="5"/>
      <c r="L35" s="5"/>
      <c r="M35" s="5"/>
      <c r="N35" s="5"/>
      <c r="O35" s="5"/>
      <c r="P35" s="5"/>
      <c r="Q35" s="5"/>
      <c r="R35" s="5"/>
      <c r="S35" s="5"/>
      <c r="T35" s="5"/>
      <c r="U35" s="5"/>
      <c r="V35" s="5"/>
      <c r="W35" s="5"/>
      <c r="X35" s="5"/>
      <c r="Y35" s="5"/>
      <c r="Z35" s="5"/>
    </row>
    <row r="36" ht="12.75" customHeight="1">
      <c r="A36" s="5" t="s">
        <v>390</v>
      </c>
      <c r="B36" s="5"/>
      <c r="C36" s="5"/>
      <c r="D36" s="5"/>
      <c r="E36" s="5"/>
      <c r="F36" s="5"/>
      <c r="G36" s="5"/>
      <c r="H36" s="5"/>
      <c r="I36" s="5"/>
      <c r="J36" s="5"/>
      <c r="K36" s="5"/>
      <c r="L36" s="5"/>
      <c r="M36" s="5"/>
      <c r="N36" s="5"/>
      <c r="O36" s="5"/>
      <c r="P36" s="5"/>
      <c r="Q36" s="5"/>
      <c r="R36" s="5"/>
      <c r="S36" s="5"/>
      <c r="T36" s="5"/>
      <c r="U36" s="5"/>
      <c r="V36" s="5"/>
      <c r="W36" s="5"/>
      <c r="X36" s="5"/>
      <c r="Y36" s="5"/>
      <c r="Z36" s="5"/>
    </row>
    <row r="37" ht="12.75" customHeight="1">
      <c r="A37" s="5" t="s">
        <v>43</v>
      </c>
      <c r="B37" s="5" t="s">
        <v>391</v>
      </c>
      <c r="C37" s="5"/>
      <c r="D37" s="5"/>
      <c r="E37" s="5"/>
      <c r="F37" s="5"/>
      <c r="G37" s="5"/>
      <c r="H37" s="5"/>
      <c r="I37" s="5"/>
      <c r="J37" s="5"/>
      <c r="K37" s="5"/>
      <c r="L37" s="5"/>
      <c r="M37" s="5"/>
      <c r="N37" s="5"/>
      <c r="O37" s="5"/>
      <c r="P37" s="5"/>
      <c r="Q37" s="5"/>
      <c r="R37" s="5"/>
      <c r="S37" s="5"/>
      <c r="T37" s="5"/>
      <c r="U37" s="5"/>
      <c r="V37" s="5"/>
      <c r="W37" s="5"/>
      <c r="X37" s="5"/>
      <c r="Y37" s="5"/>
      <c r="Z37" s="5"/>
    </row>
    <row r="38" ht="12.75" customHeight="1">
      <c r="A38" s="5" t="s">
        <v>37</v>
      </c>
      <c r="B38" s="5" t="s">
        <v>392</v>
      </c>
      <c r="C38" s="5"/>
      <c r="D38" s="5"/>
      <c r="E38" s="5"/>
      <c r="F38" s="5"/>
      <c r="G38" s="5"/>
      <c r="H38" s="5"/>
      <c r="I38" s="5"/>
      <c r="J38" s="5"/>
      <c r="K38" s="5"/>
      <c r="L38" s="5"/>
      <c r="M38" s="5"/>
      <c r="N38" s="5"/>
      <c r="O38" s="5"/>
      <c r="P38" s="5"/>
      <c r="Q38" s="5"/>
      <c r="R38" s="5"/>
      <c r="S38" s="5"/>
      <c r="T38" s="5"/>
      <c r="U38" s="5"/>
      <c r="V38" s="5"/>
      <c r="W38" s="5"/>
      <c r="X38" s="5"/>
      <c r="Y38" s="5"/>
      <c r="Z38" s="5"/>
    </row>
    <row r="39" ht="12.75" customHeight="1">
      <c r="A39" s="5" t="s">
        <v>38</v>
      </c>
      <c r="B39" s="5" t="s">
        <v>393</v>
      </c>
      <c r="C39" s="5"/>
      <c r="D39" s="5"/>
      <c r="E39" s="5"/>
      <c r="F39" s="5"/>
      <c r="G39" s="5"/>
      <c r="H39" s="5"/>
      <c r="I39" s="5"/>
      <c r="J39" s="5"/>
      <c r="K39" s="5"/>
      <c r="L39" s="5"/>
      <c r="M39" s="5"/>
      <c r="N39" s="5"/>
      <c r="O39" s="5"/>
      <c r="P39" s="5"/>
      <c r="Q39" s="5"/>
      <c r="R39" s="5"/>
      <c r="S39" s="5"/>
      <c r="T39" s="5"/>
      <c r="U39" s="5"/>
      <c r="V39" s="5"/>
      <c r="W39" s="5"/>
      <c r="X39" s="5"/>
      <c r="Y39" s="5"/>
      <c r="Z39" s="5"/>
    </row>
    <row r="40" ht="12.75" customHeight="1">
      <c r="A40" s="5" t="s">
        <v>39</v>
      </c>
      <c r="B40" s="5" t="s">
        <v>394</v>
      </c>
      <c r="C40" s="5"/>
      <c r="D40" s="5"/>
      <c r="E40" s="5"/>
      <c r="F40" s="5"/>
      <c r="G40" s="5"/>
      <c r="H40" s="5"/>
      <c r="I40" s="5"/>
      <c r="J40" s="5"/>
      <c r="K40" s="5"/>
      <c r="L40" s="5"/>
      <c r="M40" s="5"/>
      <c r="N40" s="5"/>
      <c r="O40" s="5"/>
      <c r="P40" s="5"/>
      <c r="Q40" s="5"/>
      <c r="R40" s="5"/>
      <c r="S40" s="5"/>
      <c r="T40" s="5"/>
      <c r="U40" s="5"/>
      <c r="V40" s="5"/>
      <c r="W40" s="5"/>
      <c r="X40" s="5"/>
      <c r="Y40" s="5"/>
      <c r="Z40" s="5"/>
    </row>
    <row r="41" ht="12.75" customHeight="1">
      <c r="A41" s="5" t="s">
        <v>40</v>
      </c>
      <c r="B41" s="5" t="s">
        <v>395</v>
      </c>
      <c r="C41" s="5"/>
      <c r="D41" s="5"/>
      <c r="E41" s="5"/>
      <c r="F41" s="5"/>
      <c r="G41" s="5"/>
      <c r="H41" s="5"/>
      <c r="I41" s="5"/>
      <c r="J41" s="5"/>
      <c r="K41" s="5"/>
      <c r="L41" s="5"/>
      <c r="M41" s="5"/>
      <c r="N41" s="5"/>
      <c r="O41" s="5"/>
      <c r="P41" s="5"/>
      <c r="Q41" s="5"/>
      <c r="R41" s="5"/>
      <c r="S41" s="5"/>
      <c r="T41" s="5"/>
      <c r="U41" s="5"/>
      <c r="V41" s="5"/>
      <c r="W41" s="5"/>
      <c r="X41" s="5"/>
      <c r="Y41" s="5"/>
      <c r="Z41" s="5"/>
    </row>
    <row r="42" ht="12.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ht="12.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ht="12.75" customHeight="1">
      <c r="A44" s="5"/>
      <c r="B44" s="5" t="s">
        <v>396</v>
      </c>
      <c r="C44" s="5"/>
      <c r="D44" s="5"/>
      <c r="E44" s="5"/>
      <c r="F44" s="5"/>
      <c r="G44" s="5"/>
      <c r="H44" s="5"/>
      <c r="I44" s="5"/>
      <c r="J44" s="5"/>
      <c r="K44" s="5"/>
      <c r="L44" s="5"/>
      <c r="M44" s="5"/>
      <c r="N44" s="5"/>
      <c r="O44" s="5"/>
      <c r="P44" s="5"/>
      <c r="Q44" s="5"/>
      <c r="R44" s="5"/>
      <c r="S44" s="5"/>
      <c r="T44" s="5"/>
      <c r="U44" s="5"/>
      <c r="V44" s="5"/>
      <c r="W44" s="5"/>
      <c r="X44" s="5"/>
      <c r="Y44" s="5"/>
      <c r="Z44" s="5"/>
    </row>
    <row r="45" ht="12.75" customHeight="1">
      <c r="A45" s="5" t="s">
        <v>377</v>
      </c>
      <c r="B45" s="5" t="s">
        <v>397</v>
      </c>
      <c r="C45" s="5"/>
      <c r="D45" s="5"/>
      <c r="E45" s="5"/>
      <c r="F45" s="5"/>
      <c r="G45" s="5"/>
      <c r="H45" s="5"/>
      <c r="I45" s="5"/>
      <c r="J45" s="5"/>
      <c r="K45" s="5"/>
      <c r="L45" s="5"/>
      <c r="M45" s="5"/>
      <c r="N45" s="5"/>
      <c r="O45" s="5"/>
      <c r="P45" s="5"/>
      <c r="Q45" s="5"/>
      <c r="R45" s="5"/>
      <c r="S45" s="5"/>
      <c r="T45" s="5"/>
      <c r="U45" s="5"/>
      <c r="V45" s="5"/>
      <c r="W45" s="5"/>
      <c r="X45" s="5"/>
      <c r="Y45" s="5"/>
      <c r="Z45" s="5"/>
    </row>
    <row r="46" ht="12.75" customHeight="1">
      <c r="A46" s="5" t="s">
        <v>378</v>
      </c>
      <c r="B46" s="5" t="s">
        <v>398</v>
      </c>
      <c r="C46" s="5"/>
      <c r="D46" s="5"/>
      <c r="E46" s="5"/>
      <c r="F46" s="5"/>
      <c r="G46" s="5"/>
      <c r="H46" s="5"/>
      <c r="I46" s="5"/>
      <c r="J46" s="5"/>
      <c r="K46" s="5"/>
      <c r="L46" s="5"/>
      <c r="M46" s="5"/>
      <c r="N46" s="5"/>
      <c r="O46" s="5"/>
      <c r="P46" s="5"/>
      <c r="Q46" s="5"/>
      <c r="R46" s="5"/>
      <c r="S46" s="5"/>
      <c r="T46" s="5"/>
      <c r="U46" s="5"/>
      <c r="V46" s="5"/>
      <c r="W46" s="5"/>
      <c r="X46" s="5"/>
      <c r="Y46" s="5"/>
      <c r="Z46" s="5"/>
    </row>
    <row r="47" ht="12.75" customHeight="1">
      <c r="A47" s="5" t="s">
        <v>379</v>
      </c>
      <c r="B47" s="5" t="s">
        <v>399</v>
      </c>
      <c r="C47" s="5"/>
      <c r="D47" s="5"/>
      <c r="E47" s="5"/>
      <c r="F47" s="5"/>
      <c r="G47" s="5"/>
      <c r="H47" s="5"/>
      <c r="I47" s="5"/>
      <c r="J47" s="5"/>
      <c r="K47" s="5"/>
      <c r="L47" s="5"/>
      <c r="M47" s="5"/>
      <c r="N47" s="5"/>
      <c r="O47" s="5"/>
      <c r="P47" s="5"/>
      <c r="Q47" s="5"/>
      <c r="R47" s="5"/>
      <c r="S47" s="5"/>
      <c r="T47" s="5"/>
      <c r="U47" s="5"/>
      <c r="V47" s="5"/>
      <c r="W47" s="5"/>
      <c r="X47" s="5"/>
      <c r="Y47" s="5"/>
      <c r="Z47" s="5"/>
    </row>
    <row r="48" ht="12.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ht="12.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ht="12.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ht="12.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ht="12.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ht="12.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ht="12.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ht="12.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ht="12.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ht="12.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ht="12.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ht="12.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ht="12.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ht="12.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ht="12.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ht="12.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ht="12.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ht="12.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ht="12.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2.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2.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2.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2.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2.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2.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2.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2.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2.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2.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2.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2.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2.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2.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2.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2.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2.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2.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2.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2.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2.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2.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2.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2.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2.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2.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2.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2.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2.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2.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2.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2.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2.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2.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2.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2.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2.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2.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2.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2.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2.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2.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2.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2.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2.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2.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2.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2.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2.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2.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2.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2.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2.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2.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2.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2.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2.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2.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2.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2.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2.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2.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2.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2.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2.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2.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2.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2.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2.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2.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2.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2.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2.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2.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2.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2.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2.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2.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2.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2.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2.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2.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2.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2.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2.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2.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2.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2.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2.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2.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2.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2.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2.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2.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2.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2.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2.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2.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2.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2.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2.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2.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2.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2.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2.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2.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2.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2.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2.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2.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2.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2.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2.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2.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2.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2.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2.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2.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2.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2.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2.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2.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2.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2.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2.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2.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2.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2.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2.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2.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2.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2.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2.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2.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2.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2.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2.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2.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2.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2.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2.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2.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2.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2.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2.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2.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2.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2.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2.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2.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2.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2.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2.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2.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2.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2.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2.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2.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2.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2.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2.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2.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2.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2.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2.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2.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2.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2.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2.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2.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2.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2.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2.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2.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2.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2.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2.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2.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2.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2.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2.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2.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2.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2.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2.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2.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2.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2.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2.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2.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2.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2.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2.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2.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2.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2.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2.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2.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2.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2.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2.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2.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2.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2.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2.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2.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2.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2.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2.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2.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2.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2.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2.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2.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2.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2.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2.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2.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2.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2.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2.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2.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2.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2.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2.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2.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2.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2.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2.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2.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2.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2.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2.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2.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2.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2.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2.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2.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2.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2.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2.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2.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2.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2.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2.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2.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2.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2.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2.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2.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2.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2.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2.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2.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2.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2.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2.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2.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2.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2.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2.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2.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2.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2.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2.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2.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2.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2.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2.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2.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2.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2.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2.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2.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2.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2.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2.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2.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2.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2.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2.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2.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2.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2.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2.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2.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2.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2.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2.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2.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2.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2.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2.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2.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2.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2.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2.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2.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2.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2.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2.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2.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2.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2.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2.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2.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2.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2.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2.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2.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2.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2.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2.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2.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2.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2.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2.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2.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2.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2.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2.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2.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2.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2.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2.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2.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2.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2.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2.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2.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2.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2.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2.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2.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2.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2.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2.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2.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2.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2.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2.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2.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2.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2.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2.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2.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2.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2.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2.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2.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2.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2.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2.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2.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2.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2.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2.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2.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2.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2.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2.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2.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2.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2.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2.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2.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2.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2.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2.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2.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2.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2.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2.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2.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2.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2.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2.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2.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2.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2.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2.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2.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2.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2.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2.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2.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2.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2.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2.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2.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2.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2.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2.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2.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2.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2.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2.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2.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2.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2.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2.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2.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2.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2.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2.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2.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2.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2.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2.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2.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2.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2.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2.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2.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2.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2.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2.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2.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2.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2.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2.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2.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2.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2.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2.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2.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2.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2.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2.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2.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2.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2.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2.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2.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2.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2.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2.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2.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2.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2.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2.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2.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2.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2.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2.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2.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2.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2.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2.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2.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2.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2.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2.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2.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2.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2.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2.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2.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2.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2.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2.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2.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2.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2.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2.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2.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2.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2.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2.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2.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2.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2.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2.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2.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2.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2.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2.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2.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2.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2.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2.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2.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2.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2.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2.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2.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2.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2.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2.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2.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2.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2.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2.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2.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2.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2.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2.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2.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2.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2.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2.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2.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2.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2.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2.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2.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2.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2.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2.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2.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2.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2.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2.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2.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2.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2.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2.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2.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2.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2.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2.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2.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2.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2.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2.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2.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2.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2.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2.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2.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2.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2.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2.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2.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2.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2.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2.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2.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2.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2.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2.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2.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2.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2.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2.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2.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2.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2.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2.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2.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2.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2.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2.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2.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2.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2.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2.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2.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2.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2.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2.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2.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2.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2.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2.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2.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2.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2.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2.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2.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2.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2.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2.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2.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2.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2.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2.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2.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2.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2.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2.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2.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2.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2.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2.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2.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2.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2.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2.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2.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2.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2.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2.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2.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2.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2.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2.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2.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2.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2.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2.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2.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2.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2.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2.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2.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2.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2.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2.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2.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2.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2.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2.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2.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2.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2.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2.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2.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2.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2.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2.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2.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2.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2.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2.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2.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2.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2.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2.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2.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2.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2.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2.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2.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2.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2.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2.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2.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2.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2.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2.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2.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2.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2.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2.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2.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2.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2.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2.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2.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2.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2.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2.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2.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2.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2.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2.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2.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2.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2.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2.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2.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2.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2.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2.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2.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2.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2.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2.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2.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2.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2.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2.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2.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2.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2.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2.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2.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2.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2.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2.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2.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2.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2.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2.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2.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2.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2.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2.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2.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2.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2.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2.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2.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2.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2.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2.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2.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2.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2.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2.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2.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2.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2.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2.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2.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2.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2.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2.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2.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2.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2.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2.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2.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2.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2.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2.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2.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2.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2.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2.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2.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2.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2.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2.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2.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2.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2.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2.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2.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2.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2.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2.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2.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2.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2.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2.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2.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2.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2.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2.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2.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2.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2.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2.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2.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2.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2.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2.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2.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2.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2.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2.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2.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2.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2.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2.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2.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2.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2.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2.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2.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2.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2.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2.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2.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2.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2.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2.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2.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2.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2.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2.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2.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2.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2.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2.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2.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2.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2.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2.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2.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2.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2.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2.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2.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2.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2.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2.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2.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2.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2.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2.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2.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2.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2.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2.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2.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2.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2.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2.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2.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2.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2.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2.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2.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2.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2.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2.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2.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2.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2.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2.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2.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2.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2.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2.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2.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2.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2.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2.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2.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2.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2.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2.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2.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2.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2.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2.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2.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2.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2.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2.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2.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2.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2.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2.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2.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2.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2.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2.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2.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2.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2.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2.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2.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2.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2.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2.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2.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2.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2.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2.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2.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2.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2.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2.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2.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2.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2.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2.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2.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2.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2.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2.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2.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2.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2.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2.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2.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2.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2.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2.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2.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2.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2.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2.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2.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2.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2.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2.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2.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2.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2.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2.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2.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2.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2.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2.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2.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2.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2.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2.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2.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2.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2.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2.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2.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2.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2.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2.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2.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2.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2.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2.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2.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2.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2.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2.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2.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2.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2.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2.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2.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2.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2.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2.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2.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2.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2.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2.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2.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2.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2.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2.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2.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2.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2.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2.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2.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2.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2.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29">
    <mergeCell ref="B6:R6"/>
    <mergeCell ref="B7:R7"/>
    <mergeCell ref="C9:N10"/>
    <mergeCell ref="O9:Q10"/>
    <mergeCell ref="R9:R11"/>
    <mergeCell ref="A1:R1"/>
    <mergeCell ref="A2:R2"/>
    <mergeCell ref="A3:R3"/>
    <mergeCell ref="D4:E4"/>
    <mergeCell ref="F4:K5"/>
    <mergeCell ref="L4:R5"/>
    <mergeCell ref="B8:R8"/>
    <mergeCell ref="A6:A8"/>
    <mergeCell ref="A9:B9"/>
    <mergeCell ref="A10:B10"/>
    <mergeCell ref="A11:B11"/>
    <mergeCell ref="A12:B12"/>
    <mergeCell ref="A13:B13"/>
    <mergeCell ref="A14:B14"/>
    <mergeCell ref="A20:B20"/>
    <mergeCell ref="A21:B21"/>
    <mergeCell ref="A27:B27"/>
    <mergeCell ref="A15:B15"/>
    <mergeCell ref="A16:B16"/>
    <mergeCell ref="A17:B17"/>
    <mergeCell ref="A19:B19"/>
    <mergeCell ref="C19:N20"/>
    <mergeCell ref="O19:Q20"/>
    <mergeCell ref="R19:R21"/>
  </mergeCell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0"/>
  </cols>
  <sheetData>
    <row r="1" ht="12.75" customHeight="1"/>
    <row r="2" ht="12.75" customHeight="1"/>
    <row r="3" ht="12.75" customHeight="1"/>
    <row r="4" ht="12.75" customHeight="1"/>
    <row r="5" ht="12.75" customHeight="1"/>
    <row r="6" ht="12.75" customHeight="1"/>
    <row r="7" ht="12.75" customHeight="1"/>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2018-05-30T04:10:07Z</dcterms:created>
  <dc:creator>SCE</dc:creator>
</cp:coreProperties>
</file>