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autoCompressPictures="0" defaultThemeVersion="124226"/>
  <mc:AlternateContent xmlns:mc="http://schemas.openxmlformats.org/markup-compatibility/2006">
    <mc:Choice Requires="x15">
      <x15ac:absPath xmlns:x15ac="http://schemas.microsoft.com/office/spreadsheetml/2010/11/ac" url="C:\Users\MANJU\Desktop\2.6.2\2.6.2 NEW\1ST YEAR CO ATTAINMENT EEE\"/>
    </mc:Choice>
  </mc:AlternateContent>
  <bookViews>
    <workbookView xWindow="0" yWindow="0" windowWidth="20490" windowHeight="7755" tabRatio="918" activeTab="3"/>
  </bookViews>
  <sheets>
    <sheet name="FINAL EXAM CO" sheetId="40" r:id="rId1"/>
    <sheet name="TOTAL CO " sheetId="33" r:id="rId2"/>
    <sheet name="CO ATTAINMENT" sheetId="23" r:id="rId3"/>
    <sheet name="CO PO   ATTAINMENT DIRECT ASSME" sheetId="21" r:id="rId4"/>
    <sheet name="C-Sec" sheetId="2" state="hidden" r:id="rId5"/>
    <sheet name="Sheet1" sheetId="3" state="hidden" r:id="rId6"/>
    <sheet name="Sheet2" sheetId="4" state="hidden" r:id="rId7"/>
  </sheets>
  <externalReferences>
    <externalReference r:id="rId8"/>
  </externalReferences>
  <calcPr calcId="162913"/>
</workbook>
</file>

<file path=xl/calcChain.xml><?xml version="1.0" encoding="utf-8"?>
<calcChain xmlns="http://schemas.openxmlformats.org/spreadsheetml/2006/main">
  <c r="G27" i="21" l="1"/>
  <c r="F12" i="40" l="1"/>
  <c r="F13" i="40"/>
  <c r="F14" i="40"/>
  <c r="F15" i="40"/>
  <c r="F16" i="40"/>
  <c r="F17" i="40"/>
  <c r="F18" i="40"/>
  <c r="F19" i="40"/>
  <c r="F20" i="40"/>
  <c r="F21" i="40"/>
  <c r="F22" i="40"/>
  <c r="F23" i="40"/>
  <c r="F24" i="40"/>
  <c r="F25" i="40"/>
  <c r="F26" i="40"/>
  <c r="F27" i="40"/>
  <c r="F28" i="40"/>
  <c r="F29" i="40"/>
  <c r="F30" i="40"/>
  <c r="F31" i="40"/>
  <c r="F32" i="40"/>
  <c r="F33" i="40"/>
  <c r="F34" i="40"/>
  <c r="F35" i="40"/>
  <c r="F36" i="40"/>
  <c r="F37" i="40"/>
  <c r="F38" i="40"/>
  <c r="F39" i="40"/>
  <c r="F40" i="40"/>
  <c r="F41" i="40"/>
  <c r="F42" i="40"/>
  <c r="F43" i="40"/>
  <c r="F44" i="40"/>
  <c r="F45" i="40"/>
  <c r="F46" i="40"/>
  <c r="F47" i="40"/>
  <c r="F48" i="40"/>
  <c r="F49" i="40"/>
  <c r="F50" i="40"/>
  <c r="F51" i="40"/>
  <c r="F52" i="40"/>
  <c r="F53" i="40"/>
  <c r="F54" i="40"/>
  <c r="F55" i="40"/>
  <c r="F56" i="40"/>
  <c r="F57" i="40"/>
  <c r="F58" i="40"/>
  <c r="F59" i="40"/>
  <c r="F60" i="40"/>
  <c r="F61" i="40"/>
  <c r="F62" i="40"/>
  <c r="F63" i="40"/>
  <c r="F64" i="40"/>
  <c r="F65" i="40"/>
  <c r="F66" i="40"/>
  <c r="F67" i="40"/>
  <c r="F68" i="40"/>
  <c r="F69" i="40"/>
  <c r="F70" i="40"/>
  <c r="F71" i="40"/>
  <c r="F72" i="40"/>
  <c r="F73" i="40"/>
  <c r="F74" i="40"/>
  <c r="F75" i="40"/>
  <c r="F76" i="40"/>
  <c r="F77" i="40"/>
  <c r="F78" i="40"/>
  <c r="F79" i="40"/>
  <c r="F80" i="40"/>
  <c r="F81" i="40"/>
  <c r="F82" i="40"/>
  <c r="F83" i="40"/>
  <c r="F84" i="40"/>
  <c r="F85" i="40"/>
  <c r="F86" i="40"/>
  <c r="F87" i="40"/>
  <c r="F88" i="40"/>
  <c r="F89" i="40"/>
  <c r="F90" i="40"/>
  <c r="F91" i="40"/>
  <c r="F92" i="40"/>
  <c r="F93" i="40"/>
  <c r="F94" i="40"/>
  <c r="F95" i="40"/>
  <c r="F96" i="40"/>
  <c r="F97" i="40"/>
  <c r="F98" i="40"/>
  <c r="F99" i="40"/>
  <c r="F100" i="40"/>
  <c r="F101" i="40"/>
  <c r="F102" i="40"/>
  <c r="F103" i="40"/>
  <c r="F104" i="40"/>
  <c r="F105" i="40"/>
  <c r="F106" i="40"/>
  <c r="F107" i="40"/>
  <c r="Q28" i="21"/>
  <c r="Q29" i="21"/>
  <c r="P28" i="21"/>
  <c r="P29" i="21"/>
  <c r="Q27" i="21"/>
  <c r="P27" i="21"/>
  <c r="O28" i="21"/>
  <c r="O29" i="21"/>
  <c r="O30" i="21" s="1"/>
  <c r="O27" i="21"/>
  <c r="N28" i="21"/>
  <c r="N29" i="21"/>
  <c r="N27" i="21"/>
  <c r="N30" i="21" s="1"/>
  <c r="L29" i="21"/>
  <c r="L30" i="21" s="1"/>
  <c r="L27" i="21"/>
  <c r="G29" i="21"/>
  <c r="G28" i="21"/>
  <c r="F28" i="21"/>
  <c r="F29" i="21"/>
  <c r="F27" i="21"/>
  <c r="E28" i="21"/>
  <c r="E29" i="21"/>
  <c r="E27" i="21"/>
  <c r="D28" i="21"/>
  <c r="R28" i="21" s="1"/>
  <c r="D29" i="21"/>
  <c r="R29" i="21" s="1"/>
  <c r="D27" i="21"/>
  <c r="R27" i="21" s="1"/>
  <c r="F11" i="40"/>
  <c r="P20" i="21"/>
  <c r="Q20" i="21"/>
  <c r="F15" i="33"/>
  <c r="F20" i="33" s="1"/>
  <c r="G15" i="33"/>
  <c r="G20" i="33"/>
  <c r="E15" i="33"/>
  <c r="E20" i="33" s="1"/>
  <c r="X56" i="2"/>
  <c r="X57" i="2"/>
  <c r="X58" i="2"/>
  <c r="X59" i="2"/>
  <c r="X60" i="2"/>
  <c r="X61" i="2"/>
  <c r="W56" i="2"/>
  <c r="W64" i="2" s="1"/>
  <c r="W57" i="2"/>
  <c r="W58" i="2"/>
  <c r="W59" i="2"/>
  <c r="W60" i="2"/>
  <c r="W61" i="2"/>
  <c r="V56" i="2"/>
  <c r="V57" i="2"/>
  <c r="V58" i="2"/>
  <c r="V59" i="2"/>
  <c r="V60" i="2"/>
  <c r="V61" i="2"/>
  <c r="U56" i="2"/>
  <c r="U57" i="2"/>
  <c r="U58" i="2"/>
  <c r="U59" i="2"/>
  <c r="U60" i="2"/>
  <c r="U61" i="2"/>
  <c r="T56" i="2"/>
  <c r="T57" i="2"/>
  <c r="T58" i="2"/>
  <c r="T59" i="2"/>
  <c r="T60" i="2"/>
  <c r="T61" i="2"/>
  <c r="S56" i="2"/>
  <c r="S57" i="2"/>
  <c r="S58" i="2"/>
  <c r="S59" i="2"/>
  <c r="S60" i="2"/>
  <c r="S61" i="2"/>
  <c r="R56" i="2"/>
  <c r="R57" i="2"/>
  <c r="R58" i="2"/>
  <c r="R59" i="2"/>
  <c r="R60" i="2"/>
  <c r="R61" i="2"/>
  <c r="Q56" i="2"/>
  <c r="Q57" i="2"/>
  <c r="Q58" i="2"/>
  <c r="Q59" i="2"/>
  <c r="Q60" i="2"/>
  <c r="Q61" i="2"/>
  <c r="P56" i="2"/>
  <c r="P57" i="2"/>
  <c r="P58" i="2"/>
  <c r="P59" i="2"/>
  <c r="P60" i="2"/>
  <c r="P61" i="2"/>
  <c r="O56" i="2"/>
  <c r="O57" i="2"/>
  <c r="O58" i="2"/>
  <c r="O59" i="2"/>
  <c r="O60" i="2"/>
  <c r="O61" i="2"/>
  <c r="N56" i="2"/>
  <c r="N57" i="2"/>
  <c r="N58" i="2"/>
  <c r="N59" i="2"/>
  <c r="N60" i="2"/>
  <c r="N61" i="2"/>
  <c r="M56" i="2"/>
  <c r="M57" i="2"/>
  <c r="M58" i="2"/>
  <c r="M59" i="2"/>
  <c r="M60" i="2"/>
  <c r="M61" i="2"/>
  <c r="L56" i="2"/>
  <c r="L57" i="2"/>
  <c r="L58" i="2"/>
  <c r="L59" i="2"/>
  <c r="L60" i="2"/>
  <c r="L61" i="2"/>
  <c r="K56" i="2"/>
  <c r="K57" i="2"/>
  <c r="K58" i="2"/>
  <c r="K59" i="2"/>
  <c r="K60" i="2"/>
  <c r="K61" i="2"/>
  <c r="J56" i="2"/>
  <c r="J57" i="2"/>
  <c r="J58" i="2"/>
  <c r="J59" i="2"/>
  <c r="J60" i="2"/>
  <c r="J61" i="2"/>
  <c r="I56" i="2"/>
  <c r="I57" i="2"/>
  <c r="I58" i="2"/>
  <c r="I59" i="2"/>
  <c r="I60" i="2"/>
  <c r="I64" i="2" s="1"/>
  <c r="I61" i="2"/>
  <c r="H56" i="2"/>
  <c r="H57" i="2"/>
  <c r="H58" i="2"/>
  <c r="H59" i="2"/>
  <c r="H60" i="2"/>
  <c r="H61" i="2"/>
  <c r="G56" i="2"/>
  <c r="G57" i="2"/>
  <c r="G58" i="2"/>
  <c r="G59" i="2"/>
  <c r="G60" i="2"/>
  <c r="G61" i="2"/>
  <c r="F56" i="2"/>
  <c r="F57" i="2"/>
  <c r="F58" i="2"/>
  <c r="F59" i="2"/>
  <c r="F60" i="2"/>
  <c r="F61" i="2"/>
  <c r="E56" i="2"/>
  <c r="E57" i="2"/>
  <c r="E58" i="2"/>
  <c r="E59" i="2"/>
  <c r="E60" i="2"/>
  <c r="E61" i="2"/>
  <c r="D56" i="2"/>
  <c r="D57" i="2"/>
  <c r="D58" i="2"/>
  <c r="D59" i="2"/>
  <c r="D60" i="2"/>
  <c r="D61" i="2"/>
  <c r="X62" i="2"/>
  <c r="W62" i="2"/>
  <c r="V62" i="2"/>
  <c r="U62" i="2"/>
  <c r="T62" i="2"/>
  <c r="S62" i="2"/>
  <c r="R62" i="2"/>
  <c r="Q62" i="2"/>
  <c r="P62" i="2"/>
  <c r="O62" i="2"/>
  <c r="N62" i="2"/>
  <c r="M62" i="2"/>
  <c r="L62" i="2"/>
  <c r="K62" i="2"/>
  <c r="J62" i="2"/>
  <c r="I62" i="2"/>
  <c r="H62" i="2"/>
  <c r="G62" i="2"/>
  <c r="F62" i="2"/>
  <c r="E62" i="2"/>
  <c r="D62" i="2"/>
  <c r="D8" i="3"/>
  <c r="D7" i="3"/>
  <c r="D6" i="3"/>
  <c r="D5" i="3"/>
  <c r="M84" i="4"/>
  <c r="M92" i="4"/>
  <c r="M97" i="4" s="1"/>
  <c r="L84" i="4"/>
  <c r="L92" i="4" s="1"/>
  <c r="L85" i="4"/>
  <c r="L93" i="4" s="1"/>
  <c r="K84" i="4"/>
  <c r="K92" i="4"/>
  <c r="K97" i="4" s="1"/>
  <c r="J84" i="4"/>
  <c r="J92" i="4" s="1"/>
  <c r="J85" i="4"/>
  <c r="J93" i="4" s="1"/>
  <c r="I84" i="4"/>
  <c r="I92" i="4"/>
  <c r="I97" i="4" s="1"/>
  <c r="H84" i="4"/>
  <c r="H92" i="4" s="1"/>
  <c r="H97" i="4" s="1"/>
  <c r="G84" i="4"/>
  <c r="G92" i="4" s="1"/>
  <c r="G97" i="4" s="1"/>
  <c r="F84" i="4"/>
  <c r="F92" i="4" s="1"/>
  <c r="F97" i="4" s="1"/>
  <c r="E84" i="4"/>
  <c r="E92" i="4" s="1"/>
  <c r="E97" i="4" s="1"/>
  <c r="D84" i="4"/>
  <c r="D92" i="4"/>
  <c r="D85" i="4"/>
  <c r="D93" i="4"/>
  <c r="D86" i="4"/>
  <c r="D94" i="4"/>
  <c r="D87" i="4"/>
  <c r="D95" i="4"/>
  <c r="D88" i="4"/>
  <c r="D96" i="4"/>
  <c r="C84" i="4"/>
  <c r="C92" i="4"/>
  <c r="C97" i="4" s="1"/>
  <c r="C85" i="4"/>
  <c r="C93" i="4"/>
  <c r="C86" i="4"/>
  <c r="C94" i="4"/>
  <c r="C87" i="4"/>
  <c r="C95" i="4"/>
  <c r="C88" i="4"/>
  <c r="C96" i="4"/>
  <c r="B84" i="4"/>
  <c r="B92" i="4"/>
  <c r="B85" i="4"/>
  <c r="B93" i="4"/>
  <c r="B97" i="4" s="1"/>
  <c r="B86" i="4"/>
  <c r="B94" i="4"/>
  <c r="B87" i="4"/>
  <c r="B95" i="4"/>
  <c r="B88" i="4"/>
  <c r="B96" i="4"/>
  <c r="M88" i="4"/>
  <c r="M96" i="4"/>
  <c r="L88" i="4"/>
  <c r="L96" i="4"/>
  <c r="K88" i="4"/>
  <c r="K96" i="4"/>
  <c r="J88" i="4"/>
  <c r="J96" i="4"/>
  <c r="I88" i="4"/>
  <c r="I96" i="4"/>
  <c r="H88" i="4"/>
  <c r="H96" i="4"/>
  <c r="G88" i="4"/>
  <c r="G96" i="4"/>
  <c r="F88" i="4"/>
  <c r="F96" i="4"/>
  <c r="E88" i="4"/>
  <c r="E96" i="4"/>
  <c r="M87" i="4"/>
  <c r="M95" i="4"/>
  <c r="L87" i="4"/>
  <c r="L95" i="4"/>
  <c r="K87" i="4"/>
  <c r="K95" i="4"/>
  <c r="J87" i="4"/>
  <c r="J95" i="4"/>
  <c r="I87" i="4"/>
  <c r="I95" i="4"/>
  <c r="H87" i="4"/>
  <c r="H95" i="4"/>
  <c r="G87" i="4"/>
  <c r="G95" i="4"/>
  <c r="F87" i="4"/>
  <c r="F95" i="4"/>
  <c r="E87" i="4"/>
  <c r="E95" i="4"/>
  <c r="M86" i="4"/>
  <c r="M94" i="4"/>
  <c r="L86" i="4"/>
  <c r="L94" i="4"/>
  <c r="K86" i="4"/>
  <c r="K94" i="4"/>
  <c r="J86" i="4"/>
  <c r="J94" i="4"/>
  <c r="I86" i="4"/>
  <c r="I94" i="4"/>
  <c r="H86" i="4"/>
  <c r="H94" i="4"/>
  <c r="G86" i="4"/>
  <c r="G94" i="4"/>
  <c r="F86" i="4"/>
  <c r="F94" i="4"/>
  <c r="E86" i="4"/>
  <c r="E94" i="4"/>
  <c r="M85" i="4"/>
  <c r="M93" i="4"/>
  <c r="K85" i="4"/>
  <c r="K93" i="4"/>
  <c r="I85" i="4"/>
  <c r="I93" i="4"/>
  <c r="H85" i="4"/>
  <c r="H93" i="4"/>
  <c r="G85" i="4"/>
  <c r="G93" i="4"/>
  <c r="F85" i="4"/>
  <c r="F93" i="4"/>
  <c r="E85" i="4"/>
  <c r="E93" i="4"/>
  <c r="M89" i="4"/>
  <c r="L89" i="4"/>
  <c r="K89" i="4"/>
  <c r="J89" i="4"/>
  <c r="I89" i="4"/>
  <c r="H89" i="4"/>
  <c r="G89" i="4"/>
  <c r="F89" i="4"/>
  <c r="E89" i="4"/>
  <c r="D89" i="4"/>
  <c r="C89" i="4"/>
  <c r="B89" i="4"/>
  <c r="G114" i="40"/>
  <c r="G115" i="40"/>
  <c r="G116" i="40"/>
  <c r="G113" i="40"/>
  <c r="E64" i="2" l="1"/>
  <c r="F110" i="40"/>
  <c r="F111" i="40" s="1"/>
  <c r="D64" i="2"/>
  <c r="H64" i="2"/>
  <c r="L64" i="2"/>
  <c r="P64" i="2"/>
  <c r="T64" i="2"/>
  <c r="Q64" i="2"/>
  <c r="U64" i="2"/>
  <c r="D97" i="4"/>
  <c r="L97" i="4"/>
  <c r="F64" i="2"/>
  <c r="J64" i="2"/>
  <c r="N64" i="2"/>
  <c r="R64" i="2"/>
  <c r="V64" i="2"/>
  <c r="J97" i="4"/>
  <c r="M64" i="2"/>
  <c r="G64" i="2"/>
  <c r="K64" i="2"/>
  <c r="O64" i="2"/>
  <c r="S64" i="2"/>
  <c r="X64" i="2"/>
  <c r="R30" i="21"/>
  <c r="G30" i="21"/>
  <c r="F30" i="21"/>
  <c r="H116" i="40"/>
  <c r="H114" i="40"/>
  <c r="Q30" i="21"/>
  <c r="P30" i="21"/>
  <c r="E30" i="21"/>
  <c r="D30" i="21"/>
  <c r="H115" i="40" l="1"/>
  <c r="H113" i="40"/>
</calcChain>
</file>

<file path=xl/sharedStrings.xml><?xml version="1.0" encoding="utf-8"?>
<sst xmlns="http://schemas.openxmlformats.org/spreadsheetml/2006/main" count="819" uniqueCount="441">
  <si>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</si>
  <si>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</si>
  <si>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</si>
  <si>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</si>
  <si>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</si>
  <si>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</si>
  <si>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</si>
  <si>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</si>
  <si>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</si>
  <si>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</si>
  <si>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</si>
  <si>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</si>
  <si>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</si>
  <si>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</si>
  <si>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</si>
  <si>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</si>
  <si>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</si>
  <si>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</si>
  <si>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</si>
  <si>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</si>
  <si>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</si>
  <si>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</si>
  <si>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</si>
  <si>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</si>
  <si>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</si>
  <si>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</si>
  <si>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</si>
  <si>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</si>
  <si>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</si>
  <si>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</si>
  <si>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</si>
  <si>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</si>
  <si>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</si>
  <si>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</si>
  <si>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</si>
  <si>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</si>
  <si>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</si>
  <si>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</si>
  <si>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</si>
  <si>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</si>
  <si>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</si>
  <si>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</si>
  <si>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</si>
  <si>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</si>
  <si>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</si>
  <si>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</si>
  <si>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</si>
  <si>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</si>
  <si>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</si>
  <si>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</si>
  <si>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</si>
  <si>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</si>
  <si>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</si>
  <si>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</si>
  <si>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</si>
  <si>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</si>
  <si>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</si>
  <si>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</si>
  <si>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</si>
  <si>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</si>
  <si>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</si>
  <si>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</si>
  <si>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</si>
  <si>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</si>
  <si>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</si>
  <si>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</si>
  <si>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</si>
  <si>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</si>
  <si>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</si>
  <si>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</si>
  <si>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</si>
  <si>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</si>
  <si>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</si>
  <si>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</si>
  <si>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</si>
  <si>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</si>
  <si>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</si>
  <si>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</si>
  <si>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</si>
  <si>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</si>
  <si>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</si>
  <si>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</si>
  <si>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</si>
  <si>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</si>
  <si>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</si>
  <si>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</si>
  <si>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</si>
  <si>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</si>
  <si>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</si>
  <si>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</si>
  <si>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</si>
  <si>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</si>
  <si>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</si>
  <si>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</si>
  <si>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</si>
  <si>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</si>
  <si>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</si>
  <si>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</si>
  <si>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</si>
  <si>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</si>
  <si>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</si>
  <si>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</si>
  <si>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</si>
  <si>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</si>
  <si>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</si>
  <si>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</si>
  <si>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</si>
  <si>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</si>
  <si>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</si>
  <si>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</si>
  <si>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</si>
  <si>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</si>
  <si>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</si>
  <si>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</si>
  <si>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</si>
  <si>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</si>
  <si>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</si>
  <si>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</si>
  <si>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</si>
  <si>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</si>
  <si>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</si>
  <si>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</si>
  <si>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</si>
  <si>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</si>
  <si>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</si>
  <si>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</si>
  <si>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</si>
  <si>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</si>
  <si>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</si>
  <si>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</si>
  <si>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</si>
  <si>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</si>
  <si>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</si>
  <si>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</si>
  <si>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</si>
  <si>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</si>
  <si>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</si>
  <si>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</si>
  <si>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</si>
  <si>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</si>
  <si>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</si>
  <si>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</si>
  <si>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</si>
  <si>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</si>
  <si>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</si>
  <si>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</si>
  <si>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</si>
  <si>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</si>
  <si>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</si>
  <si>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</si>
  <si>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</si>
  <si>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</si>
  <si>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</si>
  <si>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</si>
  <si>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</si>
  <si>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</si>
  <si>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</si>
  <si>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</si>
  <si>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</si>
  <si>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</si>
  <si>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</si>
  <si>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</si>
  <si>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</si>
  <si>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</si>
  <si>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</si>
  <si>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Sapthagiri College of Engineering</t>
  </si>
  <si>
    <t>IA MARKS ATTAINMENT</t>
  </si>
  <si>
    <t>AVARAGE</t>
  </si>
  <si>
    <t>EXAM ATTAINMENT</t>
  </si>
  <si>
    <t>ATTAINMENT of COs</t>
  </si>
  <si>
    <t>YES</t>
  </si>
  <si>
    <t>SAPTHAGIRI COLLEGE OF ENGINEERING, BENGALURU - 57.</t>
  </si>
  <si>
    <t>DIRECT ASSESMENT METHOD</t>
  </si>
  <si>
    <t>Mapping of Course outcomes (COs) and Program Ooutcomes (POs)</t>
  </si>
  <si>
    <t>Course outcomes</t>
  </si>
  <si>
    <t>PSO</t>
  </si>
  <si>
    <t>PO1</t>
  </si>
  <si>
    <t>PO2</t>
  </si>
  <si>
    <t>PO3</t>
  </si>
  <si>
    <t>PO4</t>
  </si>
  <si>
    <t>PO5</t>
  </si>
  <si>
    <t>PO6</t>
  </si>
  <si>
    <t>PO7</t>
  </si>
  <si>
    <t>PO8</t>
  </si>
  <si>
    <t>PO9</t>
  </si>
  <si>
    <t>PO10</t>
  </si>
  <si>
    <t>PO11</t>
  </si>
  <si>
    <t>PO12</t>
  </si>
  <si>
    <t>POS1</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</si>
  <si>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</si>
  <si>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</si>
  <si>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</si>
  <si>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POS2</t>
  </si>
  <si>
    <t>I  CO Attainment</t>
  </si>
  <si>
    <t>A: Direct assessment (80%)-Tests, Assignment, Examination</t>
  </si>
  <si>
    <t>B: Indirect assessment (20%)-Course end survey</t>
  </si>
  <si>
    <t>Sample</t>
  </si>
  <si>
    <t>Mapping POs</t>
  </si>
  <si>
    <t>Direct</t>
  </si>
  <si>
    <t>Assessment</t>
  </si>
  <si>
    <t>(a)</t>
  </si>
  <si>
    <t>Target (%)</t>
  </si>
  <si>
    <t xml:space="preserve">Attainment </t>
  </si>
  <si>
    <t>II PO Attainment</t>
  </si>
  <si>
    <t>Subject teacher+ Class teacher= Program coordinator</t>
  </si>
  <si>
    <t>A: Direct assessment (80%)- Through CO-PO Mapping (By subject teacher)</t>
  </si>
  <si>
    <t>B: Indirect assessment (20%)-Exit survey (By class teacher)+Course end survey by subject teacher</t>
  </si>
  <si>
    <t>SAMPLE</t>
  </si>
  <si>
    <t>Department of COMPUTER SCIENCE Engineering</t>
  </si>
  <si>
    <t>DEPARTMENT OF COMPUTER SCIENCE ENGINEERING</t>
  </si>
  <si>
    <r>
      <t>Note:</t>
    </r>
    <r>
      <rPr>
        <sz val="14"/>
        <color indexed="8"/>
        <rFont val="Times New Roman"/>
        <family val="1"/>
      </rPr>
      <t xml:space="preserve">  1 = Slight   2 = Moderate    3 = Good      4 = Excellent</t>
    </r>
  </si>
  <si>
    <t>TARGET: 65 % ATTAINMENT</t>
  </si>
  <si>
    <t>DEPARTMENT OF COMPUTER SCIENCE AND ENGINEERING</t>
  </si>
  <si>
    <t>NAME</t>
  </si>
  <si>
    <t>MAX MARKS</t>
  </si>
  <si>
    <t>L1%</t>
  </si>
  <si>
    <t>L2%</t>
  </si>
  <si>
    <t>L3%</t>
  </si>
  <si>
    <t>ZERO</t>
  </si>
  <si>
    <t>.</t>
  </si>
  <si>
    <t>FINAL MARKS</t>
  </si>
  <si>
    <t>ALL COS</t>
  </si>
  <si>
    <t>Equal weigtage to TEST &amp; EXAM MARKS</t>
  </si>
  <si>
    <t>NAME OF THE FACULTY : Prof.KAVITHA G</t>
  </si>
  <si>
    <t>2  L  SECTION</t>
  </si>
  <si>
    <t>15PCD23- PROGRAMMING IN C &amp; DATA STRUCTURE</t>
  </si>
  <si>
    <t>II Semester FINAL EXAM marks for EVEN Sem 2015-16</t>
  </si>
  <si>
    <t>C</t>
  </si>
  <si>
    <t>B</t>
  </si>
  <si>
    <t>D</t>
  </si>
  <si>
    <t>A</t>
  </si>
  <si>
    <t>E</t>
  </si>
  <si>
    <t>F</t>
  </si>
  <si>
    <t>NEXT ACADEMIC YEAR TARGET CAN BE: 95%</t>
  </si>
  <si>
    <t>SEM &amp; SEC: II L SEC</t>
  </si>
  <si>
    <t>Subject Code: 15PCD26</t>
  </si>
  <si>
    <t xml:space="preserve">Subject: 15PCD23- PROGRAMMING IN C &amp; DATA STRUCTURE </t>
  </si>
  <si>
    <r>
      <t xml:space="preserve">Subject Code: </t>
    </r>
    <r>
      <rPr>
        <b/>
        <sz val="12"/>
        <color indexed="8"/>
        <rFont val="Arial"/>
        <family val="2"/>
      </rPr>
      <t>15PCD23</t>
    </r>
  </si>
  <si>
    <t>1,2,9,11</t>
  </si>
  <si>
    <t>1,2,3,11,12</t>
  </si>
  <si>
    <t>1,2,4,12</t>
  </si>
  <si>
    <t>CO1: Understand the basic principles of Programming in C language  AND Achieve Knowledge of design and development of C problem solving skills.</t>
  </si>
  <si>
    <t xml:space="preserve">CO2: Design and develop modular programming skills </t>
  </si>
  <si>
    <t>CO3:Effective utilization of memory using pointer technology, Understands the basic concepts of   pointers and data structures</t>
  </si>
  <si>
    <t xml:space="preserve"> CO-PO ATTAINMENT (EVEN SEM. 2015-16)</t>
  </si>
  <si>
    <t>POS3</t>
  </si>
  <si>
    <t>1SG15EE001</t>
  </si>
  <si>
    <t>ABHILASH.Y</t>
  </si>
  <si>
    <t>1SG15EE002</t>
  </si>
  <si>
    <t>ADITHYA.G.T</t>
  </si>
  <si>
    <t>1SG15EE003</t>
  </si>
  <si>
    <t>AJAY M</t>
  </si>
  <si>
    <t>1SG15EE004</t>
  </si>
  <si>
    <t>AMITH RAUNIYAR</t>
  </si>
  <si>
    <t>AB</t>
  </si>
  <si>
    <t>1SG15EE005</t>
  </si>
  <si>
    <t>ANNAPURNA SINGH</t>
  </si>
  <si>
    <t>1SG15EE006</t>
  </si>
  <si>
    <t>ANTONY ROSHAN JOY DSOUZA</t>
  </si>
  <si>
    <t>1SG15EE007</t>
  </si>
  <si>
    <t>ANUP H.V</t>
  </si>
  <si>
    <t>1SG15EE008</t>
  </si>
  <si>
    <t>ANUSHA B</t>
  </si>
  <si>
    <t>1SG15EE009</t>
  </si>
  <si>
    <t>ANUSHA K</t>
  </si>
  <si>
    <t>1SG15EE010</t>
  </si>
  <si>
    <t>APOORVA K.G</t>
  </si>
  <si>
    <t>1SG15EE011</t>
  </si>
  <si>
    <t>ARPITA SHARMA</t>
  </si>
  <si>
    <t>1SG15EE012</t>
  </si>
  <si>
    <t>ARPITHA SRINIVASA MURTHY</t>
  </si>
  <si>
    <t>1SG15EE013</t>
  </si>
  <si>
    <t>ARUNA B P</t>
  </si>
  <si>
    <t>1SG15EE014</t>
  </si>
  <si>
    <t>ATHIYA MOHAMMADI</t>
  </si>
  <si>
    <t>1SG15EE015</t>
  </si>
  <si>
    <t>BALAJI VENKATESH KALKONDA</t>
  </si>
  <si>
    <t>1SG15EE016</t>
  </si>
  <si>
    <t>BALRAJ.M</t>
  </si>
  <si>
    <t>1SG15EE017</t>
  </si>
  <si>
    <t>C.S.MOHANA</t>
  </si>
  <si>
    <t>1SG15EE018</t>
  </si>
  <si>
    <t>CHAITHRA K R</t>
  </si>
  <si>
    <t>1SG15EE019</t>
  </si>
  <si>
    <t>CHAITRA S</t>
  </si>
  <si>
    <t>1SG15EE020</t>
  </si>
  <si>
    <t>CHANDAN.G</t>
  </si>
  <si>
    <t>1SG15EE021</t>
  </si>
  <si>
    <t>CHANDAN GOWDA .P</t>
  </si>
  <si>
    <t>1SG15EE022</t>
  </si>
  <si>
    <t>CHANDAN KUMAR</t>
  </si>
  <si>
    <t>1SG15EE023</t>
  </si>
  <si>
    <t>CHANDANA B</t>
  </si>
  <si>
    <t>1SG15EE024</t>
  </si>
  <si>
    <t>CHARITHA M C</t>
  </si>
  <si>
    <t>1SG15EE025</t>
  </si>
  <si>
    <t>CHAYA.K</t>
  </si>
  <si>
    <t>1SG15EE026</t>
  </si>
  <si>
    <t>D MANISH NAICKER</t>
  </si>
  <si>
    <t>1SG15EE027</t>
  </si>
  <si>
    <t>DARSHAN.N</t>
  </si>
  <si>
    <t>1SG15EE028</t>
  </si>
  <si>
    <t>DHANUSH.P</t>
  </si>
  <si>
    <t>1SG15EE029</t>
  </si>
  <si>
    <t>G.TEJASHREE</t>
  </si>
  <si>
    <t>1SG15EE030</t>
  </si>
  <si>
    <t>GAJENDRA.N</t>
  </si>
  <si>
    <t>1SG15EE031</t>
  </si>
  <si>
    <t>GANESH RAO S</t>
  </si>
  <si>
    <t>1SG15EE032</t>
  </si>
  <si>
    <t>GHANSHYAM.N.G</t>
  </si>
  <si>
    <t>1SG15EE033</t>
  </si>
  <si>
    <t>GIRISH V</t>
  </si>
  <si>
    <t>1SG15EE034</t>
  </si>
  <si>
    <t>GURURAJA.D</t>
  </si>
  <si>
    <t>1SG15EE035</t>
  </si>
  <si>
    <t>HARSHITH GOWDA.S</t>
  </si>
  <si>
    <t>1SG15EE036</t>
  </si>
  <si>
    <t>HARSHITHA.V</t>
  </si>
  <si>
    <t>1SG15EE037</t>
  </si>
  <si>
    <t>IRENE JACOB</t>
  </si>
  <si>
    <t>1SG15EE038</t>
  </si>
  <si>
    <t xml:space="preserve">JEEVITHA A </t>
  </si>
  <si>
    <t>1SG15EE039</t>
  </si>
  <si>
    <t>K LAVENYA</t>
  </si>
  <si>
    <t>1SG15EE040</t>
  </si>
  <si>
    <t>KARTHIK B</t>
  </si>
  <si>
    <t>1SG15EE041</t>
  </si>
  <si>
    <t>KEERTHANA R</t>
  </si>
  <si>
    <t>1SG15EE042</t>
  </si>
  <si>
    <t>LOHITH .S</t>
  </si>
  <si>
    <t>1SG15EE043</t>
  </si>
  <si>
    <t>MADHU B K</t>
  </si>
  <si>
    <t>1SG15EE044</t>
  </si>
  <si>
    <t>MAHALAKSHMI V</t>
  </si>
  <si>
    <t>1SG15EE045</t>
  </si>
  <si>
    <t>MAHENDHAR K</t>
  </si>
  <si>
    <t>1SG15EE046</t>
  </si>
  <si>
    <t>MANASA.H</t>
  </si>
  <si>
    <t>1SG15EE047</t>
  </si>
  <si>
    <t>MANISH MANJUNATH NARAYANA RAO</t>
  </si>
  <si>
    <t>1SG15EE048</t>
  </si>
  <si>
    <t>MANJULA.S</t>
  </si>
  <si>
    <t>1SG15EE049</t>
  </si>
  <si>
    <t>MANOHARA S</t>
  </si>
  <si>
    <t>1SG15EE050</t>
  </si>
  <si>
    <t>MANOJ.B.N</t>
  </si>
  <si>
    <t>1SG15EE051</t>
  </si>
  <si>
    <t>MANOJ.N</t>
  </si>
  <si>
    <t>1SG15EE052</t>
  </si>
  <si>
    <t>MEGHANA.N</t>
  </si>
  <si>
    <t>1SG15EE053</t>
  </si>
  <si>
    <t>MEGHANA  S HULIKAL</t>
  </si>
  <si>
    <t>1SG15EE054</t>
  </si>
  <si>
    <t>MOHAMED JAFFER SAADIQ</t>
  </si>
  <si>
    <t>1SG15EE055</t>
  </si>
  <si>
    <t>MONISH.N.G</t>
  </si>
  <si>
    <t>1SG15EE056</t>
  </si>
  <si>
    <t>MOUNIKA G.B</t>
  </si>
  <si>
    <t>1SG15EE057</t>
  </si>
  <si>
    <t>NAGARAJ</t>
  </si>
  <si>
    <t>1SG15EE058</t>
  </si>
  <si>
    <t>NAVYA S R</t>
  </si>
  <si>
    <t>1SG15EE059</t>
  </si>
  <si>
    <t>NETHRA.R</t>
  </si>
  <si>
    <t>1SG15EE060</t>
  </si>
  <si>
    <t>NITHYA J</t>
  </si>
  <si>
    <t>1SG15EE061</t>
  </si>
  <si>
    <t>PAWAN KUMAR.D</t>
  </si>
  <si>
    <t>1SG15EE062</t>
  </si>
  <si>
    <t>PRAJWAL S R</t>
  </si>
  <si>
    <t>1SG15EE063</t>
  </si>
  <si>
    <t>PRANJAL LAHIRI</t>
  </si>
  <si>
    <t>1SG15EE064</t>
  </si>
  <si>
    <t>PRARTHANA A PADMANABH</t>
  </si>
  <si>
    <t>1SG15EE065</t>
  </si>
  <si>
    <t>PRASHANT KUMAR</t>
  </si>
  <si>
    <t>1SG15EE066</t>
  </si>
  <si>
    <t>PRASHANTH ARADHY.H.C</t>
  </si>
  <si>
    <t>1SG15EE067</t>
  </si>
  <si>
    <t>PRIYA.J.SHANKAR</t>
  </si>
  <si>
    <t>1SG15EE068</t>
  </si>
  <si>
    <t xml:space="preserve">R ABHISHEK </t>
  </si>
  <si>
    <t>1SG15EE069</t>
  </si>
  <si>
    <t>RACHANA.M</t>
  </si>
  <si>
    <t>1SG15EE070</t>
  </si>
  <si>
    <t>RAGHAVENDRA M</t>
  </si>
  <si>
    <t>1SG15EE071</t>
  </si>
  <si>
    <t>RAGHAVENDRA   .S</t>
  </si>
  <si>
    <t>1SG15EE072</t>
  </si>
  <si>
    <t>RAGI  JAYA</t>
  </si>
  <si>
    <t>1SG15EE073</t>
  </si>
  <si>
    <t>RAMACHANDRA</t>
  </si>
  <si>
    <t>1SG15EE074</t>
  </si>
  <si>
    <t>RAMYA.P</t>
  </si>
  <si>
    <t>1SG15EE075</t>
  </si>
  <si>
    <t>RAVEESH VENKATESH SHET</t>
  </si>
  <si>
    <t>1SG15EE076</t>
  </si>
  <si>
    <t>RAVI PRAKASH H</t>
  </si>
  <si>
    <t>1SG15EE077</t>
  </si>
  <si>
    <t>ROHITH R</t>
  </si>
  <si>
    <t>1SG15EE078</t>
  </si>
  <si>
    <t>S.DARSHAN</t>
  </si>
  <si>
    <t>1SG15EE079</t>
  </si>
  <si>
    <t>SACHIN .Y</t>
  </si>
  <si>
    <t>1SG15EE080</t>
  </si>
  <si>
    <t>SANDESH V</t>
  </si>
  <si>
    <t>1SG15EE081</t>
  </si>
  <si>
    <t>SATHISH.R</t>
  </si>
  <si>
    <t>1SG15EE082</t>
  </si>
  <si>
    <t>SHANU</t>
  </si>
  <si>
    <t>1SG15EE083</t>
  </si>
  <si>
    <t>SHARATH C</t>
  </si>
  <si>
    <t>1SG15EE084</t>
  </si>
  <si>
    <t>SHRUJANA.R.KUMAR</t>
  </si>
  <si>
    <t>1SG15EE085</t>
  </si>
  <si>
    <t>SOUNDARYA.M</t>
  </si>
  <si>
    <t>1SG15EE086</t>
  </si>
  <si>
    <t>SRIKANT KADGI</t>
  </si>
  <si>
    <t>1SG15EE088</t>
  </si>
  <si>
    <t>SUMANTH.S</t>
  </si>
  <si>
    <t>1SG15EE089</t>
  </si>
  <si>
    <t>SUPRIYA.P.R</t>
  </si>
  <si>
    <t>1SG15EE090</t>
  </si>
  <si>
    <t>SURABHI.M</t>
  </si>
  <si>
    <t>1SG15EE091</t>
  </si>
  <si>
    <t>SWATHI B.C</t>
  </si>
  <si>
    <t>1SG15EE092</t>
  </si>
  <si>
    <t>UMESH KUMAR.B.R</t>
  </si>
  <si>
    <t>1SG15EE093</t>
  </si>
  <si>
    <t>VARUN.K.SHETTY</t>
  </si>
  <si>
    <t>1SG15EE094</t>
  </si>
  <si>
    <t>VIKAS KUMAR SINGH</t>
  </si>
  <si>
    <t>1SG15EE095</t>
  </si>
  <si>
    <t>VINITH KUMAR.T</t>
  </si>
  <si>
    <t>1SG15EE096</t>
  </si>
  <si>
    <t>VINUTHA D</t>
  </si>
  <si>
    <t>1SG15EE097</t>
  </si>
  <si>
    <t>VISHAL S PUJARI</t>
  </si>
  <si>
    <t>1SG14EE063</t>
  </si>
  <si>
    <t xml:space="preserve">RANJITHA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</si>
</sst>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1" x14ac:knownFonts="1">
    <font>
      <sz val="10"/>
      <color indexed="8"/>
      <name val="Arial"/>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b/>
      <sz val="12"/>
      <color indexed="8"/>
      <name val="Arial"/>
      <family val="2"/>
    </font>
    <font>
      <b/>
      <sz val="18"/>
      <color indexed="8"/>
      <name val="Arial"/>
      <family val="2"/>
    </font>
    <font>
      <sz val="12"/>
      <color indexed="8"/>
      <name val="Arial"/>
      <family val="2"/>
    </font>
    <font>
      <b/>
      <sz val="16"/>
      <color indexed="8"/>
      <name val="Arial"/>
      <family val="2"/>
    </font>
    <font>
      <b/>
      <sz val="12"/>
      <color indexed="8"/>
      <name val="Calibri"/>
      <family val="2"/>
    </font>
    <font>
      <sz val="14"/>
      <color indexed="8"/>
      <name val="Arial"/>
      <family val="2"/>
    </font>
    <font>
      <b/>
      <sz val="14"/>
      <color indexed="8"/>
      <name val="Calibri"/>
      <family val="2"/>
    </font>
    <font>
      <sz val="14"/>
      <color indexed="8"/>
      <name val="Times New Roman"/>
      <family val="1"/>
    </font>
    <font>
      <sz val="12"/>
      <color rgb="FF000000"/>
      <name val="Cambria"/>
      <family val="1"/>
      <scheme val="major"/>
    </font>
    <font>
      <b/>
      <sz val="12"/>
      <color rgb="FF000000"/>
      <name val="Cambria"/>
      <family val="1"/>
      <scheme val="major"/>
    </font>
    <font>
      <b/>
      <sz val="16"/>
      <color rgb="FF000000"/>
      <name val="Cambria"/>
      <family val="1"/>
      <scheme val="major"/>
    </font>
    <font>
      <b/>
      <sz val="14"/>
      <color rgb="FF000000"/>
      <name val="Cambria"/>
      <family val="1"/>
      <scheme val="major"/>
    </font>
    <font>
      <b/>
      <sz val="24"/>
      <color rgb="FF000000"/>
      <name val="Cambria"/>
      <family val="1"/>
      <scheme val="major"/>
    </font>
    <font>
      <sz val="14"/>
      <color rgb="FF000000"/>
      <name val="Arial"/>
      <family val="2"/>
    </font>
    <font>
      <sz val="12"/>
      <color rgb="FF000000"/>
      <name val="Arial"/>
      <family val="2"/>
    </font>
    <font>
      <b/>
      <sz val="14"/>
      <color rgb="FF000000"/>
      <name val="Times New Roman"/>
      <family val="1"/>
    </font>
    <font>
      <sz val="14"/>
      <color rgb="FF000000"/>
      <name val="Times New Roman"/>
      <family val="1"/>
    </font>
    <font>
      <b/>
      <sz val="22"/>
      <color indexed="8"/>
      <name val="Calibri"/>
      <family val="2"/>
      <scheme val="minor"/>
    </font>
    <font>
      <b/>
      <sz val="22"/>
      <color rgb="FF000000"/>
      <name val="Times New Roman"/>
      <family val="1"/>
    </font>
    <font>
      <sz val="16"/>
      <color rgb="FF000000"/>
      <name val="Arial"/>
      <family val="2"/>
    </font>
    <font>
      <b/>
      <u/>
      <sz val="12"/>
      <color rgb="FF000000"/>
      <name val="Arial"/>
      <family val="2"/>
    </font>
    <font>
      <b/>
      <sz val="12"/>
      <color rgb="FF000000"/>
      <name val="Times New Roman"/>
      <family val="1"/>
    </font>
    <font>
      <sz val="10"/>
      <color theme="1"/>
      <name val="Arial"/>
      <family val="2"/>
    </font>
    <font>
      <sz val="12"/>
      <color theme="1"/>
      <name val="Cambria"/>
      <family val="1"/>
    </font>
    <font>
      <sz val="24"/>
      <color theme="1"/>
      <name val="Cambria"/>
      <family val="1"/>
    </font>
    <font>
      <sz val="16"/>
      <color theme="1"/>
      <name val="Cambria"/>
      <family val="1"/>
    </font>
    <font>
      <sz val="18"/>
      <color theme="1"/>
      <name val="Cambria"/>
      <family val="1"/>
    </font>
    <font>
      <sz val="14"/>
      <color theme="1"/>
      <name val="Cambria"/>
      <family val="1"/>
    </font>
    <font>
      <sz val="11"/>
      <color theme="1"/>
      <name val="Arial"/>
      <family val="2"/>
    </font>
  </fonts>
  <fills count="8">
    <fill>
      <patternFill patternType="none"/>
    </fill>
    <fill>
      <patternFill patternType="gray125"/>
    </fill>
    <fill>
      <patternFill patternType="solid">
        <fgColor rgb="FFF2F2F2"/>
        <bgColor indexed="64"/>
      </patternFill>
    </fill>
    <fill>
      <patternFill patternType="solid">
        <fgColor rgb="FF92D050"/>
        <bgColor indexed="64"/>
      </patternFill>
    </fill>
    <fill>
      <patternFill patternType="solid">
        <fgColor rgb="FF00B0F0"/>
        <bgColor indexed="64"/>
      </patternFill>
    </fill>
    <fill>
      <patternFill patternType="solid">
        <fgColor rgb="FF0070C0"/>
        <bgColor indexed="64"/>
      </patternFill>
    </fill>
    <fill>
      <patternFill patternType="solid">
        <fgColor theme="0"/>
        <bgColor indexed="64"/>
      </patternFill>
    </fill>
    <fill>
      <patternFill patternType="solid">
        <fgColor theme="4" tint="0.39997558519241921"/>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right/>
      <top style="thin">
        <color rgb="FF000000"/>
      </top>
      <bottom style="thin">
        <color rgb="FF000000"/>
      </bottom>
      <diagonal/>
    </border>
    <border>
      <left/>
      <right/>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bottom style="thin">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style="thin">
        <color rgb="FF000000"/>
      </right>
      <top style="thin">
        <color rgb="FF000000"/>
      </top>
      <bottom/>
      <diagonal/>
    </border>
  </borders>
  <cellStyleXfs count="4">
    <xf numFmtId="0" fontId="0" fillId="0" borderId="0"/>
    <xf numFmtId="0" fontId="3" fillId="0" borderId="0"/>
    <xf numFmtId="0" fontId="4" fillId="0" borderId="0"/>
    <xf numFmtId="0" fontId="3" fillId="0" borderId="0"/>
  </cellStyleXfs>
  <cellXfs count="204">
    <xf numFmtId="0" fontId="0" fillId="0" borderId="0" xfId="0" applyAlignment="1">
      <alignment wrapText="1"/>
    </xf>
    <xf numFmtId="0" fontId="20" fillId="0" borderId="0" xfId="0" applyFont="1" applyAlignment="1">
      <alignment horizontal="center" wrapText="1"/>
    </xf>
    <xf numFmtId="0" fontId="20" fillId="0" borderId="0" xfId="0" applyFont="1" applyAlignment="1">
      <alignment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2" fillId="0" borderId="1" xfId="0" applyFont="1" applyBorder="1" applyAlignment="1">
      <alignment horizontal="center" wrapText="1"/>
    </xf>
    <xf numFmtId="0" fontId="2" fillId="0" borderId="1" xfId="0" applyFont="1" applyBorder="1" applyAlignment="1">
      <alignment wrapText="1"/>
    </xf>
    <xf numFmtId="0" fontId="2" fillId="0" borderId="1" xfId="0" applyFont="1" applyBorder="1" applyAlignment="1">
      <alignment horizontal="center" vertical="center" wrapText="1"/>
    </xf>
    <xf numFmtId="0" fontId="20" fillId="0" borderId="0" xfId="0" applyFont="1" applyBorder="1" applyAlignment="1">
      <alignment wrapText="1"/>
    </xf>
    <xf numFmtId="0" fontId="20" fillId="0" borderId="0" xfId="0" applyFont="1" applyAlignment="1">
      <alignment horizontal="right" vertical="center" wrapText="1"/>
    </xf>
    <xf numFmtId="2" fontId="5" fillId="0" borderId="0" xfId="0" applyNumberFormat="1" applyFont="1" applyAlignment="1">
      <alignment horizontal="center" wrapText="1"/>
    </xf>
    <xf numFmtId="0" fontId="8" fillId="0" borderId="0" xfId="0" applyFont="1" applyAlignment="1">
      <alignment wrapText="1"/>
    </xf>
    <xf numFmtId="0" fontId="9" fillId="0" borderId="3" xfId="0" applyFont="1" applyBorder="1" applyAlignment="1">
      <alignment vertical="top" wrapText="1"/>
    </xf>
    <xf numFmtId="0" fontId="9" fillId="0" borderId="4" xfId="0" applyFont="1" applyBorder="1" applyAlignment="1">
      <alignment horizontal="center" vertical="top" wrapText="1"/>
    </xf>
    <xf numFmtId="0" fontId="8" fillId="0" borderId="4" xfId="0" applyFont="1" applyBorder="1" applyAlignment="1">
      <alignment vertical="top" wrapText="1"/>
    </xf>
    <xf numFmtId="0" fontId="8" fillId="0" borderId="5" xfId="0" applyFont="1" applyBorder="1" applyAlignment="1">
      <alignment vertical="top" wrapText="1"/>
    </xf>
    <xf numFmtId="0" fontId="10" fillId="0" borderId="4" xfId="0" applyFont="1" applyBorder="1" applyAlignment="1">
      <alignment vertical="top" wrapText="1"/>
    </xf>
    <xf numFmtId="0" fontId="10" fillId="0" borderId="0" xfId="0" applyFont="1" applyAlignment="1">
      <alignment wrapText="1"/>
    </xf>
    <xf numFmtId="0" fontId="9" fillId="0" borderId="6" xfId="0" applyFont="1" applyBorder="1" applyAlignment="1">
      <alignment vertical="top" wrapText="1"/>
    </xf>
    <xf numFmtId="0" fontId="8" fillId="0" borderId="6" xfId="0" applyFont="1" applyBorder="1" applyAlignment="1">
      <alignment vertical="top" wrapText="1"/>
    </xf>
    <xf numFmtId="0" fontId="3" fillId="0" borderId="1" xfId="0" applyFont="1" applyBorder="1" applyAlignment="1">
      <alignment wrapText="1"/>
    </xf>
    <xf numFmtId="0" fontId="0" fillId="0" borderId="1" xfId="0" applyBorder="1" applyAlignment="1">
      <alignment wrapText="1"/>
    </xf>
    <xf numFmtId="0" fontId="8" fillId="0" borderId="6" xfId="0" applyFont="1" applyBorder="1" applyAlignment="1">
      <alignment horizontal="center" vertical="top" wrapText="1"/>
    </xf>
    <xf numFmtId="0" fontId="7" fillId="2" borderId="7" xfId="0" applyFont="1" applyFill="1" applyBorder="1" applyAlignment="1">
      <alignment vertical="top" wrapText="1"/>
    </xf>
    <xf numFmtId="0" fontId="6" fillId="0" borderId="8" xfId="0" applyFont="1" applyBorder="1" applyAlignment="1">
      <alignment vertical="top" wrapText="1"/>
    </xf>
    <xf numFmtId="0" fontId="6"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6" fillId="0" borderId="1" xfId="0" applyFont="1" applyBorder="1" applyAlignment="1">
      <alignment horizontal="center" vertical="top" wrapText="1"/>
    </xf>
    <xf numFmtId="0" fontId="7" fillId="0" borderId="1" xfId="0" applyFont="1" applyBorder="1" applyAlignment="1">
      <alignment horizontal="center" vertical="top" wrapText="1"/>
    </xf>
    <xf numFmtId="2" fontId="6" fillId="0" borderId="1" xfId="0" applyNumberFormat="1" applyFont="1" applyBorder="1" applyAlignment="1">
      <alignment horizontal="center" vertical="top" wrapText="1"/>
    </xf>
    <xf numFmtId="164" fontId="6"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0" fontId="21" fillId="3" borderId="0" xfId="0" applyFont="1" applyFill="1" applyAlignment="1">
      <alignment horizontal="center" wrapText="1"/>
    </xf>
    <xf numFmtId="1" fontId="22" fillId="3" borderId="0" xfId="0" applyNumberFormat="1" applyFont="1" applyFill="1" applyAlignment="1">
      <alignment horizontal="center" wrapText="1"/>
    </xf>
    <xf numFmtId="0" fontId="21" fillId="4" borderId="0" xfId="0" applyFont="1" applyFill="1" applyAlignment="1">
      <alignment horizontal="center" wrapText="1"/>
    </xf>
    <xf numFmtId="1" fontId="23" fillId="4" borderId="0" xfId="0" applyNumberFormat="1" applyFont="1" applyFill="1" applyAlignment="1">
      <alignment horizontal="center" wrapText="1"/>
    </xf>
    <xf numFmtId="1" fontId="13" fillId="0" borderId="0" xfId="0" applyNumberFormat="1" applyFont="1" applyAlignment="1">
      <alignment horizontal="center" wrapText="1"/>
    </xf>
    <xf numFmtId="1" fontId="12" fillId="0" borderId="0" xfId="0" applyNumberFormat="1" applyFont="1" applyAlignment="1">
      <alignment horizontal="center" wrapText="1"/>
    </xf>
    <xf numFmtId="0" fontId="0" fillId="5" borderId="0" xfId="0" applyFill="1" applyAlignment="1">
      <alignment wrapText="1"/>
    </xf>
    <xf numFmtId="0" fontId="24" fillId="0" borderId="0" xfId="0" applyFont="1" applyAlignment="1">
      <alignment horizontal="center" vertical="center" wrapText="1"/>
    </xf>
    <xf numFmtId="0" fontId="22" fillId="0" borderId="0" xfId="0" applyFont="1" applyAlignment="1">
      <alignment horizontal="center" vertical="center" wrapText="1"/>
    </xf>
    <xf numFmtId="0" fontId="23" fillId="0" borderId="0" xfId="0" applyFont="1" applyBorder="1" applyAlignment="1">
      <alignment horizontal="center" vertical="center" wrapText="1"/>
    </xf>
    <xf numFmtId="0" fontId="3" fillId="0" borderId="0" xfId="0" applyFont="1" applyAlignment="1">
      <alignment wrapText="1"/>
    </xf>
    <xf numFmtId="0" fontId="0" fillId="0" borderId="0" xfId="0" applyAlignment="1">
      <alignment vertical="top" wrapText="1"/>
    </xf>
    <xf numFmtId="0" fontId="25" fillId="0" borderId="0" xfId="0" applyFont="1" applyAlignment="1">
      <alignment vertical="center"/>
    </xf>
    <xf numFmtId="0" fontId="17" fillId="0" borderId="0" xfId="0" applyFont="1" applyAlignment="1">
      <alignment wrapText="1"/>
    </xf>
    <xf numFmtId="0" fontId="26" fillId="0" borderId="0" xfId="0" applyFont="1" applyAlignment="1">
      <alignment vertical="center"/>
    </xf>
    <xf numFmtId="0" fontId="14" fillId="0" borderId="0" xfId="0" applyFont="1" applyAlignment="1">
      <alignment wrapText="1"/>
    </xf>
    <xf numFmtId="0" fontId="0" fillId="0" borderId="0" xfId="0" applyAlignment="1"/>
    <xf numFmtId="0" fontId="16" fillId="0" borderId="27" xfId="0" applyFont="1" applyBorder="1" applyAlignment="1">
      <alignment horizontal="center" vertical="center"/>
    </xf>
    <xf numFmtId="0" fontId="16" fillId="0" borderId="28" xfId="0" applyFont="1" applyBorder="1" applyAlignment="1">
      <alignment horizontal="center" vertical="center"/>
    </xf>
    <xf numFmtId="0" fontId="16" fillId="0" borderId="29" xfId="0" applyFont="1" applyBorder="1" applyAlignment="1">
      <alignment horizontal="center" vertical="center"/>
    </xf>
    <xf numFmtId="0" fontId="18" fillId="0" borderId="30" xfId="0" applyFont="1" applyBorder="1" applyAlignment="1">
      <alignment horizontal="center" vertical="center"/>
    </xf>
    <xf numFmtId="0" fontId="7" fillId="0" borderId="29" xfId="0" applyFont="1" applyBorder="1" applyAlignment="1">
      <alignment horizontal="center" vertical="center"/>
    </xf>
    <xf numFmtId="0" fontId="18" fillId="0" borderId="29" xfId="0" applyFont="1" applyBorder="1" applyAlignment="1">
      <alignment horizontal="center" vertical="center"/>
    </xf>
    <xf numFmtId="0" fontId="18" fillId="0" borderId="0" xfId="0" applyFont="1" applyAlignment="1">
      <alignment horizontal="left" vertical="center"/>
    </xf>
    <xf numFmtId="0" fontId="20" fillId="0" borderId="0" xfId="0" applyFont="1" applyAlignment="1">
      <alignment horizontal="center" wrapText="1"/>
    </xf>
    <xf numFmtId="0" fontId="3" fillId="5" borderId="0" xfId="0" applyFont="1" applyFill="1" applyAlignment="1"/>
    <xf numFmtId="0" fontId="19" fillId="0" borderId="0" xfId="0" applyFont="1" applyAlignment="1">
      <alignment wrapText="1"/>
    </xf>
    <xf numFmtId="0" fontId="27" fillId="0" borderId="10"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7" fillId="0" borderId="0" xfId="0" applyFont="1" applyBorder="1" applyAlignment="1">
      <alignment horizontal="center" vertical="center" wrapText="1"/>
    </xf>
    <xf numFmtId="0" fontId="28"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19" fillId="0" borderId="0" xfId="0" applyFont="1" applyBorder="1" applyAlignment="1">
      <alignment wrapText="1"/>
    </xf>
    <xf numFmtId="1" fontId="28" fillId="0" borderId="1" xfId="0" applyNumberFormat="1" applyFont="1" applyBorder="1" applyAlignment="1">
      <alignment horizontal="center" vertical="center" wrapText="1"/>
    </xf>
    <xf numFmtId="1" fontId="27" fillId="0" borderId="1" xfId="0" applyNumberFormat="1" applyFont="1" applyBorder="1" applyAlignment="1">
      <alignment horizontal="center" vertical="center" wrapText="1"/>
    </xf>
    <xf numFmtId="0" fontId="19" fillId="0" borderId="0" xfId="0" applyFont="1" applyAlignment="1">
      <alignment vertical="top" wrapText="1"/>
    </xf>
    <xf numFmtId="0" fontId="23" fillId="6" borderId="0" xfId="0" applyFont="1" applyFill="1" applyAlignment="1">
      <alignment horizontal="center" wrapText="1"/>
    </xf>
    <xf numFmtId="1" fontId="23" fillId="6" borderId="0" xfId="0" applyNumberFormat="1" applyFont="1" applyFill="1" applyAlignment="1">
      <alignment horizontal="center" wrapText="1"/>
    </xf>
    <xf numFmtId="1" fontId="22" fillId="6" borderId="0" xfId="0" applyNumberFormat="1" applyFont="1" applyFill="1" applyAlignment="1">
      <alignment horizontal="center" wrapText="1"/>
    </xf>
    <xf numFmtId="0" fontId="0" fillId="6" borderId="0" xfId="0" applyFill="1" applyAlignment="1">
      <alignment wrapText="1"/>
    </xf>
    <xf numFmtId="0" fontId="15" fillId="6" borderId="0" xfId="0" applyFont="1" applyFill="1" applyAlignment="1">
      <alignment wrapText="1"/>
    </xf>
    <xf numFmtId="0" fontId="14" fillId="7" borderId="0" xfId="0" applyFont="1" applyFill="1" applyAlignment="1"/>
    <xf numFmtId="0" fontId="14" fillId="7" borderId="0" xfId="0" applyFont="1" applyFill="1" applyAlignment="1">
      <alignment wrapText="1"/>
    </xf>
    <xf numFmtId="0" fontId="0" fillId="7" borderId="0" xfId="0" applyFill="1" applyAlignment="1">
      <alignment wrapText="1"/>
    </xf>
    <xf numFmtId="0" fontId="19" fillId="0" borderId="1" xfId="0" applyFont="1" applyBorder="1" applyAlignment="1">
      <alignment horizontal="center" wrapText="1"/>
    </xf>
    <xf numFmtId="0" fontId="19" fillId="0" borderId="1" xfId="0" applyFont="1" applyBorder="1" applyAlignment="1">
      <alignment wrapText="1"/>
    </xf>
    <xf numFmtId="0" fontId="20" fillId="0" borderId="0" xfId="0" applyFont="1" applyAlignment="1">
      <alignment horizontal="center" wrapText="1"/>
    </xf>
    <xf numFmtId="0" fontId="24" fillId="0" borderId="0" xfId="0" applyFont="1" applyAlignment="1">
      <alignment horizontal="center" wrapText="1"/>
    </xf>
    <xf numFmtId="0" fontId="22" fillId="0" borderId="0" xfId="0" applyFont="1" applyAlignment="1">
      <alignment horizontal="center" wrapText="1"/>
    </xf>
    <xf numFmtId="0" fontId="23" fillId="0" borderId="11" xfId="0" applyFont="1" applyBorder="1" applyAlignment="1">
      <alignment horizontal="center" wrapText="1"/>
    </xf>
    <xf numFmtId="0" fontId="29" fillId="0" borderId="12" xfId="0" applyFont="1" applyBorder="1" applyAlignment="1">
      <alignment horizontal="center" wrapText="1"/>
    </xf>
    <xf numFmtId="0" fontId="30" fillId="0" borderId="0" xfId="0" applyFont="1" applyAlignment="1">
      <alignment horizontal="center" vertical="center" wrapText="1"/>
    </xf>
    <xf numFmtId="0" fontId="31" fillId="0" borderId="0" xfId="0" applyFont="1" applyAlignment="1">
      <alignment horizontal="center" vertical="center"/>
    </xf>
    <xf numFmtId="0" fontId="32" fillId="0" borderId="0" xfId="0" applyFont="1" applyAlignment="1">
      <alignment horizontal="center" vertical="center"/>
    </xf>
    <xf numFmtId="0" fontId="26" fillId="0" borderId="0" xfId="0" applyFont="1" applyAlignment="1">
      <alignment vertical="center"/>
    </xf>
    <xf numFmtId="0" fontId="0" fillId="0" borderId="0" xfId="0" applyAlignment="1"/>
    <xf numFmtId="0" fontId="16" fillId="0" borderId="43" xfId="0" applyFont="1" applyBorder="1" applyAlignment="1">
      <alignment horizontal="center" vertical="center"/>
    </xf>
    <xf numFmtId="0" fontId="16" fillId="0" borderId="44" xfId="0" applyFont="1" applyBorder="1" applyAlignment="1">
      <alignment horizontal="center" vertical="center"/>
    </xf>
    <xf numFmtId="0" fontId="16" fillId="0" borderId="30" xfId="0" applyFont="1" applyBorder="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center" vertical="center"/>
    </xf>
    <xf numFmtId="0" fontId="19" fillId="0" borderId="0" xfId="0" applyFont="1" applyAlignment="1">
      <alignment horizontal="center" vertical="top" wrapText="1"/>
    </xf>
    <xf numFmtId="0" fontId="33" fillId="0" borderId="1" xfId="0" applyFont="1" applyBorder="1" applyAlignment="1">
      <alignment horizontal="left" vertical="center" wrapText="1"/>
    </xf>
    <xf numFmtId="0" fontId="7" fillId="0" borderId="0" xfId="0" applyFont="1" applyBorder="1" applyAlignment="1">
      <alignment horizontal="left" vertical="center" wrapText="1"/>
    </xf>
    <xf numFmtId="0" fontId="27" fillId="0" borderId="10" xfId="0" applyFont="1" applyBorder="1" applyAlignment="1">
      <alignment horizontal="center" vertical="center" wrapText="1"/>
    </xf>
    <xf numFmtId="0" fontId="27" fillId="0" borderId="1" xfId="0" applyFont="1" applyBorder="1" applyAlignment="1">
      <alignment horizontal="center" vertical="center" wrapText="1"/>
    </xf>
    <xf numFmtId="0" fontId="19" fillId="0" borderId="0" xfId="0" applyFont="1" applyAlignment="1">
      <alignment horizontal="left" vertical="top" wrapText="1"/>
    </xf>
    <xf numFmtId="0" fontId="27" fillId="0" borderId="9" xfId="0" applyFont="1" applyBorder="1" applyAlignment="1">
      <alignment horizontal="center" vertical="center" wrapText="1"/>
    </xf>
    <xf numFmtId="0" fontId="27" fillId="2" borderId="14" xfId="0" applyFont="1" applyFill="1" applyBorder="1" applyAlignment="1">
      <alignment horizontal="center" vertical="center" wrapText="1"/>
    </xf>
    <xf numFmtId="0" fontId="27" fillId="2" borderId="12" xfId="0" applyFont="1" applyFill="1" applyBorder="1" applyAlignment="1">
      <alignment horizontal="center" vertical="center" wrapText="1"/>
    </xf>
    <xf numFmtId="0" fontId="27" fillId="2" borderId="13" xfId="0" applyFont="1" applyFill="1" applyBorder="1" applyAlignment="1">
      <alignment horizontal="center" vertical="center" wrapText="1"/>
    </xf>
    <xf numFmtId="0" fontId="27" fillId="2" borderId="0" xfId="0" applyFont="1" applyFill="1" applyBorder="1" applyAlignment="1">
      <alignment horizontal="center" vertical="center" wrapText="1"/>
    </xf>
    <xf numFmtId="0" fontId="19" fillId="2" borderId="15" xfId="0" applyFont="1" applyFill="1" applyBorder="1" applyAlignment="1">
      <alignment horizontal="center" vertical="center" wrapText="1"/>
    </xf>
    <xf numFmtId="0" fontId="19" fillId="2" borderId="11" xfId="0" applyFont="1" applyFill="1" applyBorder="1" applyAlignment="1">
      <alignment horizontal="center" vertical="center" wrapText="1"/>
    </xf>
    <xf numFmtId="0" fontId="19" fillId="2" borderId="0" xfId="0" applyFont="1" applyFill="1" applyBorder="1" applyAlignment="1">
      <alignment horizontal="center" vertical="center" wrapText="1"/>
    </xf>
    <xf numFmtId="0" fontId="19" fillId="2" borderId="10" xfId="0" applyFont="1" applyFill="1" applyBorder="1" applyAlignment="1">
      <alignment horizontal="center" vertical="center" wrapText="1"/>
    </xf>
    <xf numFmtId="0" fontId="19" fillId="2" borderId="16" xfId="0" applyFont="1" applyFill="1" applyBorder="1" applyAlignment="1">
      <alignment horizontal="center" vertical="center" wrapText="1"/>
    </xf>
    <xf numFmtId="0" fontId="27" fillId="2" borderId="9" xfId="0" applyFont="1" applyFill="1" applyBorder="1" applyAlignment="1">
      <alignment horizontal="center" vertical="center" wrapText="1"/>
    </xf>
    <xf numFmtId="0" fontId="27" fillId="2" borderId="1" xfId="0" applyFont="1" applyFill="1" applyBorder="1" applyAlignment="1">
      <alignment horizontal="center" vertical="center" wrapText="1"/>
    </xf>
    <xf numFmtId="0" fontId="26" fillId="0" borderId="0" xfId="0" applyFont="1" applyAlignment="1">
      <alignment horizontal="center" vertical="center"/>
    </xf>
    <xf numFmtId="0" fontId="0" fillId="0" borderId="0" xfId="0" applyAlignment="1">
      <alignment vertical="center"/>
    </xf>
    <xf numFmtId="0" fontId="1" fillId="0" borderId="1" xfId="0" applyFont="1" applyBorder="1" applyAlignment="1">
      <alignment horizontal="center" wrapText="1"/>
    </xf>
    <xf numFmtId="0" fontId="1" fillId="0" borderId="9" xfId="0" applyFont="1" applyBorder="1" applyAlignment="1">
      <alignment horizontal="center" wrapText="1"/>
    </xf>
    <xf numFmtId="0" fontId="1" fillId="0" borderId="16" xfId="0" applyFont="1" applyBorder="1" applyAlignment="1">
      <alignment horizontal="center" wrapText="1"/>
    </xf>
    <xf numFmtId="0" fontId="1" fillId="0" borderId="10" xfId="0" applyFont="1" applyBorder="1" applyAlignment="1">
      <alignment horizontal="center" wrapText="1"/>
    </xf>
    <xf numFmtId="0" fontId="1" fillId="0" borderId="14"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8" xfId="0" applyFont="1" applyBorder="1" applyAlignment="1">
      <alignment horizontal="center" vertical="center" wrapText="1"/>
    </xf>
    <xf numFmtId="0" fontId="20" fillId="0" borderId="0" xfId="0" applyFont="1" applyAlignment="1">
      <alignment horizontal="right" vertical="center" wrapText="1"/>
    </xf>
    <xf numFmtId="2" fontId="23" fillId="0" borderId="0" xfId="0" applyNumberFormat="1" applyFont="1" applyAlignment="1">
      <alignment horizontal="right" vertical="center" wrapText="1"/>
    </xf>
    <xf numFmtId="0" fontId="8" fillId="0" borderId="19" xfId="0" applyFont="1" applyBorder="1" applyAlignment="1">
      <alignment vertical="top" wrapText="1"/>
    </xf>
    <xf numFmtId="0" fontId="8" fillId="0" borderId="8" xfId="0" applyFont="1" applyBorder="1" applyAlignment="1">
      <alignment vertical="top"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8" fillId="0" borderId="21" xfId="0" applyFont="1" applyBorder="1" applyAlignment="1">
      <alignment horizontal="center" vertical="top" wrapText="1"/>
    </xf>
    <xf numFmtId="0" fontId="8" fillId="0" borderId="22" xfId="0" applyFont="1" applyBorder="1" applyAlignment="1">
      <alignment horizontal="center" vertical="top" wrapText="1"/>
    </xf>
    <xf numFmtId="0" fontId="8" fillId="0" borderId="23" xfId="0" applyFont="1" applyBorder="1" applyAlignment="1">
      <alignment horizontal="center" vertical="top" wrapText="1"/>
    </xf>
    <xf numFmtId="0" fontId="8" fillId="0" borderId="24" xfId="0" applyFont="1" applyBorder="1" applyAlignment="1">
      <alignment horizontal="center" vertical="top" wrapText="1"/>
    </xf>
    <xf numFmtId="0" fontId="8" fillId="0" borderId="4" xfId="0" applyFont="1" applyBorder="1" applyAlignment="1">
      <alignment horizontal="center" vertical="top" wrapText="1"/>
    </xf>
    <xf numFmtId="0" fontId="9" fillId="0" borderId="23" xfId="0" applyFont="1" applyBorder="1" applyAlignment="1">
      <alignment horizontal="center" vertical="top" wrapText="1"/>
    </xf>
    <xf numFmtId="0" fontId="9" fillId="0" borderId="24" xfId="0" applyFont="1" applyBorder="1" applyAlignment="1">
      <alignment horizontal="center" vertical="top" wrapText="1"/>
    </xf>
    <xf numFmtId="0" fontId="9" fillId="0" borderId="5" xfId="0" applyFont="1" applyBorder="1" applyAlignment="1">
      <alignment horizontal="center" vertical="top" wrapText="1"/>
    </xf>
    <xf numFmtId="0" fontId="8" fillId="0" borderId="23" xfId="0" applyFont="1" applyBorder="1" applyAlignment="1">
      <alignment vertical="top" wrapText="1"/>
    </xf>
    <xf numFmtId="0" fontId="8" fillId="0" borderId="24" xfId="0" applyFont="1" applyBorder="1" applyAlignment="1">
      <alignment vertical="top" wrapText="1"/>
    </xf>
    <xf numFmtId="0" fontId="8" fillId="0" borderId="5" xfId="0" applyFont="1" applyBorder="1" applyAlignment="1">
      <alignment vertical="top" wrapText="1"/>
    </xf>
    <xf numFmtId="0" fontId="8" fillId="0" borderId="25" xfId="0" applyFont="1" applyBorder="1" applyAlignment="1">
      <alignment horizontal="center" vertical="top" wrapText="1"/>
    </xf>
    <xf numFmtId="0" fontId="8" fillId="0" borderId="19" xfId="0" applyFont="1" applyBorder="1" applyAlignment="1">
      <alignment horizontal="center" vertical="top" wrapText="1"/>
    </xf>
    <xf numFmtId="0" fontId="8" fillId="0" borderId="26" xfId="0" applyFont="1" applyBorder="1" applyAlignment="1">
      <alignment horizontal="center" vertical="top" wrapText="1"/>
    </xf>
    <xf numFmtId="0" fontId="8" fillId="0" borderId="8" xfId="0" applyFont="1" applyBorder="1" applyAlignment="1">
      <alignment horizontal="center" vertical="top" wrapText="1"/>
    </xf>
    <xf numFmtId="0" fontId="6" fillId="0" borderId="19" xfId="0" applyFont="1" applyBorder="1" applyAlignment="1">
      <alignment horizontal="center" vertical="top" wrapText="1"/>
    </xf>
    <xf numFmtId="0" fontId="6" fillId="0" borderId="8" xfId="0" applyFont="1" applyBorder="1" applyAlignment="1">
      <alignment horizontal="center" vertical="top" wrapText="1"/>
    </xf>
    <xf numFmtId="0" fontId="7" fillId="0" borderId="19" xfId="0" applyFont="1" applyBorder="1" applyAlignment="1">
      <alignment horizontal="center" vertical="top" wrapText="1"/>
    </xf>
    <xf numFmtId="0" fontId="7" fillId="0" borderId="26" xfId="0" applyFont="1" applyBorder="1" applyAlignment="1">
      <alignment horizontal="center" vertical="top" wrapText="1"/>
    </xf>
    <xf numFmtId="0" fontId="7" fillId="0" borderId="8" xfId="0" applyFont="1" applyBorder="1" applyAlignment="1">
      <alignment horizontal="center" vertical="top" wrapText="1"/>
    </xf>
    <xf numFmtId="0" fontId="7" fillId="0" borderId="20" xfId="0" applyFont="1" applyBorder="1" applyAlignment="1">
      <alignment vertical="top" wrapText="1"/>
    </xf>
    <xf numFmtId="0" fontId="7" fillId="0" borderId="3" xfId="0" applyFont="1" applyBorder="1" applyAlignment="1">
      <alignment vertical="top" wrapText="1"/>
    </xf>
    <xf numFmtId="0" fontId="7" fillId="0" borderId="25" xfId="0" applyFont="1" applyBorder="1" applyAlignment="1">
      <alignment vertical="top" wrapText="1"/>
    </xf>
    <xf numFmtId="0" fontId="7" fillId="0" borderId="4" xfId="0" applyFont="1" applyBorder="1" applyAlignment="1">
      <alignment vertical="top" wrapText="1"/>
    </xf>
    <xf numFmtId="0" fontId="7" fillId="0" borderId="19" xfId="0" applyFont="1" applyBorder="1" applyAlignment="1">
      <alignment vertical="top" wrapText="1"/>
    </xf>
    <xf numFmtId="0" fontId="7" fillId="0" borderId="8" xfId="0" applyFont="1" applyBorder="1" applyAlignment="1">
      <alignment vertical="top" wrapText="1"/>
    </xf>
    <xf numFmtId="0" fontId="7" fillId="0" borderId="26" xfId="0" applyFont="1" applyBorder="1" applyAlignment="1">
      <alignment vertical="top" wrapText="1"/>
    </xf>
    <xf numFmtId="0" fontId="8" fillId="0" borderId="5" xfId="0" applyFont="1" applyBorder="1" applyAlignment="1">
      <alignment horizontal="center" vertical="top" wrapText="1"/>
    </xf>
    <xf numFmtId="0" fontId="7" fillId="2" borderId="19" xfId="0" applyFont="1" applyFill="1" applyBorder="1" applyAlignment="1">
      <alignment vertical="top" wrapText="1"/>
    </xf>
    <xf numFmtId="0" fontId="7" fillId="2" borderId="26" xfId="0" applyFont="1" applyFill="1" applyBorder="1" applyAlignment="1">
      <alignment vertical="top" wrapText="1"/>
    </xf>
    <xf numFmtId="0" fontId="7" fillId="2" borderId="8" xfId="0" applyFont="1" applyFill="1" applyBorder="1" applyAlignment="1">
      <alignment vertical="top" wrapText="1"/>
    </xf>
    <xf numFmtId="0" fontId="7" fillId="0" borderId="23" xfId="0" applyFont="1" applyBorder="1" applyAlignment="1">
      <alignment horizontal="center" vertical="top" wrapText="1"/>
    </xf>
    <xf numFmtId="0" fontId="7" fillId="0" borderId="5" xfId="0" applyFont="1" applyBorder="1" applyAlignment="1">
      <alignment horizontal="center" vertical="top" wrapText="1"/>
    </xf>
    <xf numFmtId="0" fontId="7" fillId="0" borderId="19" xfId="0" applyFont="1" applyBorder="1" applyAlignment="1">
      <alignment horizontal="right" vertical="top" wrapText="1"/>
    </xf>
    <xf numFmtId="0" fontId="7" fillId="0" borderId="8" xfId="0" applyFont="1" applyBorder="1" applyAlignment="1">
      <alignment horizontal="right" vertical="top" wrapText="1"/>
    </xf>
    <xf numFmtId="0" fontId="35" fillId="0" borderId="0" xfId="0" applyFont="1" applyFill="1" applyAlignment="1">
      <alignment horizontal="center" wrapText="1"/>
    </xf>
    <xf numFmtId="0" fontId="36" fillId="0" borderId="0" xfId="0" applyFont="1" applyFill="1" applyAlignment="1">
      <alignment horizontal="center" wrapText="1"/>
    </xf>
    <xf numFmtId="0" fontId="34" fillId="0" borderId="0" xfId="0" applyFont="1" applyFill="1" applyAlignment="1">
      <alignment horizontal="center" wrapText="1"/>
    </xf>
    <xf numFmtId="0" fontId="34" fillId="0" borderId="0" xfId="0" applyFont="1" applyFill="1" applyAlignment="1">
      <alignment horizontal="center" wrapText="1"/>
    </xf>
    <xf numFmtId="0" fontId="37" fillId="0" borderId="0" xfId="0" applyFont="1" applyFill="1" applyAlignment="1">
      <alignment horizontal="center" wrapText="1"/>
    </xf>
    <xf numFmtId="0" fontId="37" fillId="0" borderId="0" xfId="0" applyFont="1" applyFill="1" applyAlignment="1">
      <alignment horizontal="center" wrapText="1"/>
    </xf>
    <xf numFmtId="0" fontId="37" fillId="0" borderId="0" xfId="0" applyFont="1" applyFill="1" applyBorder="1" applyAlignment="1">
      <alignment horizontal="center" wrapText="1"/>
    </xf>
    <xf numFmtId="0" fontId="38" fillId="0" borderId="0" xfId="0" applyFont="1" applyFill="1" applyAlignment="1">
      <alignment horizontal="center" wrapText="1"/>
    </xf>
    <xf numFmtId="0" fontId="39" fillId="0" borderId="35" xfId="0" applyFont="1" applyFill="1" applyBorder="1" applyAlignment="1">
      <alignment horizontal="center" wrapText="1"/>
    </xf>
    <xf numFmtId="0" fontId="34" fillId="0" borderId="35" xfId="0" applyFont="1" applyFill="1" applyBorder="1" applyAlignment="1">
      <alignment horizontal="center" wrapText="1"/>
    </xf>
    <xf numFmtId="0" fontId="37" fillId="0" borderId="0" xfId="0" applyFont="1" applyFill="1" applyBorder="1" applyAlignment="1">
      <alignment horizontal="center" wrapText="1"/>
    </xf>
    <xf numFmtId="0" fontId="34" fillId="0" borderId="0" xfId="0" applyFont="1" applyFill="1" applyBorder="1" applyAlignment="1">
      <alignment horizontal="center" wrapText="1"/>
    </xf>
    <xf numFmtId="0" fontId="35" fillId="0" borderId="39" xfId="0" applyFont="1" applyFill="1" applyBorder="1" applyAlignment="1">
      <alignment horizontal="center" wrapText="1"/>
    </xf>
    <xf numFmtId="0" fontId="35" fillId="0" borderId="41" xfId="0" applyFont="1" applyFill="1" applyBorder="1" applyAlignment="1">
      <alignment horizontal="center" vertical="center" wrapText="1"/>
    </xf>
    <xf numFmtId="0" fontId="34" fillId="0" borderId="34" xfId="0" applyFont="1" applyFill="1" applyBorder="1" applyAlignment="1">
      <alignment horizontal="center" wrapText="1"/>
    </xf>
    <xf numFmtId="0" fontId="34" fillId="0" borderId="36" xfId="0" applyFont="1" applyFill="1" applyBorder="1" applyAlignment="1">
      <alignment horizontal="center" wrapText="1"/>
    </xf>
    <xf numFmtId="0" fontId="34" fillId="0" borderId="40" xfId="0" applyFont="1" applyFill="1" applyBorder="1" applyAlignment="1">
      <alignment horizontal="center" wrapText="1"/>
    </xf>
    <xf numFmtId="0" fontId="34" fillId="0" borderId="38" xfId="0" applyFont="1" applyFill="1" applyBorder="1" applyAlignment="1">
      <alignment horizontal="center" wrapText="1"/>
    </xf>
    <xf numFmtId="0" fontId="35" fillId="0" borderId="31" xfId="0" applyFont="1" applyFill="1" applyBorder="1" applyAlignment="1">
      <alignment horizontal="center" wrapText="1"/>
    </xf>
    <xf numFmtId="0" fontId="35" fillId="0" borderId="32" xfId="0" applyFont="1" applyFill="1" applyBorder="1" applyAlignment="1">
      <alignment horizontal="center" wrapText="1"/>
    </xf>
    <xf numFmtId="0" fontId="35" fillId="0" borderId="38" xfId="0" applyFont="1" applyFill="1" applyBorder="1" applyAlignment="1">
      <alignment horizontal="center" wrapText="1"/>
    </xf>
    <xf numFmtId="0" fontId="35" fillId="0" borderId="39" xfId="0" applyFont="1" applyFill="1" applyBorder="1" applyAlignment="1">
      <alignment horizontal="center" wrapText="1"/>
    </xf>
    <xf numFmtId="0" fontId="35" fillId="0" borderId="36" xfId="0" applyFont="1" applyFill="1" applyBorder="1" applyAlignment="1">
      <alignment horizontal="center" vertical="center" wrapText="1"/>
    </xf>
    <xf numFmtId="0" fontId="35" fillId="0" borderId="31" xfId="0" applyFont="1" applyFill="1" applyBorder="1" applyAlignment="1">
      <alignment horizontal="center" vertical="center" wrapText="1"/>
    </xf>
    <xf numFmtId="0" fontId="35" fillId="0" borderId="0" xfId="0" applyFont="1" applyFill="1" applyAlignment="1">
      <alignment horizontal="center" vertical="center" wrapText="1"/>
    </xf>
    <xf numFmtId="1" fontId="40" fillId="0" borderId="36" xfId="0" applyNumberFormat="1" applyFont="1" applyFill="1" applyBorder="1" applyAlignment="1">
      <alignment horizontal="center" vertical="center" wrapText="1"/>
    </xf>
    <xf numFmtId="2" fontId="39" fillId="0" borderId="0" xfId="0" applyNumberFormat="1" applyFont="1" applyFill="1" applyAlignment="1">
      <alignment horizontal="center" wrapText="1"/>
    </xf>
    <xf numFmtId="0" fontId="35" fillId="0" borderId="38" xfId="0" applyFont="1" applyFill="1" applyBorder="1" applyAlignment="1">
      <alignment horizontal="center" vertical="center" wrapText="1"/>
    </xf>
    <xf numFmtId="2" fontId="35" fillId="0" borderId="31" xfId="0" applyNumberFormat="1" applyFont="1" applyFill="1" applyBorder="1" applyAlignment="1">
      <alignment horizontal="center" vertical="center" wrapText="1"/>
    </xf>
    <xf numFmtId="2" fontId="35" fillId="0" borderId="0" xfId="0" applyNumberFormat="1" applyFont="1" applyFill="1" applyAlignment="1">
      <alignment horizontal="center" wrapText="1"/>
    </xf>
    <xf numFmtId="0" fontId="35" fillId="0" borderId="33" xfId="0" applyFont="1" applyFill="1" applyBorder="1" applyAlignment="1">
      <alignment horizontal="center" vertical="center" wrapText="1"/>
    </xf>
    <xf numFmtId="0" fontId="35" fillId="0" borderId="45" xfId="0" applyFont="1" applyFill="1" applyBorder="1" applyAlignment="1">
      <alignment horizontal="center" vertical="center" wrapText="1"/>
    </xf>
    <xf numFmtId="0" fontId="35" fillId="0" borderId="37" xfId="0" applyFont="1" applyFill="1" applyBorder="1" applyAlignment="1">
      <alignment horizontal="center" vertical="center" wrapText="1"/>
    </xf>
    <xf numFmtId="0" fontId="35" fillId="0" borderId="35" xfId="0" applyFont="1" applyFill="1" applyBorder="1" applyAlignment="1">
      <alignment horizontal="center" vertical="center" wrapText="1"/>
    </xf>
    <xf numFmtId="0" fontId="35" fillId="0" borderId="42" xfId="0" applyFont="1" applyFill="1" applyBorder="1" applyAlignment="1">
      <alignment horizontal="center" vertical="center" wrapText="1"/>
    </xf>
  </cellXfs>
  <cellStyles count="4">
    <cellStyle name="Normal" xfId="0" builtinId="0"/>
    <cellStyle name="Normal 2" xfId="1"/>
    <cellStyle name="Normal 3" xfId="2"/>
    <cellStyle name="Normal 4" xfId="3"/>
  </cellStyles>
  <dxfs count="2">
    <dxf>
      <font>
        <b/>
        <i val="0"/>
      </font>
      <fill>
        <patternFill>
          <bgColor theme="5" tint="0.39994506668294322"/>
        </patternFill>
      </fill>
    </dxf>
    <dxf>
      <font>
        <b/>
        <i val="0"/>
      </font>
    </dxf>
  </dxfs>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rgbClr val="666699"/>
            </a:solidFill>
          </c:spPr>
          <c:invertIfNegative val="0"/>
          <c:cat>
            <c:strRef>
              <c:f>'[1]FINAL EXAM CO'!$D$85</c:f>
              <c:strCache>
                <c:ptCount val="1"/>
                <c:pt idx="0">
                  <c:v>ALL COS</c:v>
                </c:pt>
              </c:strCache>
            </c:strRef>
          </c:cat>
          <c:val>
            <c:numRef>
              <c:f>'[1]FINAL EXAM CO'!$D$86</c:f>
              <c:numCache>
                <c:formatCode>General</c:formatCode>
                <c:ptCount val="1"/>
                <c:pt idx="0">
                  <c:v>97.142857140000004</c:v>
                </c:pt>
              </c:numCache>
            </c:numRef>
          </c:val>
          <c:extLst>
            <c:ext xmlns:c16="http://schemas.microsoft.com/office/drawing/2014/chart" uri="{C3380CC4-5D6E-409C-BE32-E72D297353CC}">
              <c16:uniqueId val="{00000000-BFB3-4334-8D34-CBF059CCBC84}"/>
            </c:ext>
          </c:extLst>
        </c:ser>
        <c:dLbls>
          <c:showLegendKey val="0"/>
          <c:showVal val="0"/>
          <c:showCatName val="0"/>
          <c:showSerName val="0"/>
          <c:showPercent val="0"/>
          <c:showBubbleSize val="0"/>
        </c:dLbls>
        <c:gapWidth val="150"/>
        <c:axId val="993659280"/>
        <c:axId val="993656016"/>
      </c:barChart>
      <c:catAx>
        <c:axId val="993659280"/>
        <c:scaling>
          <c:orientation val="minMax"/>
        </c:scaling>
        <c:delete val="0"/>
        <c:axPos val="b"/>
        <c:title>
          <c:tx>
            <c:rich>
              <a:bodyPr/>
              <a:lstStyle/>
              <a:p>
                <a:pPr lvl="0">
                  <a:defRPr sz="1000" b="1" i="0">
                    <a:solidFill>
                      <a:srgbClr val="000000"/>
                    </a:solidFill>
                  </a:defRPr>
                </a:pPr>
                <a:r>
                  <a:rPr lang="en-US"/>
                  <a:t>CO attainment for PCD</a:t>
                </a:r>
              </a:p>
            </c:rich>
          </c:tx>
          <c:layout/>
          <c:overlay val="0"/>
        </c:title>
        <c:numFmt formatCode="General" sourceLinked="1"/>
        <c:majorTickMark val="out"/>
        <c:minorTickMark val="none"/>
        <c:tickLblPos val="nextTo"/>
        <c:txPr>
          <a:bodyPr/>
          <a:lstStyle/>
          <a:p>
            <a:pPr lvl="0">
              <a:defRPr b="0" i="0"/>
            </a:pPr>
            <a:endParaRPr lang="en-US"/>
          </a:p>
        </c:txPr>
        <c:crossAx val="993656016"/>
        <c:crosses val="autoZero"/>
        <c:auto val="0"/>
        <c:lblAlgn val="ctr"/>
        <c:lblOffset val="100"/>
        <c:noMultiLvlLbl val="0"/>
      </c:catAx>
      <c:valAx>
        <c:axId val="993656016"/>
        <c:scaling>
          <c:orientation val="minMax"/>
        </c:scaling>
        <c:delete val="0"/>
        <c:axPos val="l"/>
        <c:majorGridlines>
          <c:spPr>
            <a:ln>
              <a:solidFill>
                <a:srgbClr val="808080"/>
              </a:solidFill>
            </a:ln>
          </c:spPr>
        </c:majorGridlines>
        <c:title>
          <c:tx>
            <c:rich>
              <a:bodyPr/>
              <a:lstStyle/>
              <a:p>
                <a:pPr lvl="0">
                  <a:defRPr sz="1000" b="1" i="0">
                    <a:solidFill>
                      <a:srgbClr val="000000"/>
                    </a:solidFill>
                  </a:defRPr>
                </a:pPr>
                <a:r>
                  <a:rPr lang="en-US"/>
                  <a:t>Percentage of attainment</a:t>
                </a:r>
              </a:p>
            </c:rich>
          </c:tx>
          <c:layout/>
          <c:overlay val="0"/>
        </c:title>
        <c:numFmt formatCode="General" sourceLinked="1"/>
        <c:majorTickMark val="out"/>
        <c:minorTickMark val="none"/>
        <c:tickLblPos val="nextTo"/>
        <c:spPr>
          <a:ln w="47625">
            <a:noFill/>
          </a:ln>
        </c:spPr>
        <c:txPr>
          <a:bodyPr/>
          <a:lstStyle/>
          <a:p>
            <a:pPr lvl="0">
              <a:defRPr b="0" i="0"/>
            </a:pPr>
            <a:endParaRPr lang="en-US"/>
          </a:p>
        </c:txPr>
        <c:crossAx val="993659280"/>
        <c:crosses val="autoZero"/>
        <c:crossBetween val="between"/>
      </c:valAx>
      <c:spPr>
        <a:solidFill>
          <a:srgbClr val="FFFFFF"/>
        </a:solidFill>
      </c:spPr>
    </c:plotArea>
    <c:legend>
      <c:legendPos val="r"/>
      <c:layout/>
      <c:overlay val="0"/>
    </c:legend>
    <c:plotVisOnly val="0"/>
    <c:dispBlanksAs val="gap"/>
    <c:showDLblsOverMax val="0"/>
  </c:chart>
  <c:spPr>
    <a:solidFill>
      <a:srgbClr val="FFFFFF"/>
    </a:solidFill>
  </c:spPr>
  <c:printSettings>
    <c:headerFooter/>
    <c:pageMargins b="0.75000000000000089" l="0.70000000000000062" r="0.70000000000000062" t="0.75000000000000089"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5747462817147873"/>
          <c:y val="0.13010425780110821"/>
          <c:w val="0.79795734908136406"/>
          <c:h val="0.62134988334791541"/>
        </c:manualLayout>
      </c:layout>
      <c:barChart>
        <c:barDir val="col"/>
        <c:grouping val="clustered"/>
        <c:varyColors val="0"/>
        <c:ser>
          <c:idx val="0"/>
          <c:order val="0"/>
          <c:invertIfNegative val="0"/>
          <c:val>
            <c:numRef>
              <c:f>'TOTAL CO '!$E$20:$G$20</c:f>
              <c:numCache>
                <c:formatCode>0</c:formatCode>
                <c:ptCount val="3"/>
                <c:pt idx="0">
                  <c:v>72.5</c:v>
                </c:pt>
                <c:pt idx="1">
                  <c:v>72.5</c:v>
                </c:pt>
                <c:pt idx="2">
                  <c:v>72.5</c:v>
                </c:pt>
              </c:numCache>
            </c:numRef>
          </c:val>
          <c:extLst>
            <c:ext xmlns:c16="http://schemas.microsoft.com/office/drawing/2014/chart" uri="{C3380CC4-5D6E-409C-BE32-E72D297353CC}">
              <c16:uniqueId val="{00000000-BB0D-40CB-848E-3B212F88C871}"/>
            </c:ext>
          </c:extLst>
        </c:ser>
        <c:dLbls>
          <c:showLegendKey val="0"/>
          <c:showVal val="0"/>
          <c:showCatName val="0"/>
          <c:showSerName val="0"/>
          <c:showPercent val="0"/>
          <c:showBubbleSize val="0"/>
        </c:dLbls>
        <c:gapWidth val="300"/>
        <c:axId val="1298660224"/>
        <c:axId val="1298655872"/>
      </c:barChart>
      <c:catAx>
        <c:axId val="1298660224"/>
        <c:scaling>
          <c:orientation val="minMax"/>
        </c:scaling>
        <c:delete val="0"/>
        <c:axPos val="b"/>
        <c:title>
          <c:tx>
            <c:rich>
              <a:bodyPr/>
              <a:lstStyle/>
              <a:p>
                <a:pPr>
                  <a:defRPr/>
                </a:pPr>
                <a:r>
                  <a:rPr lang="en-IN"/>
                  <a:t>COS</a:t>
                </a:r>
              </a:p>
            </c:rich>
          </c:tx>
          <c:overlay val="0"/>
        </c:title>
        <c:numFmt formatCode="General" sourceLinked="1"/>
        <c:majorTickMark val="none"/>
        <c:minorTickMark val="none"/>
        <c:tickLblPos val="nextTo"/>
        <c:crossAx val="1298655872"/>
        <c:crosses val="autoZero"/>
        <c:auto val="1"/>
        <c:lblAlgn val="ctr"/>
        <c:lblOffset val="100"/>
        <c:noMultiLvlLbl val="0"/>
      </c:catAx>
      <c:valAx>
        <c:axId val="1298655872"/>
        <c:scaling>
          <c:orientation val="minMax"/>
          <c:min val="0"/>
        </c:scaling>
        <c:delete val="0"/>
        <c:axPos val="l"/>
        <c:majorGridlines/>
        <c:title>
          <c:tx>
            <c:rich>
              <a:bodyPr/>
              <a:lstStyle/>
              <a:p>
                <a:pPr>
                  <a:defRPr/>
                </a:pPr>
                <a:r>
                  <a:rPr lang="en-IN"/>
                  <a:t>%</a:t>
                </a:r>
                <a:r>
                  <a:rPr lang="en-IN" baseline="0"/>
                  <a:t> Attainment</a:t>
                </a:r>
                <a:endParaRPr lang="en-IN"/>
              </a:p>
            </c:rich>
          </c:tx>
          <c:overlay val="0"/>
        </c:title>
        <c:numFmt formatCode="0" sourceLinked="1"/>
        <c:majorTickMark val="out"/>
        <c:minorTickMark val="none"/>
        <c:tickLblPos val="nextTo"/>
        <c:crossAx val="1298660224"/>
        <c:crosses val="autoZero"/>
        <c:crossBetween val="between"/>
      </c:valAx>
    </c:plotArea>
    <c:legend>
      <c:legendPos val="r"/>
      <c:layout>
        <c:manualLayout>
          <c:xMode val="edge"/>
          <c:yMode val="edge"/>
          <c:x val="0.45265427347897302"/>
          <c:y val="1.3696694692824413E-2"/>
          <c:w val="0.27985988593531097"/>
          <c:h val="8.371724720850568E-2"/>
        </c:manualLayout>
      </c:layout>
      <c:overlay val="0"/>
    </c:legend>
    <c:plotVisOnly val="1"/>
    <c:dispBlanksAs val="gap"/>
    <c:showDLblsOverMax val="0"/>
  </c:chart>
  <c:printSettings>
    <c:headerFooter/>
    <c:pageMargins b="0.75000000000000056" l="0.70000000000000051" r="0.70000000000000051" t="0.75000000000000056" header="0.30000000000000027" footer="0.30000000000000027"/>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109</xdr:row>
      <xdr:rowOff>0</xdr:rowOff>
    </xdr:from>
    <xdr:to>
      <xdr:col>2</xdr:col>
      <xdr:colOff>1257300</xdr:colOff>
      <xdr:row>120</xdr:row>
      <xdr:rowOff>133350</xdr:rowOff>
    </xdr:to>
    <xdr:graphicFrame macro="">
      <xdr:nvGraphicFramePr>
        <xdr:cNvPr id="3" name="Chart 3" descr="Chart 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2.xml><?xml version="1.0" encoding="utf-8"?>
<xdr:wsDr xmlns:xdr="http://schemas.openxmlformats.org/drawingml/2006/spreadsheetDrawing" xmlns:a="http://schemas.openxmlformats.org/drawingml/2006/main">
  <xdr:twoCellAnchor>
    <xdr:from>
      <xdr:col>4</xdr:col>
      <xdr:colOff>371475</xdr:colOff>
      <xdr:row>23</xdr:row>
      <xdr:rowOff>0</xdr:rowOff>
    </xdr:from>
    <xdr:to>
      <xdr:col>9</xdr:col>
      <xdr:colOff>276225</xdr:colOff>
      <xdr:row>40</xdr:row>
      <xdr:rowOff>57150</xdr:rowOff>
    </xdr:to>
    <xdr:graphicFrame macro="">
      <xdr:nvGraphicFramePr>
        <xdr:cNvPr id="691276"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ms-pc\d\AY%202016-2017\CO%20ATTAINMENT\even\6%20sem\a%20sec\ME%20(10AL61)-%20CO%20attainment(KAVITHA%206th%20%20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ec"/>
      <sheetName val="Sheet1"/>
      <sheetName val="Sheet2"/>
      <sheetName val="ME IA"/>
      <sheetName val="FINAL EXAM CO"/>
      <sheetName val="TOTAL CO ATTAINMENT"/>
    </sheetNames>
    <sheetDataSet>
      <sheetData sheetId="0"/>
      <sheetData sheetId="1"/>
      <sheetData sheetId="2"/>
      <sheetData sheetId="3">
        <row r="86">
          <cell r="D86" t="str">
            <v>CO1</v>
          </cell>
        </row>
      </sheetData>
      <sheetData sheetId="4">
        <row r="85">
          <cell r="D85" t="str">
            <v>ALL COS</v>
          </cell>
        </row>
        <row r="86">
          <cell r="D86">
            <v>97.142857140000004</v>
          </cell>
        </row>
      </sheetData>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H117"/>
  <sheetViews>
    <sheetView topLeftCell="A116" workbookViewId="0">
      <selection activeCell="G142" sqref="G142"/>
    </sheetView>
  </sheetViews>
  <sheetFormatPr defaultRowHeight="12.75" x14ac:dyDescent="0.2"/>
  <cols>
    <col min="1" max="1" width="9.140625" style="172"/>
    <col min="2" max="2" width="16.42578125" style="172" customWidth="1"/>
    <col min="3" max="3" width="23" style="172" customWidth="1"/>
    <col min="4" max="6" width="9.140625" style="172"/>
    <col min="7" max="7" width="10.5703125" style="172" customWidth="1"/>
    <col min="8" max="16384" width="9.140625" style="172"/>
  </cols>
  <sheetData>
    <row r="1" spans="1:8" ht="18" x14ac:dyDescent="0.4">
      <c r="A1" s="169"/>
      <c r="B1" s="170" t="s">
        <v>165</v>
      </c>
      <c r="C1" s="171"/>
      <c r="D1" s="171"/>
      <c r="E1" s="171"/>
      <c r="F1" s="171"/>
      <c r="G1" s="171"/>
      <c r="H1" s="169"/>
    </row>
    <row r="2" spans="1:8" ht="16.5" x14ac:dyDescent="0.3">
      <c r="A2" s="169"/>
      <c r="B2" s="173" t="s">
        <v>212</v>
      </c>
      <c r="C2" s="171"/>
      <c r="D2" s="171"/>
      <c r="E2" s="171"/>
      <c r="F2" s="171"/>
      <c r="G2" s="171"/>
      <c r="H2" s="169"/>
    </row>
    <row r="3" spans="1:8" ht="47.25" customHeight="1" x14ac:dyDescent="0.3">
      <c r="A3" s="169"/>
      <c r="B3" s="174"/>
      <c r="C3" s="175" t="s">
        <v>224</v>
      </c>
      <c r="D3" s="176" t="s">
        <v>225</v>
      </c>
      <c r="E3" s="171"/>
      <c r="F3" s="171"/>
      <c r="G3" s="171"/>
      <c r="H3" s="169"/>
    </row>
    <row r="4" spans="1:8" ht="15.75" x14ac:dyDescent="0.25">
      <c r="A4" s="169"/>
      <c r="B4" s="177" t="s">
        <v>226</v>
      </c>
      <c r="C4" s="178"/>
      <c r="D4" s="178"/>
      <c r="E4" s="178"/>
      <c r="F4" s="178"/>
      <c r="G4" s="178"/>
      <c r="H4" s="169"/>
    </row>
    <row r="5" spans="1:8" ht="16.5" x14ac:dyDescent="0.3">
      <c r="A5" s="179" t="s">
        <v>219</v>
      </c>
      <c r="B5" s="180"/>
      <c r="C5" s="180"/>
      <c r="D5" s="180"/>
      <c r="E5" s="180"/>
      <c r="F5" s="180"/>
      <c r="G5" s="180"/>
      <c r="H5" s="169"/>
    </row>
    <row r="6" spans="1:8" ht="15.75" customHeight="1" x14ac:dyDescent="0.25">
      <c r="A6" s="181" t="s">
        <v>162</v>
      </c>
      <c r="B6" s="181" t="s">
        <v>157</v>
      </c>
      <c r="C6" s="181" t="s">
        <v>213</v>
      </c>
      <c r="D6" s="182" t="s">
        <v>220</v>
      </c>
      <c r="E6" s="199"/>
      <c r="F6" s="199"/>
      <c r="G6" s="200"/>
      <c r="H6" s="169"/>
    </row>
    <row r="7" spans="1:8" ht="15.75" x14ac:dyDescent="0.25">
      <c r="A7" s="185"/>
      <c r="B7" s="185"/>
      <c r="C7" s="185"/>
      <c r="D7" s="201"/>
      <c r="E7" s="202"/>
      <c r="F7" s="202"/>
      <c r="G7" s="203"/>
      <c r="H7" s="169"/>
    </row>
    <row r="8" spans="1:8" ht="31.5" x14ac:dyDescent="0.25">
      <c r="A8" s="186"/>
      <c r="B8" s="186"/>
      <c r="C8" s="186"/>
      <c r="D8" s="187" t="s">
        <v>221</v>
      </c>
      <c r="E8" s="188"/>
      <c r="F8" s="183"/>
      <c r="G8" s="184"/>
      <c r="H8" s="169"/>
    </row>
    <row r="9" spans="1:8" ht="15.75" x14ac:dyDescent="0.25">
      <c r="A9" s="189"/>
      <c r="B9" s="189"/>
      <c r="C9" s="189" t="s">
        <v>214</v>
      </c>
      <c r="D9" s="187">
        <v>80</v>
      </c>
      <c r="E9" s="188"/>
      <c r="F9" s="188"/>
      <c r="G9" s="188"/>
      <c r="H9" s="169"/>
    </row>
    <row r="10" spans="1:8" ht="15.75" x14ac:dyDescent="0.25">
      <c r="A10" s="189"/>
      <c r="B10" s="189"/>
      <c r="C10" s="189"/>
      <c r="D10" s="190"/>
      <c r="E10" s="188"/>
      <c r="F10" s="188"/>
      <c r="G10" s="188"/>
      <c r="H10" s="169"/>
    </row>
    <row r="11" spans="1:8" ht="15.75" x14ac:dyDescent="0.25">
      <c r="A11" s="26">
        <v>1</v>
      </c>
      <c r="B11" s="26" t="s">
        <v>246</v>
      </c>
      <c r="C11" s="26" t="s">
        <v>247</v>
      </c>
      <c r="D11" s="26" t="s">
        <v>232</v>
      </c>
      <c r="E11" s="191"/>
      <c r="F11" s="192" t="str">
        <f>IF(D11="F","N","Y")</f>
        <v>N</v>
      </c>
      <c r="G11" s="192"/>
      <c r="H11" s="169"/>
    </row>
    <row r="12" spans="1:8" ht="15.75" x14ac:dyDescent="0.25">
      <c r="A12" s="26">
        <v>2</v>
      </c>
      <c r="B12" s="26" t="s">
        <v>248</v>
      </c>
      <c r="C12" s="26" t="s">
        <v>249</v>
      </c>
      <c r="D12" s="26" t="s">
        <v>232</v>
      </c>
      <c r="E12" s="191"/>
      <c r="F12" s="192" t="str">
        <f t="shared" ref="F12:F75" si="0">IF(D12="F","N","Y")</f>
        <v>N</v>
      </c>
      <c r="G12" s="192"/>
      <c r="H12" s="169"/>
    </row>
    <row r="13" spans="1:8" ht="15.75" x14ac:dyDescent="0.25">
      <c r="A13" s="26">
        <v>3</v>
      </c>
      <c r="B13" s="26" t="s">
        <v>250</v>
      </c>
      <c r="C13" s="26" t="s">
        <v>251</v>
      </c>
      <c r="D13" s="26" t="s">
        <v>232</v>
      </c>
      <c r="E13" s="191"/>
      <c r="F13" s="192" t="str">
        <f t="shared" si="0"/>
        <v>N</v>
      </c>
      <c r="G13" s="192"/>
      <c r="H13" s="169"/>
    </row>
    <row r="14" spans="1:8" ht="15.75" x14ac:dyDescent="0.25">
      <c r="A14" s="26">
        <v>4</v>
      </c>
      <c r="B14" s="26" t="s">
        <v>252</v>
      </c>
      <c r="C14" s="26" t="s">
        <v>253</v>
      </c>
      <c r="D14" s="26" t="s">
        <v>254</v>
      </c>
      <c r="E14" s="191"/>
      <c r="F14" s="192" t="str">
        <f t="shared" si="0"/>
        <v>Y</v>
      </c>
      <c r="G14" s="192"/>
      <c r="H14" s="169"/>
    </row>
    <row r="15" spans="1:8" ht="15.75" x14ac:dyDescent="0.25">
      <c r="A15" s="26">
        <v>5</v>
      </c>
      <c r="B15" s="26" t="s">
        <v>255</v>
      </c>
      <c r="C15" s="26" t="s">
        <v>256</v>
      </c>
      <c r="D15" s="26" t="s">
        <v>232</v>
      </c>
      <c r="E15" s="191"/>
      <c r="F15" s="192" t="str">
        <f t="shared" si="0"/>
        <v>N</v>
      </c>
      <c r="G15" s="192"/>
      <c r="H15" s="169"/>
    </row>
    <row r="16" spans="1:8" ht="25.5" x14ac:dyDescent="0.25">
      <c r="A16" s="26">
        <v>6</v>
      </c>
      <c r="B16" s="26" t="s">
        <v>257</v>
      </c>
      <c r="C16" s="26" t="s">
        <v>258</v>
      </c>
      <c r="D16" s="26" t="s">
        <v>232</v>
      </c>
      <c r="E16" s="191"/>
      <c r="F16" s="192" t="str">
        <f t="shared" si="0"/>
        <v>N</v>
      </c>
      <c r="G16" s="192"/>
      <c r="H16" s="169"/>
    </row>
    <row r="17" spans="1:8" ht="15.75" x14ac:dyDescent="0.25">
      <c r="A17" s="26">
        <v>7</v>
      </c>
      <c r="B17" s="26" t="s">
        <v>259</v>
      </c>
      <c r="C17" s="26" t="s">
        <v>260</v>
      </c>
      <c r="D17" s="26" t="s">
        <v>229</v>
      </c>
      <c r="E17" s="191"/>
      <c r="F17" s="192" t="str">
        <f t="shared" si="0"/>
        <v>Y</v>
      </c>
      <c r="G17" s="192"/>
      <c r="H17" s="169"/>
    </row>
    <row r="18" spans="1:8" ht="15.75" x14ac:dyDescent="0.25">
      <c r="A18" s="26">
        <v>8</v>
      </c>
      <c r="B18" s="26" t="s">
        <v>261</v>
      </c>
      <c r="C18" s="26" t="s">
        <v>262</v>
      </c>
      <c r="D18" s="26" t="s">
        <v>231</v>
      </c>
      <c r="E18" s="191"/>
      <c r="F18" s="192" t="str">
        <f t="shared" si="0"/>
        <v>Y</v>
      </c>
      <c r="G18" s="192"/>
      <c r="H18" s="169"/>
    </row>
    <row r="19" spans="1:8" ht="15.75" x14ac:dyDescent="0.25">
      <c r="A19" s="26">
        <v>9</v>
      </c>
      <c r="B19" s="26" t="s">
        <v>263</v>
      </c>
      <c r="C19" s="26" t="s">
        <v>264</v>
      </c>
      <c r="D19" s="26" t="s">
        <v>228</v>
      </c>
      <c r="E19" s="191"/>
      <c r="F19" s="192" t="str">
        <f t="shared" si="0"/>
        <v>Y</v>
      </c>
      <c r="G19" s="192"/>
      <c r="H19" s="169"/>
    </row>
    <row r="20" spans="1:8" ht="15.75" x14ac:dyDescent="0.25">
      <c r="A20" s="26">
        <v>10</v>
      </c>
      <c r="B20" s="26" t="s">
        <v>265</v>
      </c>
      <c r="C20" s="26" t="s">
        <v>266</v>
      </c>
      <c r="D20" s="26" t="s">
        <v>227</v>
      </c>
      <c r="E20" s="191"/>
      <c r="F20" s="192" t="str">
        <f t="shared" si="0"/>
        <v>Y</v>
      </c>
      <c r="G20" s="192"/>
      <c r="H20" s="169"/>
    </row>
    <row r="21" spans="1:8" ht="15.75" x14ac:dyDescent="0.25">
      <c r="A21" s="26">
        <v>11</v>
      </c>
      <c r="B21" s="26" t="s">
        <v>267</v>
      </c>
      <c r="C21" s="26" t="s">
        <v>268</v>
      </c>
      <c r="D21" s="26" t="s">
        <v>228</v>
      </c>
      <c r="E21" s="191"/>
      <c r="F21" s="192" t="str">
        <f t="shared" si="0"/>
        <v>Y</v>
      </c>
      <c r="G21" s="192"/>
      <c r="H21" s="169"/>
    </row>
    <row r="22" spans="1:8" ht="25.5" x14ac:dyDescent="0.25">
      <c r="A22" s="26">
        <v>12</v>
      </c>
      <c r="B22" s="26" t="s">
        <v>269</v>
      </c>
      <c r="C22" s="26" t="s">
        <v>270</v>
      </c>
      <c r="D22" s="26" t="s">
        <v>227</v>
      </c>
      <c r="E22" s="191"/>
      <c r="F22" s="192" t="str">
        <f t="shared" si="0"/>
        <v>Y</v>
      </c>
      <c r="G22" s="192"/>
      <c r="H22" s="169"/>
    </row>
    <row r="23" spans="1:8" ht="15.75" x14ac:dyDescent="0.25">
      <c r="A23" s="26">
        <v>13</v>
      </c>
      <c r="B23" s="26" t="s">
        <v>271</v>
      </c>
      <c r="C23" s="26" t="s">
        <v>272</v>
      </c>
      <c r="D23" s="26" t="s">
        <v>229</v>
      </c>
      <c r="E23" s="191"/>
      <c r="F23" s="192" t="str">
        <f t="shared" si="0"/>
        <v>Y</v>
      </c>
      <c r="G23" s="192"/>
      <c r="H23" s="169"/>
    </row>
    <row r="24" spans="1:8" ht="15.75" x14ac:dyDescent="0.25">
      <c r="A24" s="26">
        <v>14</v>
      </c>
      <c r="B24" s="26" t="s">
        <v>273</v>
      </c>
      <c r="C24" s="26" t="s">
        <v>274</v>
      </c>
      <c r="D24" s="26" t="s">
        <v>227</v>
      </c>
      <c r="E24" s="191"/>
      <c r="F24" s="192" t="str">
        <f t="shared" si="0"/>
        <v>Y</v>
      </c>
      <c r="G24" s="192"/>
      <c r="H24" s="169"/>
    </row>
    <row r="25" spans="1:8" ht="25.5" x14ac:dyDescent="0.25">
      <c r="A25" s="26">
        <v>15</v>
      </c>
      <c r="B25" s="26" t="s">
        <v>275</v>
      </c>
      <c r="C25" s="26" t="s">
        <v>276</v>
      </c>
      <c r="D25" s="26" t="s">
        <v>228</v>
      </c>
      <c r="E25" s="191"/>
      <c r="F25" s="192" t="str">
        <f t="shared" si="0"/>
        <v>Y</v>
      </c>
      <c r="G25" s="192"/>
      <c r="H25" s="169"/>
    </row>
    <row r="26" spans="1:8" ht="15.75" x14ac:dyDescent="0.25">
      <c r="A26" s="26">
        <v>16</v>
      </c>
      <c r="B26" s="26" t="s">
        <v>277</v>
      </c>
      <c r="C26" s="26" t="s">
        <v>278</v>
      </c>
      <c r="D26" s="26" t="s">
        <v>232</v>
      </c>
      <c r="E26" s="191"/>
      <c r="F26" s="192" t="str">
        <f t="shared" si="0"/>
        <v>N</v>
      </c>
      <c r="G26" s="192"/>
      <c r="H26" s="169"/>
    </row>
    <row r="27" spans="1:8" ht="15.75" x14ac:dyDescent="0.25">
      <c r="A27" s="26">
        <v>17</v>
      </c>
      <c r="B27" s="26" t="s">
        <v>279</v>
      </c>
      <c r="C27" s="26" t="s">
        <v>280</v>
      </c>
      <c r="D27" s="26" t="s">
        <v>227</v>
      </c>
      <c r="E27" s="191"/>
      <c r="F27" s="192" t="str">
        <f t="shared" si="0"/>
        <v>Y</v>
      </c>
      <c r="G27" s="192"/>
      <c r="H27" s="169"/>
    </row>
    <row r="28" spans="1:8" ht="15.75" x14ac:dyDescent="0.25">
      <c r="A28" s="26">
        <v>18</v>
      </c>
      <c r="B28" s="26" t="s">
        <v>281</v>
      </c>
      <c r="C28" s="26" t="s">
        <v>282</v>
      </c>
      <c r="D28" s="26" t="s">
        <v>231</v>
      </c>
      <c r="E28" s="191"/>
      <c r="F28" s="192" t="str">
        <f t="shared" si="0"/>
        <v>Y</v>
      </c>
      <c r="G28" s="192"/>
      <c r="H28" s="169"/>
    </row>
    <row r="29" spans="1:8" ht="15.75" x14ac:dyDescent="0.25">
      <c r="A29" s="26">
        <v>19</v>
      </c>
      <c r="B29" s="26" t="s">
        <v>283</v>
      </c>
      <c r="C29" s="26" t="s">
        <v>284</v>
      </c>
      <c r="D29" s="26" t="s">
        <v>228</v>
      </c>
      <c r="E29" s="191"/>
      <c r="F29" s="192" t="str">
        <f t="shared" si="0"/>
        <v>Y</v>
      </c>
      <c r="G29" s="192"/>
      <c r="H29" s="169"/>
    </row>
    <row r="30" spans="1:8" ht="15.75" x14ac:dyDescent="0.25">
      <c r="A30" s="26">
        <v>20</v>
      </c>
      <c r="B30" s="26" t="s">
        <v>285</v>
      </c>
      <c r="C30" s="26" t="s">
        <v>286</v>
      </c>
      <c r="D30" s="26" t="s">
        <v>231</v>
      </c>
      <c r="E30" s="191"/>
      <c r="F30" s="192" t="str">
        <f t="shared" si="0"/>
        <v>Y</v>
      </c>
      <c r="G30" s="192"/>
      <c r="H30" s="169"/>
    </row>
    <row r="31" spans="1:8" ht="15.75" x14ac:dyDescent="0.25">
      <c r="A31" s="26">
        <v>21</v>
      </c>
      <c r="B31" s="26" t="s">
        <v>287</v>
      </c>
      <c r="C31" s="26" t="s">
        <v>288</v>
      </c>
      <c r="D31" s="26" t="s">
        <v>231</v>
      </c>
      <c r="E31" s="191"/>
      <c r="F31" s="192" t="str">
        <f t="shared" si="0"/>
        <v>Y</v>
      </c>
      <c r="G31" s="192"/>
      <c r="H31" s="169"/>
    </row>
    <row r="32" spans="1:8" ht="15.75" x14ac:dyDescent="0.25">
      <c r="A32" s="26">
        <v>22</v>
      </c>
      <c r="B32" s="26" t="s">
        <v>289</v>
      </c>
      <c r="C32" s="26" t="s">
        <v>290</v>
      </c>
      <c r="D32" s="26" t="s">
        <v>227</v>
      </c>
      <c r="E32" s="191"/>
      <c r="F32" s="192" t="str">
        <f t="shared" si="0"/>
        <v>Y</v>
      </c>
      <c r="G32" s="192"/>
      <c r="H32" s="169"/>
    </row>
    <row r="33" spans="1:8" ht="15.75" x14ac:dyDescent="0.25">
      <c r="A33" s="26">
        <v>23</v>
      </c>
      <c r="B33" s="26" t="s">
        <v>291</v>
      </c>
      <c r="C33" s="26" t="s">
        <v>292</v>
      </c>
      <c r="D33" s="26" t="s">
        <v>230</v>
      </c>
      <c r="E33" s="191"/>
      <c r="F33" s="192" t="str">
        <f t="shared" si="0"/>
        <v>Y</v>
      </c>
      <c r="G33" s="192"/>
      <c r="H33" s="169"/>
    </row>
    <row r="34" spans="1:8" ht="15.75" x14ac:dyDescent="0.25">
      <c r="A34" s="26">
        <v>24</v>
      </c>
      <c r="B34" s="26" t="s">
        <v>293</v>
      </c>
      <c r="C34" s="26" t="s">
        <v>294</v>
      </c>
      <c r="D34" s="26" t="s">
        <v>230</v>
      </c>
      <c r="E34" s="191"/>
      <c r="F34" s="192" t="str">
        <f t="shared" si="0"/>
        <v>Y</v>
      </c>
      <c r="G34" s="192"/>
      <c r="H34" s="169"/>
    </row>
    <row r="35" spans="1:8" ht="15.75" x14ac:dyDescent="0.25">
      <c r="A35" s="26">
        <v>25</v>
      </c>
      <c r="B35" s="26" t="s">
        <v>295</v>
      </c>
      <c r="C35" s="26" t="s">
        <v>296</v>
      </c>
      <c r="D35" s="26" t="s">
        <v>227</v>
      </c>
      <c r="E35" s="191"/>
      <c r="F35" s="192" t="str">
        <f t="shared" si="0"/>
        <v>Y</v>
      </c>
      <c r="G35" s="192"/>
      <c r="H35" s="169"/>
    </row>
    <row r="36" spans="1:8" ht="15.75" x14ac:dyDescent="0.25">
      <c r="A36" s="26">
        <v>26</v>
      </c>
      <c r="B36" s="26" t="s">
        <v>297</v>
      </c>
      <c r="C36" s="26" t="s">
        <v>298</v>
      </c>
      <c r="D36" s="26" t="s">
        <v>227</v>
      </c>
      <c r="E36" s="191"/>
      <c r="F36" s="192" t="str">
        <f t="shared" si="0"/>
        <v>Y</v>
      </c>
      <c r="G36" s="192"/>
      <c r="H36" s="169"/>
    </row>
    <row r="37" spans="1:8" ht="15.75" x14ac:dyDescent="0.25">
      <c r="A37" s="26">
        <v>27</v>
      </c>
      <c r="B37" s="26" t="s">
        <v>299</v>
      </c>
      <c r="C37" s="26" t="s">
        <v>300</v>
      </c>
      <c r="D37" s="26" t="s">
        <v>229</v>
      </c>
      <c r="E37" s="191"/>
      <c r="F37" s="192" t="str">
        <f t="shared" si="0"/>
        <v>Y</v>
      </c>
      <c r="G37" s="192"/>
      <c r="H37" s="169"/>
    </row>
    <row r="38" spans="1:8" ht="15.75" x14ac:dyDescent="0.25">
      <c r="A38" s="26">
        <v>28</v>
      </c>
      <c r="B38" s="26" t="s">
        <v>301</v>
      </c>
      <c r="C38" s="26" t="s">
        <v>302</v>
      </c>
      <c r="D38" s="26" t="s">
        <v>227</v>
      </c>
      <c r="E38" s="191"/>
      <c r="F38" s="192" t="str">
        <f t="shared" si="0"/>
        <v>Y</v>
      </c>
      <c r="G38" s="192"/>
      <c r="H38" s="169"/>
    </row>
    <row r="39" spans="1:8" ht="15.75" x14ac:dyDescent="0.25">
      <c r="A39" s="26">
        <v>29</v>
      </c>
      <c r="B39" s="26" t="s">
        <v>303</v>
      </c>
      <c r="C39" s="26" t="s">
        <v>304</v>
      </c>
      <c r="D39" s="26" t="s">
        <v>228</v>
      </c>
      <c r="E39" s="191"/>
      <c r="F39" s="192" t="str">
        <f t="shared" si="0"/>
        <v>Y</v>
      </c>
      <c r="G39" s="192"/>
      <c r="H39" s="169"/>
    </row>
    <row r="40" spans="1:8" ht="15.75" x14ac:dyDescent="0.25">
      <c r="A40" s="26">
        <v>30</v>
      </c>
      <c r="B40" s="26" t="s">
        <v>305</v>
      </c>
      <c r="C40" s="26" t="s">
        <v>306</v>
      </c>
      <c r="D40" s="26" t="s">
        <v>228</v>
      </c>
      <c r="E40" s="191"/>
      <c r="F40" s="192" t="str">
        <f t="shared" si="0"/>
        <v>Y</v>
      </c>
      <c r="G40" s="192"/>
      <c r="H40" s="169"/>
    </row>
    <row r="41" spans="1:8" ht="15.75" x14ac:dyDescent="0.25">
      <c r="A41" s="26">
        <v>31</v>
      </c>
      <c r="B41" s="26" t="s">
        <v>307</v>
      </c>
      <c r="C41" s="26" t="s">
        <v>308</v>
      </c>
      <c r="D41" s="26" t="s">
        <v>227</v>
      </c>
      <c r="E41" s="191"/>
      <c r="F41" s="192" t="str">
        <f t="shared" si="0"/>
        <v>Y</v>
      </c>
      <c r="G41" s="192"/>
      <c r="H41" s="169"/>
    </row>
    <row r="42" spans="1:8" ht="15.75" x14ac:dyDescent="0.25">
      <c r="A42" s="26">
        <v>32</v>
      </c>
      <c r="B42" s="26" t="s">
        <v>309</v>
      </c>
      <c r="C42" s="26" t="s">
        <v>310</v>
      </c>
      <c r="D42" s="26" t="s">
        <v>232</v>
      </c>
      <c r="E42" s="191"/>
      <c r="F42" s="192" t="str">
        <f t="shared" si="0"/>
        <v>N</v>
      </c>
      <c r="G42" s="192"/>
      <c r="H42" s="169"/>
    </row>
    <row r="43" spans="1:8" ht="15.75" x14ac:dyDescent="0.25">
      <c r="A43" s="26">
        <v>33</v>
      </c>
      <c r="B43" s="26" t="s">
        <v>311</v>
      </c>
      <c r="C43" s="26" t="s">
        <v>312</v>
      </c>
      <c r="D43" s="26" t="s">
        <v>232</v>
      </c>
      <c r="E43" s="191"/>
      <c r="F43" s="192" t="str">
        <f t="shared" si="0"/>
        <v>N</v>
      </c>
      <c r="G43" s="192"/>
      <c r="H43" s="169"/>
    </row>
    <row r="44" spans="1:8" ht="15.75" x14ac:dyDescent="0.25">
      <c r="A44" s="26">
        <v>34</v>
      </c>
      <c r="B44" s="26" t="s">
        <v>313</v>
      </c>
      <c r="C44" s="26" t="s">
        <v>314</v>
      </c>
      <c r="D44" s="26" t="s">
        <v>227</v>
      </c>
      <c r="E44" s="191"/>
      <c r="F44" s="192" t="str">
        <f t="shared" si="0"/>
        <v>Y</v>
      </c>
      <c r="G44" s="192"/>
      <c r="H44" s="169"/>
    </row>
    <row r="45" spans="1:8" ht="15.75" x14ac:dyDescent="0.25">
      <c r="A45" s="26">
        <v>35</v>
      </c>
      <c r="B45" s="26" t="s">
        <v>315</v>
      </c>
      <c r="C45" s="26" t="s">
        <v>316</v>
      </c>
      <c r="D45" s="26" t="s">
        <v>231</v>
      </c>
      <c r="E45" s="191"/>
      <c r="F45" s="192" t="str">
        <f t="shared" si="0"/>
        <v>Y</v>
      </c>
      <c r="G45" s="192"/>
      <c r="H45" s="169"/>
    </row>
    <row r="46" spans="1:8" ht="15.75" x14ac:dyDescent="0.25">
      <c r="A46" s="26">
        <v>36</v>
      </c>
      <c r="B46" s="26" t="s">
        <v>317</v>
      </c>
      <c r="C46" s="26" t="s">
        <v>318</v>
      </c>
      <c r="D46" s="26" t="s">
        <v>228</v>
      </c>
      <c r="E46" s="191"/>
      <c r="F46" s="192" t="str">
        <f t="shared" si="0"/>
        <v>Y</v>
      </c>
      <c r="G46" s="192"/>
      <c r="H46" s="169"/>
    </row>
    <row r="47" spans="1:8" ht="15.75" x14ac:dyDescent="0.25">
      <c r="A47" s="26">
        <v>37</v>
      </c>
      <c r="B47" s="26" t="s">
        <v>319</v>
      </c>
      <c r="C47" s="26" t="s">
        <v>320</v>
      </c>
      <c r="D47" s="26" t="s">
        <v>230</v>
      </c>
      <c r="E47" s="191"/>
      <c r="F47" s="192" t="str">
        <f t="shared" si="0"/>
        <v>Y</v>
      </c>
      <c r="G47" s="192"/>
      <c r="H47" s="169"/>
    </row>
    <row r="48" spans="1:8" ht="15.75" x14ac:dyDescent="0.25">
      <c r="A48" s="26">
        <v>38</v>
      </c>
      <c r="B48" s="26" t="s">
        <v>321</v>
      </c>
      <c r="C48" s="26" t="s">
        <v>322</v>
      </c>
      <c r="D48" s="26" t="s">
        <v>232</v>
      </c>
      <c r="E48" s="193"/>
      <c r="F48" s="192" t="str">
        <f t="shared" si="0"/>
        <v>N</v>
      </c>
      <c r="G48" s="192"/>
      <c r="H48" s="169"/>
    </row>
    <row r="49" spans="1:8" ht="15.75" x14ac:dyDescent="0.25">
      <c r="A49" s="26">
        <v>39</v>
      </c>
      <c r="B49" s="26" t="s">
        <v>323</v>
      </c>
      <c r="C49" s="26" t="s">
        <v>324</v>
      </c>
      <c r="D49" s="26" t="s">
        <v>228</v>
      </c>
      <c r="E49" s="191"/>
      <c r="F49" s="192" t="str">
        <f t="shared" si="0"/>
        <v>Y</v>
      </c>
      <c r="G49" s="192"/>
      <c r="H49" s="169"/>
    </row>
    <row r="50" spans="1:8" ht="15.75" x14ac:dyDescent="0.25">
      <c r="A50" s="26">
        <v>40</v>
      </c>
      <c r="B50" s="26" t="s">
        <v>325</v>
      </c>
      <c r="C50" s="26" t="s">
        <v>326</v>
      </c>
      <c r="D50" s="26" t="s">
        <v>231</v>
      </c>
      <c r="E50" s="191"/>
      <c r="F50" s="192" t="str">
        <f t="shared" si="0"/>
        <v>Y</v>
      </c>
      <c r="G50" s="192"/>
      <c r="H50" s="169"/>
    </row>
    <row r="51" spans="1:8" ht="15.75" x14ac:dyDescent="0.25">
      <c r="A51" s="26">
        <v>41</v>
      </c>
      <c r="B51" s="26" t="s">
        <v>327</v>
      </c>
      <c r="C51" s="26" t="s">
        <v>328</v>
      </c>
      <c r="D51" s="26" t="s">
        <v>229</v>
      </c>
      <c r="E51" s="191"/>
      <c r="F51" s="192" t="str">
        <f t="shared" si="0"/>
        <v>Y</v>
      </c>
      <c r="G51" s="192"/>
      <c r="H51" s="169"/>
    </row>
    <row r="52" spans="1:8" ht="15.75" x14ac:dyDescent="0.25">
      <c r="A52" s="26">
        <v>42</v>
      </c>
      <c r="B52" s="26" t="s">
        <v>329</v>
      </c>
      <c r="C52" s="26" t="s">
        <v>330</v>
      </c>
      <c r="D52" s="26" t="s">
        <v>229</v>
      </c>
      <c r="E52" s="191"/>
      <c r="F52" s="192" t="str">
        <f t="shared" si="0"/>
        <v>Y</v>
      </c>
      <c r="G52" s="192"/>
      <c r="H52" s="169"/>
    </row>
    <row r="53" spans="1:8" ht="15.75" x14ac:dyDescent="0.25">
      <c r="A53" s="26">
        <v>43</v>
      </c>
      <c r="B53" s="26" t="s">
        <v>331</v>
      </c>
      <c r="C53" s="26" t="s">
        <v>332</v>
      </c>
      <c r="D53" s="26" t="s">
        <v>232</v>
      </c>
      <c r="E53" s="191"/>
      <c r="F53" s="192" t="str">
        <f t="shared" si="0"/>
        <v>N</v>
      </c>
      <c r="G53" s="192"/>
      <c r="H53" s="169"/>
    </row>
    <row r="54" spans="1:8" ht="15.75" x14ac:dyDescent="0.25">
      <c r="A54" s="26">
        <v>44</v>
      </c>
      <c r="B54" s="26" t="s">
        <v>333</v>
      </c>
      <c r="C54" s="26" t="s">
        <v>334</v>
      </c>
      <c r="D54" s="26" t="s">
        <v>232</v>
      </c>
      <c r="E54" s="191"/>
      <c r="F54" s="192" t="str">
        <f t="shared" si="0"/>
        <v>N</v>
      </c>
      <c r="G54" s="192"/>
      <c r="H54" s="169"/>
    </row>
    <row r="55" spans="1:8" ht="15.75" x14ac:dyDescent="0.25">
      <c r="A55" s="26">
        <v>45</v>
      </c>
      <c r="B55" s="26" t="s">
        <v>335</v>
      </c>
      <c r="C55" s="26" t="s">
        <v>336</v>
      </c>
      <c r="D55" s="26" t="s">
        <v>231</v>
      </c>
      <c r="E55" s="191"/>
      <c r="F55" s="192" t="str">
        <f t="shared" si="0"/>
        <v>Y</v>
      </c>
      <c r="G55" s="192"/>
      <c r="H55" s="169"/>
    </row>
    <row r="56" spans="1:8" ht="15.75" x14ac:dyDescent="0.25">
      <c r="A56" s="26">
        <v>46</v>
      </c>
      <c r="B56" s="26" t="s">
        <v>337</v>
      </c>
      <c r="C56" s="26" t="s">
        <v>338</v>
      </c>
      <c r="D56" s="26" t="s">
        <v>227</v>
      </c>
      <c r="E56" s="191"/>
      <c r="F56" s="192" t="str">
        <f t="shared" si="0"/>
        <v>Y</v>
      </c>
      <c r="G56" s="192"/>
      <c r="H56" s="169"/>
    </row>
    <row r="57" spans="1:8" ht="25.5" x14ac:dyDescent="0.25">
      <c r="A57" s="26">
        <v>47</v>
      </c>
      <c r="B57" s="26" t="s">
        <v>339</v>
      </c>
      <c r="C57" s="26" t="s">
        <v>340</v>
      </c>
      <c r="D57" s="26" t="s">
        <v>231</v>
      </c>
      <c r="E57" s="191"/>
      <c r="F57" s="192" t="str">
        <f t="shared" si="0"/>
        <v>Y</v>
      </c>
      <c r="G57" s="192"/>
      <c r="H57" s="169"/>
    </row>
    <row r="58" spans="1:8" ht="15.75" x14ac:dyDescent="0.25">
      <c r="A58" s="26">
        <v>48</v>
      </c>
      <c r="B58" s="26" t="s">
        <v>341</v>
      </c>
      <c r="C58" s="26" t="s">
        <v>342</v>
      </c>
      <c r="D58" s="26" t="s">
        <v>232</v>
      </c>
      <c r="E58" s="191"/>
      <c r="F58" s="192" t="str">
        <f t="shared" si="0"/>
        <v>N</v>
      </c>
      <c r="G58" s="192"/>
      <c r="H58" s="169"/>
    </row>
    <row r="59" spans="1:8" ht="15.75" x14ac:dyDescent="0.25">
      <c r="A59" s="26">
        <v>49</v>
      </c>
      <c r="B59" s="26" t="s">
        <v>343</v>
      </c>
      <c r="C59" s="26" t="s">
        <v>344</v>
      </c>
      <c r="D59" s="26" t="s">
        <v>227</v>
      </c>
      <c r="E59" s="191"/>
      <c r="F59" s="192" t="str">
        <f t="shared" si="0"/>
        <v>Y</v>
      </c>
      <c r="G59" s="192"/>
      <c r="H59" s="169"/>
    </row>
    <row r="60" spans="1:8" ht="18" x14ac:dyDescent="0.25">
      <c r="A60" s="26">
        <v>50</v>
      </c>
      <c r="B60" s="26" t="s">
        <v>345</v>
      </c>
      <c r="C60" s="26" t="s">
        <v>346</v>
      </c>
      <c r="D60" s="26" t="s">
        <v>232</v>
      </c>
      <c r="E60" s="194"/>
      <c r="F60" s="192" t="str">
        <f t="shared" si="0"/>
        <v>N</v>
      </c>
      <c r="G60" s="192"/>
      <c r="H60" s="195"/>
    </row>
    <row r="61" spans="1:8" ht="18" x14ac:dyDescent="0.25">
      <c r="A61" s="26">
        <v>51</v>
      </c>
      <c r="B61" s="26" t="s">
        <v>347</v>
      </c>
      <c r="C61" s="26" t="s">
        <v>348</v>
      </c>
      <c r="D61" s="26" t="s">
        <v>232</v>
      </c>
      <c r="E61" s="194"/>
      <c r="F61" s="192" t="str">
        <f t="shared" si="0"/>
        <v>N</v>
      </c>
      <c r="G61" s="192"/>
      <c r="H61" s="195"/>
    </row>
    <row r="62" spans="1:8" ht="15.75" x14ac:dyDescent="0.2">
      <c r="A62" s="26"/>
      <c r="B62" s="26" t="s">
        <v>349</v>
      </c>
      <c r="C62" s="26" t="s">
        <v>350</v>
      </c>
      <c r="D62" s="26" t="s">
        <v>232</v>
      </c>
      <c r="F62" s="192" t="str">
        <f t="shared" si="0"/>
        <v>N</v>
      </c>
    </row>
    <row r="63" spans="1:8" ht="15.75" x14ac:dyDescent="0.2">
      <c r="A63" s="26"/>
      <c r="B63" s="26" t="s">
        <v>351</v>
      </c>
      <c r="C63" s="26" t="s">
        <v>352</v>
      </c>
      <c r="D63" s="26" t="s">
        <v>229</v>
      </c>
      <c r="F63" s="192" t="str">
        <f t="shared" si="0"/>
        <v>Y</v>
      </c>
    </row>
    <row r="64" spans="1:8" ht="25.5" x14ac:dyDescent="0.2">
      <c r="A64" s="26"/>
      <c r="B64" s="26" t="s">
        <v>353</v>
      </c>
      <c r="C64" s="26" t="s">
        <v>354</v>
      </c>
      <c r="D64" s="26" t="s">
        <v>230</v>
      </c>
      <c r="F64" s="192" t="str">
        <f t="shared" si="0"/>
        <v>Y</v>
      </c>
    </row>
    <row r="65" spans="1:8" ht="15.75" customHeight="1" x14ac:dyDescent="0.2">
      <c r="A65" s="26"/>
      <c r="B65" s="26" t="s">
        <v>355</v>
      </c>
      <c r="C65" s="26" t="s">
        <v>356</v>
      </c>
      <c r="D65" s="26" t="s">
        <v>232</v>
      </c>
      <c r="F65" s="192" t="str">
        <f t="shared" si="0"/>
        <v>N</v>
      </c>
    </row>
    <row r="66" spans="1:8" ht="15.75" x14ac:dyDescent="0.2">
      <c r="A66" s="26"/>
      <c r="B66" s="26" t="s">
        <v>357</v>
      </c>
      <c r="C66" s="26" t="s">
        <v>358</v>
      </c>
      <c r="D66" s="26" t="s">
        <v>227</v>
      </c>
      <c r="F66" s="192" t="str">
        <f t="shared" si="0"/>
        <v>Y</v>
      </c>
    </row>
    <row r="67" spans="1:8" ht="15.75" x14ac:dyDescent="0.2">
      <c r="A67" s="26"/>
      <c r="B67" s="26" t="s">
        <v>359</v>
      </c>
      <c r="C67" s="26" t="s">
        <v>360</v>
      </c>
      <c r="D67" s="26" t="s">
        <v>232</v>
      </c>
      <c r="F67" s="192" t="str">
        <f t="shared" si="0"/>
        <v>N</v>
      </c>
    </row>
    <row r="68" spans="1:8" ht="15.75" x14ac:dyDescent="0.2">
      <c r="A68" s="26"/>
      <c r="B68" s="26" t="s">
        <v>361</v>
      </c>
      <c r="C68" s="26" t="s">
        <v>362</v>
      </c>
      <c r="D68" s="26" t="s">
        <v>227</v>
      </c>
      <c r="F68" s="192" t="str">
        <f t="shared" si="0"/>
        <v>Y</v>
      </c>
    </row>
    <row r="69" spans="1:8" ht="15.75" x14ac:dyDescent="0.2">
      <c r="A69" s="26"/>
      <c r="B69" s="26" t="s">
        <v>363</v>
      </c>
      <c r="C69" s="26" t="s">
        <v>364</v>
      </c>
      <c r="D69" s="26" t="s">
        <v>227</v>
      </c>
      <c r="F69" s="192" t="str">
        <f t="shared" si="0"/>
        <v>Y</v>
      </c>
    </row>
    <row r="70" spans="1:8" ht="15.75" x14ac:dyDescent="0.25">
      <c r="A70" s="26"/>
      <c r="B70" s="26" t="s">
        <v>365</v>
      </c>
      <c r="C70" s="26" t="s">
        <v>366</v>
      </c>
      <c r="D70" s="26" t="s">
        <v>227</v>
      </c>
      <c r="E70" s="169"/>
      <c r="F70" s="192" t="str">
        <f t="shared" si="0"/>
        <v>Y</v>
      </c>
      <c r="G70" s="169"/>
      <c r="H70" s="169"/>
    </row>
    <row r="71" spans="1:8" ht="15.75" x14ac:dyDescent="0.25">
      <c r="A71" s="26"/>
      <c r="B71" s="26" t="s">
        <v>367</v>
      </c>
      <c r="C71" s="26" t="s">
        <v>368</v>
      </c>
      <c r="D71" s="26" t="s">
        <v>228</v>
      </c>
      <c r="E71" s="169"/>
      <c r="F71" s="192" t="str">
        <f t="shared" si="0"/>
        <v>Y</v>
      </c>
      <c r="G71" s="169"/>
      <c r="H71" s="169"/>
    </row>
    <row r="72" spans="1:8" ht="15.75" x14ac:dyDescent="0.25">
      <c r="A72" s="26"/>
      <c r="B72" s="26" t="s">
        <v>369</v>
      </c>
      <c r="C72" s="26" t="s">
        <v>370</v>
      </c>
      <c r="D72" s="26" t="s">
        <v>227</v>
      </c>
      <c r="E72" s="169"/>
      <c r="F72" s="192" t="str">
        <f t="shared" si="0"/>
        <v>Y</v>
      </c>
      <c r="G72" s="169"/>
      <c r="H72" s="169"/>
    </row>
    <row r="73" spans="1:8" ht="15.75" x14ac:dyDescent="0.25">
      <c r="A73" s="26"/>
      <c r="B73" s="26" t="s">
        <v>371</v>
      </c>
      <c r="C73" s="26" t="s">
        <v>372</v>
      </c>
      <c r="D73" s="26" t="s">
        <v>232</v>
      </c>
      <c r="E73" s="169"/>
      <c r="F73" s="192" t="str">
        <f t="shared" si="0"/>
        <v>N</v>
      </c>
      <c r="G73" s="169"/>
      <c r="H73" s="169"/>
    </row>
    <row r="74" spans="1:8" ht="25.5" x14ac:dyDescent="0.25">
      <c r="A74" s="26"/>
      <c r="B74" s="26" t="s">
        <v>373</v>
      </c>
      <c r="C74" s="26" t="s">
        <v>374</v>
      </c>
      <c r="D74" s="26" t="s">
        <v>228</v>
      </c>
      <c r="E74" s="169"/>
      <c r="F74" s="192" t="str">
        <f t="shared" si="0"/>
        <v>Y</v>
      </c>
      <c r="G74" s="169"/>
      <c r="H74" s="169"/>
    </row>
    <row r="75" spans="1:8" ht="15.75" x14ac:dyDescent="0.25">
      <c r="A75" s="26"/>
      <c r="B75" s="26" t="s">
        <v>375</v>
      </c>
      <c r="C75" s="26" t="s">
        <v>376</v>
      </c>
      <c r="D75" s="26" t="s">
        <v>227</v>
      </c>
      <c r="E75" s="169"/>
      <c r="F75" s="192" t="str">
        <f t="shared" si="0"/>
        <v>Y</v>
      </c>
      <c r="G75" s="169"/>
      <c r="H75" s="169"/>
    </row>
    <row r="76" spans="1:8" ht="25.5" x14ac:dyDescent="0.25">
      <c r="A76" s="26"/>
      <c r="B76" s="26" t="s">
        <v>377</v>
      </c>
      <c r="C76" s="26" t="s">
        <v>378</v>
      </c>
      <c r="D76" s="26" t="s">
        <v>254</v>
      </c>
      <c r="E76" s="169"/>
      <c r="F76" s="192" t="str">
        <f t="shared" ref="F76:F107" si="1">IF(D76="F","N","Y")</f>
        <v>Y</v>
      </c>
      <c r="G76" s="169"/>
      <c r="H76" s="169"/>
    </row>
    <row r="77" spans="1:8" ht="15.75" x14ac:dyDescent="0.25">
      <c r="A77" s="26"/>
      <c r="B77" s="26" t="s">
        <v>379</v>
      </c>
      <c r="C77" s="26" t="s">
        <v>380</v>
      </c>
      <c r="D77" s="26" t="s">
        <v>229</v>
      </c>
      <c r="E77" s="169"/>
      <c r="F77" s="192" t="str">
        <f t="shared" si="1"/>
        <v>Y</v>
      </c>
      <c r="G77" s="169"/>
      <c r="H77" s="169"/>
    </row>
    <row r="78" spans="1:8" ht="15.75" x14ac:dyDescent="0.25">
      <c r="A78" s="26"/>
      <c r="B78" s="26" t="s">
        <v>381</v>
      </c>
      <c r="C78" s="26" t="s">
        <v>382</v>
      </c>
      <c r="D78" s="26" t="s">
        <v>229</v>
      </c>
      <c r="E78" s="169"/>
      <c r="F78" s="192" t="str">
        <f t="shared" si="1"/>
        <v>Y</v>
      </c>
      <c r="G78" s="169"/>
      <c r="H78" s="169"/>
    </row>
    <row r="79" spans="1:8" ht="15.75" x14ac:dyDescent="0.25">
      <c r="A79" s="26"/>
      <c r="B79" s="26" t="s">
        <v>383</v>
      </c>
      <c r="C79" s="26" t="s">
        <v>384</v>
      </c>
      <c r="D79" s="26" t="s">
        <v>228</v>
      </c>
      <c r="E79" s="169"/>
      <c r="F79" s="192" t="str">
        <f t="shared" si="1"/>
        <v>Y</v>
      </c>
      <c r="G79" s="169"/>
      <c r="H79" s="169"/>
    </row>
    <row r="80" spans="1:8" ht="15.75" x14ac:dyDescent="0.25">
      <c r="A80" s="26"/>
      <c r="B80" s="26" t="s">
        <v>385</v>
      </c>
      <c r="C80" s="26" t="s">
        <v>386</v>
      </c>
      <c r="D80" s="26" t="s">
        <v>230</v>
      </c>
      <c r="E80" s="169"/>
      <c r="F80" s="192" t="str">
        <f t="shared" si="1"/>
        <v>Y</v>
      </c>
      <c r="G80" s="169"/>
      <c r="H80" s="169"/>
    </row>
    <row r="81" spans="1:8" ht="15.75" x14ac:dyDescent="0.25">
      <c r="A81" s="26"/>
      <c r="B81" s="26" t="s">
        <v>387</v>
      </c>
      <c r="C81" s="26" t="s">
        <v>388</v>
      </c>
      <c r="D81" s="26" t="s">
        <v>227</v>
      </c>
      <c r="E81" s="169"/>
      <c r="F81" s="192" t="str">
        <f t="shared" si="1"/>
        <v>Y</v>
      </c>
      <c r="G81" s="169"/>
      <c r="H81" s="169"/>
    </row>
    <row r="82" spans="1:8" ht="15.75" x14ac:dyDescent="0.25">
      <c r="A82" s="26"/>
      <c r="B82" s="26" t="s">
        <v>389</v>
      </c>
      <c r="C82" s="26" t="s">
        <v>390</v>
      </c>
      <c r="D82" s="26" t="s">
        <v>231</v>
      </c>
      <c r="E82" s="169"/>
      <c r="F82" s="192" t="str">
        <f t="shared" si="1"/>
        <v>Y</v>
      </c>
      <c r="G82" s="169"/>
      <c r="H82" s="169"/>
    </row>
    <row r="83" spans="1:8" ht="15.75" x14ac:dyDescent="0.25">
      <c r="A83" s="26"/>
      <c r="B83" s="26" t="s">
        <v>391</v>
      </c>
      <c r="C83" s="26" t="s">
        <v>392</v>
      </c>
      <c r="D83" s="26" t="s">
        <v>230</v>
      </c>
      <c r="E83" s="169"/>
      <c r="F83" s="192" t="str">
        <f t="shared" si="1"/>
        <v>Y</v>
      </c>
      <c r="G83" s="169"/>
      <c r="H83" s="169"/>
    </row>
    <row r="84" spans="1:8" ht="15.75" x14ac:dyDescent="0.25">
      <c r="A84" s="26"/>
      <c r="B84" s="26" t="s">
        <v>393</v>
      </c>
      <c r="C84" s="26" t="s">
        <v>394</v>
      </c>
      <c r="D84" s="26" t="s">
        <v>232</v>
      </c>
      <c r="E84" s="169"/>
      <c r="F84" s="192" t="str">
        <f t="shared" si="1"/>
        <v>N</v>
      </c>
      <c r="G84" s="169"/>
      <c r="H84" s="169"/>
    </row>
    <row r="85" spans="1:8" ht="25.5" x14ac:dyDescent="0.25">
      <c r="A85" s="26"/>
      <c r="B85" s="26" t="s">
        <v>395</v>
      </c>
      <c r="C85" s="26" t="s">
        <v>396</v>
      </c>
      <c r="D85" s="26" t="s">
        <v>229</v>
      </c>
      <c r="E85" s="169"/>
      <c r="F85" s="192" t="str">
        <f t="shared" si="1"/>
        <v>Y</v>
      </c>
      <c r="G85" s="169"/>
      <c r="H85" s="169"/>
    </row>
    <row r="86" spans="1:8" ht="15.75" x14ac:dyDescent="0.25">
      <c r="A86" s="26"/>
      <c r="B86" s="26" t="s">
        <v>397</v>
      </c>
      <c r="C86" s="26" t="s">
        <v>398</v>
      </c>
      <c r="D86" s="26" t="s">
        <v>230</v>
      </c>
      <c r="E86" s="169"/>
      <c r="F86" s="192" t="str">
        <f t="shared" si="1"/>
        <v>Y</v>
      </c>
      <c r="G86" s="169"/>
      <c r="H86" s="169"/>
    </row>
    <row r="87" spans="1:8" ht="15.75" x14ac:dyDescent="0.25">
      <c r="A87" s="26"/>
      <c r="B87" s="26" t="s">
        <v>399</v>
      </c>
      <c r="C87" s="26" t="s">
        <v>400</v>
      </c>
      <c r="D87" s="26" t="s">
        <v>231</v>
      </c>
      <c r="E87" s="169"/>
      <c r="F87" s="192" t="str">
        <f t="shared" si="1"/>
        <v>Y</v>
      </c>
      <c r="G87" s="169"/>
      <c r="H87" s="169"/>
    </row>
    <row r="88" spans="1:8" ht="15.75" x14ac:dyDescent="0.25">
      <c r="A88" s="26"/>
      <c r="B88" s="26" t="s">
        <v>401</v>
      </c>
      <c r="C88" s="26" t="s">
        <v>402</v>
      </c>
      <c r="D88" s="26" t="s">
        <v>231</v>
      </c>
      <c r="E88" s="169"/>
      <c r="F88" s="192" t="str">
        <f t="shared" si="1"/>
        <v>Y</v>
      </c>
      <c r="G88" s="169"/>
      <c r="H88" s="169"/>
    </row>
    <row r="89" spans="1:8" ht="15.75" x14ac:dyDescent="0.25">
      <c r="A89" s="26"/>
      <c r="B89" s="26" t="s">
        <v>403</v>
      </c>
      <c r="C89" s="26" t="s">
        <v>404</v>
      </c>
      <c r="D89" s="26" t="s">
        <v>227</v>
      </c>
      <c r="E89" s="169"/>
      <c r="F89" s="192" t="str">
        <f t="shared" si="1"/>
        <v>Y</v>
      </c>
      <c r="G89" s="169"/>
      <c r="H89" s="169"/>
    </row>
    <row r="90" spans="1:8" ht="15.75" x14ac:dyDescent="0.2">
      <c r="A90" s="26"/>
      <c r="B90" s="26" t="s">
        <v>405</v>
      </c>
      <c r="C90" s="26" t="s">
        <v>406</v>
      </c>
      <c r="D90" s="26" t="s">
        <v>228</v>
      </c>
      <c r="F90" s="192" t="str">
        <f t="shared" si="1"/>
        <v>Y</v>
      </c>
    </row>
    <row r="91" spans="1:8" ht="15.75" x14ac:dyDescent="0.2">
      <c r="A91" s="26"/>
      <c r="B91" s="26" t="s">
        <v>407</v>
      </c>
      <c r="C91" s="26" t="s">
        <v>408</v>
      </c>
      <c r="D91" s="26" t="s">
        <v>230</v>
      </c>
      <c r="F91" s="192" t="str">
        <f t="shared" si="1"/>
        <v>Y</v>
      </c>
    </row>
    <row r="92" spans="1:8" ht="15.75" x14ac:dyDescent="0.2">
      <c r="A92" s="26"/>
      <c r="B92" s="26" t="s">
        <v>409</v>
      </c>
      <c r="C92" s="26" t="s">
        <v>410</v>
      </c>
      <c r="D92" s="26" t="s">
        <v>230</v>
      </c>
      <c r="F92" s="192" t="str">
        <f t="shared" si="1"/>
        <v>Y</v>
      </c>
    </row>
    <row r="93" spans="1:8" ht="15.75" x14ac:dyDescent="0.2">
      <c r="A93" s="26"/>
      <c r="B93" s="26" t="s">
        <v>411</v>
      </c>
      <c r="C93" s="26" t="s">
        <v>412</v>
      </c>
      <c r="D93" s="26" t="s">
        <v>231</v>
      </c>
      <c r="F93" s="192" t="str">
        <f t="shared" si="1"/>
        <v>Y</v>
      </c>
    </row>
    <row r="94" spans="1:8" ht="15.75" x14ac:dyDescent="0.2">
      <c r="A94" s="26"/>
      <c r="B94" s="26" t="s">
        <v>413</v>
      </c>
      <c r="C94" s="26" t="s">
        <v>414</v>
      </c>
      <c r="D94" s="26" t="s">
        <v>232</v>
      </c>
      <c r="F94" s="192" t="str">
        <f t="shared" si="1"/>
        <v>N</v>
      </c>
    </row>
    <row r="95" spans="1:8" ht="15.75" x14ac:dyDescent="0.2">
      <c r="A95" s="26"/>
      <c r="B95" s="26" t="s">
        <v>415</v>
      </c>
      <c r="C95" s="26" t="s">
        <v>416</v>
      </c>
      <c r="D95" s="26" t="s">
        <v>229</v>
      </c>
      <c r="F95" s="192" t="str">
        <f t="shared" si="1"/>
        <v>Y</v>
      </c>
    </row>
    <row r="96" spans="1:8" ht="15.75" x14ac:dyDescent="0.2">
      <c r="A96" s="26"/>
      <c r="B96" s="26" t="s">
        <v>417</v>
      </c>
      <c r="C96" s="26" t="s">
        <v>418</v>
      </c>
      <c r="D96" s="26" t="s">
        <v>227</v>
      </c>
      <c r="F96" s="192" t="str">
        <f t="shared" si="1"/>
        <v>Y</v>
      </c>
    </row>
    <row r="97" spans="1:8" ht="15.75" x14ac:dyDescent="0.2">
      <c r="A97" s="26"/>
      <c r="B97" s="26" t="s">
        <v>419</v>
      </c>
      <c r="C97" s="26" t="s">
        <v>420</v>
      </c>
      <c r="D97" s="26" t="s">
        <v>227</v>
      </c>
      <c r="F97" s="192" t="str">
        <f t="shared" si="1"/>
        <v>Y</v>
      </c>
    </row>
    <row r="98" spans="1:8" ht="15.75" x14ac:dyDescent="0.2">
      <c r="A98" s="26"/>
      <c r="B98" s="26" t="s">
        <v>421</v>
      </c>
      <c r="C98" s="26" t="s">
        <v>422</v>
      </c>
      <c r="D98" s="26" t="s">
        <v>230</v>
      </c>
      <c r="F98" s="192" t="str">
        <f t="shared" si="1"/>
        <v>Y</v>
      </c>
    </row>
    <row r="99" spans="1:8" ht="15.75" x14ac:dyDescent="0.2">
      <c r="A99" s="26"/>
      <c r="B99" s="26" t="s">
        <v>423</v>
      </c>
      <c r="C99" s="26" t="s">
        <v>424</v>
      </c>
      <c r="D99" s="26" t="s">
        <v>227</v>
      </c>
      <c r="F99" s="192" t="str">
        <f t="shared" si="1"/>
        <v>Y</v>
      </c>
    </row>
    <row r="100" spans="1:8" ht="15.75" x14ac:dyDescent="0.2">
      <c r="A100" s="26"/>
      <c r="B100" s="26" t="s">
        <v>425</v>
      </c>
      <c r="C100" s="26" t="s">
        <v>426</v>
      </c>
      <c r="D100" s="26" t="s">
        <v>228</v>
      </c>
      <c r="F100" s="192" t="str">
        <f t="shared" si="1"/>
        <v>Y</v>
      </c>
    </row>
    <row r="101" spans="1:8" ht="15.75" x14ac:dyDescent="0.2">
      <c r="A101" s="26"/>
      <c r="B101" s="26" t="s">
        <v>427</v>
      </c>
      <c r="C101" s="26" t="s">
        <v>428</v>
      </c>
      <c r="D101" s="26" t="s">
        <v>232</v>
      </c>
      <c r="F101" s="192" t="str">
        <f t="shared" si="1"/>
        <v>N</v>
      </c>
    </row>
    <row r="102" spans="1:8" ht="15.75" x14ac:dyDescent="0.2">
      <c r="A102" s="26"/>
      <c r="B102" s="26" t="s">
        <v>429</v>
      </c>
      <c r="C102" s="26" t="s">
        <v>430</v>
      </c>
      <c r="D102" s="26" t="s">
        <v>228</v>
      </c>
      <c r="F102" s="192" t="str">
        <f t="shared" si="1"/>
        <v>Y</v>
      </c>
    </row>
    <row r="103" spans="1:8" ht="15.75" x14ac:dyDescent="0.2">
      <c r="A103" s="26"/>
      <c r="B103" s="26" t="s">
        <v>431</v>
      </c>
      <c r="C103" s="26" t="s">
        <v>432</v>
      </c>
      <c r="D103" s="26" t="s">
        <v>230</v>
      </c>
      <c r="F103" s="192" t="str">
        <f t="shared" si="1"/>
        <v>Y</v>
      </c>
    </row>
    <row r="104" spans="1:8" ht="15.75" x14ac:dyDescent="0.2">
      <c r="A104" s="26"/>
      <c r="B104" s="26" t="s">
        <v>433</v>
      </c>
      <c r="C104" s="26" t="s">
        <v>434</v>
      </c>
      <c r="D104" s="26" t="s">
        <v>231</v>
      </c>
      <c r="F104" s="192" t="str">
        <f t="shared" si="1"/>
        <v>Y</v>
      </c>
    </row>
    <row r="105" spans="1:8" ht="15.75" x14ac:dyDescent="0.2">
      <c r="A105" s="26"/>
      <c r="B105" s="26" t="s">
        <v>435</v>
      </c>
      <c r="C105" s="26" t="s">
        <v>436</v>
      </c>
      <c r="D105" s="26" t="s">
        <v>227</v>
      </c>
      <c r="F105" s="192" t="str">
        <f t="shared" si="1"/>
        <v>Y</v>
      </c>
    </row>
    <row r="106" spans="1:8" ht="15.75" x14ac:dyDescent="0.2">
      <c r="A106" s="26"/>
      <c r="B106" s="26" t="s">
        <v>437</v>
      </c>
      <c r="C106" s="26" t="s">
        <v>438</v>
      </c>
      <c r="D106" s="26" t="s">
        <v>229</v>
      </c>
      <c r="F106" s="192" t="str">
        <f t="shared" si="1"/>
        <v>Y</v>
      </c>
    </row>
    <row r="107" spans="1:8" ht="15.75" x14ac:dyDescent="0.2">
      <c r="A107" s="26"/>
      <c r="B107" s="26" t="s">
        <v>439</v>
      </c>
      <c r="C107" s="26" t="s">
        <v>440</v>
      </c>
      <c r="D107" s="26" t="s">
        <v>232</v>
      </c>
      <c r="F107" s="192" t="str">
        <f t="shared" si="1"/>
        <v>N</v>
      </c>
    </row>
    <row r="110" spans="1:8" ht="15.75" x14ac:dyDescent="0.2">
      <c r="E110" s="193"/>
      <c r="F110" s="196">
        <f>COUNTIF(F11:F107,"Y")</f>
        <v>75</v>
      </c>
      <c r="G110" s="193"/>
      <c r="H110" s="193"/>
    </row>
    <row r="111" spans="1:8" ht="15.75" x14ac:dyDescent="0.2">
      <c r="E111" s="193"/>
      <c r="F111" s="197">
        <f>F110/107*100</f>
        <v>70.09345794392523</v>
      </c>
      <c r="G111" s="193"/>
      <c r="H111" s="193"/>
    </row>
    <row r="112" spans="1:8" ht="15.75" x14ac:dyDescent="0.25">
      <c r="E112" s="169"/>
      <c r="F112" s="169"/>
      <c r="G112" s="169"/>
      <c r="H112" s="169"/>
    </row>
    <row r="113" spans="5:8" ht="15.75" x14ac:dyDescent="0.25">
      <c r="E113" s="169"/>
      <c r="F113" s="187" t="s">
        <v>215</v>
      </c>
      <c r="G113" s="187">
        <f>COUNTIF(G11:G61,"=3")</f>
        <v>0</v>
      </c>
      <c r="H113" s="198">
        <f>G113/F110*100</f>
        <v>0</v>
      </c>
    </row>
    <row r="114" spans="5:8" ht="15.75" x14ac:dyDescent="0.25">
      <c r="E114" s="169"/>
      <c r="F114" s="187" t="s">
        <v>216</v>
      </c>
      <c r="G114" s="187">
        <f>COUNTIF(G11:G61,"=2")</f>
        <v>0</v>
      </c>
      <c r="H114" s="198">
        <f>G114/F110*100</f>
        <v>0</v>
      </c>
    </row>
    <row r="115" spans="5:8" ht="15.75" x14ac:dyDescent="0.25">
      <c r="E115" s="169"/>
      <c r="F115" s="187" t="s">
        <v>217</v>
      </c>
      <c r="G115" s="187">
        <f>COUNTIF(G11:G61,"=1")</f>
        <v>0</v>
      </c>
      <c r="H115" s="198">
        <f>G115/F110*100</f>
        <v>0</v>
      </c>
    </row>
    <row r="116" spans="5:8" ht="15.75" x14ac:dyDescent="0.25">
      <c r="E116" s="169"/>
      <c r="F116" s="187" t="s">
        <v>218</v>
      </c>
      <c r="G116" s="187">
        <f>COUNTIF(G11:G61,"=0")</f>
        <v>0</v>
      </c>
      <c r="H116" s="198">
        <f>G116/F110*100</f>
        <v>0</v>
      </c>
    </row>
    <row r="117" spans="5:8" ht="15.75" x14ac:dyDescent="0.25">
      <c r="E117" s="169"/>
      <c r="F117" s="169"/>
      <c r="G117" s="169"/>
      <c r="H117" s="169"/>
    </row>
  </sheetData>
  <mergeCells count="10">
    <mergeCell ref="F8:G8"/>
    <mergeCell ref="B1:G1"/>
    <mergeCell ref="B2:G2"/>
    <mergeCell ref="D3:G3"/>
    <mergeCell ref="B4:G4"/>
    <mergeCell ref="A5:G5"/>
    <mergeCell ref="A6:A8"/>
    <mergeCell ref="B6:B8"/>
    <mergeCell ref="C6:C8"/>
    <mergeCell ref="D6:G7"/>
  </mergeCells>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B1:K42"/>
  <sheetViews>
    <sheetView workbookViewId="0">
      <selection activeCell="E15" sqref="E15:G15"/>
    </sheetView>
  </sheetViews>
  <sheetFormatPr defaultRowHeight="12.75" x14ac:dyDescent="0.2"/>
  <cols>
    <col min="4" max="4" width="30.7109375" customWidth="1"/>
    <col min="5" max="5" width="21.42578125" bestFit="1" customWidth="1"/>
    <col min="6" max="9" width="14" bestFit="1" customWidth="1"/>
    <col min="11" max="11" width="7.28515625" style="76" customWidth="1"/>
  </cols>
  <sheetData>
    <row r="1" spans="2:11" ht="30" x14ac:dyDescent="0.4">
      <c r="C1" s="84" t="s">
        <v>165</v>
      </c>
      <c r="D1" s="84"/>
      <c r="E1" s="84"/>
      <c r="F1" s="84"/>
      <c r="G1" s="84"/>
      <c r="H1" s="84"/>
      <c r="I1" s="84"/>
      <c r="J1" s="42"/>
    </row>
    <row r="2" spans="2:11" ht="20.25" x14ac:dyDescent="0.3">
      <c r="C2" s="85" t="s">
        <v>208</v>
      </c>
      <c r="D2" s="85"/>
      <c r="E2" s="85"/>
      <c r="F2" s="85"/>
      <c r="G2" s="85"/>
      <c r="H2" s="85"/>
      <c r="I2" s="85"/>
      <c r="J2" s="43"/>
    </row>
    <row r="3" spans="2:11" ht="27" customHeight="1" x14ac:dyDescent="0.2">
      <c r="B3" s="88" t="s">
        <v>225</v>
      </c>
      <c r="C3" s="88"/>
      <c r="D3" s="88"/>
      <c r="E3" s="88"/>
      <c r="F3" s="88"/>
      <c r="G3" s="88"/>
      <c r="H3" s="88"/>
      <c r="I3" s="88"/>
      <c r="J3" s="88"/>
    </row>
    <row r="4" spans="2:11" ht="18" x14ac:dyDescent="0.25">
      <c r="C4" s="86" t="s">
        <v>226</v>
      </c>
      <c r="D4" s="86"/>
      <c r="E4" s="86"/>
      <c r="F4" s="86"/>
      <c r="G4" s="86"/>
      <c r="H4" s="86"/>
      <c r="I4" s="86"/>
      <c r="J4" s="44"/>
    </row>
    <row r="5" spans="2:11" ht="28.5" x14ac:dyDescent="0.45">
      <c r="D5" s="87" t="s">
        <v>172</v>
      </c>
      <c r="E5" s="87"/>
      <c r="F5" s="87"/>
      <c r="G5" s="87"/>
      <c r="H5" s="87"/>
    </row>
    <row r="8" spans="2:11" ht="20.25" x14ac:dyDescent="0.3">
      <c r="B8" s="78" t="s">
        <v>222</v>
      </c>
      <c r="C8" s="79"/>
      <c r="D8" s="79"/>
      <c r="E8" s="80"/>
      <c r="K8" s="77"/>
    </row>
    <row r="9" spans="2:11" ht="15.75" customHeight="1" x14ac:dyDescent="0.25">
      <c r="E9" s="83" t="s">
        <v>211</v>
      </c>
      <c r="F9" s="83"/>
      <c r="G9" s="83"/>
      <c r="H9" s="83"/>
      <c r="I9" s="83"/>
    </row>
    <row r="12" spans="2:11" ht="15.75" x14ac:dyDescent="0.25">
      <c r="D12" s="59"/>
      <c r="E12" s="59" t="s">
        <v>23</v>
      </c>
      <c r="F12" s="59" t="s">
        <v>24</v>
      </c>
      <c r="G12" s="59" t="s">
        <v>25</v>
      </c>
      <c r="H12" s="59"/>
      <c r="I12" s="59"/>
    </row>
    <row r="13" spans="2:11" ht="27.75" customHeight="1" x14ac:dyDescent="0.3">
      <c r="D13" s="35" t="s">
        <v>166</v>
      </c>
      <c r="E13" s="36">
        <v>75</v>
      </c>
      <c r="F13" s="36">
        <v>75</v>
      </c>
      <c r="G13" s="36">
        <v>75</v>
      </c>
      <c r="H13" s="75"/>
      <c r="I13" s="73"/>
    </row>
    <row r="14" spans="2:11" ht="27.75" customHeight="1" x14ac:dyDescent="0.25">
      <c r="D14" s="37" t="s">
        <v>168</v>
      </c>
      <c r="E14" s="38">
        <v>70</v>
      </c>
      <c r="F14" s="38">
        <v>70</v>
      </c>
      <c r="G14" s="38">
        <v>70</v>
      </c>
      <c r="H14" s="74"/>
      <c r="I14" s="74"/>
    </row>
    <row r="15" spans="2:11" ht="29.25" customHeight="1" x14ac:dyDescent="0.35">
      <c r="D15" s="45" t="s">
        <v>167</v>
      </c>
      <c r="E15" s="39">
        <f>(E13+E14)/2</f>
        <v>72.5</v>
      </c>
      <c r="F15" s="39">
        <f>(F13+F14)/2</f>
        <v>72.5</v>
      </c>
      <c r="G15" s="39">
        <f>(G13+G14)/2</f>
        <v>72.5</v>
      </c>
      <c r="H15" s="39"/>
      <c r="I15" s="39"/>
    </row>
    <row r="19" spans="4:9" ht="15.75" x14ac:dyDescent="0.25">
      <c r="E19" s="59" t="s">
        <v>23</v>
      </c>
      <c r="F19" s="59" t="s">
        <v>24</v>
      </c>
      <c r="G19" s="59" t="s">
        <v>25</v>
      </c>
      <c r="H19" s="59"/>
      <c r="I19" s="59"/>
    </row>
    <row r="20" spans="4:9" ht="20.25" x14ac:dyDescent="0.3">
      <c r="D20" s="45" t="s">
        <v>169</v>
      </c>
      <c r="E20" s="36">
        <f>E15</f>
        <v>72.5</v>
      </c>
      <c r="F20" s="36">
        <f>F15</f>
        <v>72.5</v>
      </c>
      <c r="G20" s="36">
        <f>G15</f>
        <v>72.5</v>
      </c>
      <c r="H20" s="75"/>
      <c r="I20" s="40"/>
    </row>
    <row r="21" spans="4:9" ht="20.25" x14ac:dyDescent="0.3">
      <c r="D21" s="45"/>
      <c r="E21" s="75"/>
      <c r="F21" s="75"/>
      <c r="G21" s="75"/>
      <c r="H21" s="75"/>
      <c r="I21" s="40"/>
    </row>
    <row r="22" spans="4:9" ht="20.25" x14ac:dyDescent="0.3">
      <c r="D22" s="45"/>
      <c r="E22" s="75"/>
      <c r="F22" s="75"/>
      <c r="G22" s="75"/>
      <c r="H22" s="75"/>
      <c r="I22" s="40"/>
    </row>
    <row r="39" spans="3:5" x14ac:dyDescent="0.2">
      <c r="C39" s="45" t="s">
        <v>207</v>
      </c>
    </row>
    <row r="42" spans="3:5" x14ac:dyDescent="0.2">
      <c r="D42" s="60" t="s">
        <v>233</v>
      </c>
      <c r="E42" s="41"/>
    </row>
  </sheetData>
  <mergeCells count="6">
    <mergeCell ref="E9:I9"/>
    <mergeCell ref="C1:I1"/>
    <mergeCell ref="C2:I2"/>
    <mergeCell ref="C4:I4"/>
    <mergeCell ref="D5:H5"/>
    <mergeCell ref="B3:J3"/>
  </mergeCells>
  <pageMargins left="0.7" right="0.7" top="0.75" bottom="0.75" header="0.3" footer="0.3"/>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N15"/>
  <sheetViews>
    <sheetView workbookViewId="0">
      <selection activeCell="G28" sqref="G28"/>
    </sheetView>
  </sheetViews>
  <sheetFormatPr defaultRowHeight="12.75" x14ac:dyDescent="0.2"/>
  <cols>
    <col min="2" max="2" width="6" bestFit="1" customWidth="1"/>
    <col min="3" max="3" width="19.140625" customWidth="1"/>
    <col min="4" max="4" width="12.140625" bestFit="1" customWidth="1"/>
    <col min="5" max="5" width="11" bestFit="1" customWidth="1"/>
    <col min="6" max="6" width="12.85546875" bestFit="1" customWidth="1"/>
  </cols>
  <sheetData>
    <row r="1" spans="1:14" ht="20.25" x14ac:dyDescent="0.2">
      <c r="A1" s="89" t="s">
        <v>171</v>
      </c>
      <c r="B1" s="89"/>
      <c r="C1" s="89"/>
      <c r="D1" s="89"/>
      <c r="E1" s="89"/>
      <c r="F1" s="89"/>
      <c r="G1" s="89"/>
      <c r="H1" s="89"/>
      <c r="I1" s="89"/>
      <c r="J1" s="89"/>
      <c r="K1" s="89"/>
    </row>
    <row r="2" spans="1:14" ht="20.25" x14ac:dyDescent="0.2">
      <c r="A2" s="89" t="s">
        <v>209</v>
      </c>
      <c r="B2" s="89"/>
      <c r="C2" s="89"/>
      <c r="D2" s="89"/>
      <c r="E2" s="89"/>
      <c r="F2" s="89"/>
      <c r="G2" s="89"/>
      <c r="H2" s="89"/>
      <c r="I2" s="89"/>
      <c r="J2" s="89"/>
      <c r="K2" s="89"/>
    </row>
    <row r="3" spans="1:14" ht="15.75" x14ac:dyDescent="0.2">
      <c r="A3" s="90" t="s">
        <v>244</v>
      </c>
      <c r="B3" s="90"/>
      <c r="C3" s="90"/>
      <c r="D3" s="90"/>
      <c r="E3" s="90"/>
      <c r="F3" s="90"/>
      <c r="G3" s="90"/>
      <c r="H3" s="90"/>
      <c r="I3" s="90"/>
      <c r="J3" s="90"/>
      <c r="K3" s="90"/>
    </row>
    <row r="4" spans="1:14" ht="15" x14ac:dyDescent="0.2">
      <c r="A4" s="91" t="s">
        <v>234</v>
      </c>
      <c r="B4" s="92"/>
      <c r="C4" s="92"/>
      <c r="D4" s="92"/>
      <c r="E4" s="91"/>
      <c r="F4" s="91"/>
      <c r="G4" s="49"/>
      <c r="H4" s="49"/>
      <c r="I4" s="49"/>
      <c r="J4" s="49"/>
      <c r="K4" s="91" t="s">
        <v>235</v>
      </c>
      <c r="L4" s="92"/>
      <c r="M4" s="92"/>
      <c r="N4" s="92"/>
    </row>
    <row r="5" spans="1:14" ht="15" x14ac:dyDescent="0.2">
      <c r="A5" s="91" t="s">
        <v>223</v>
      </c>
      <c r="B5" s="91"/>
      <c r="C5" s="91"/>
      <c r="D5" s="91"/>
      <c r="E5" s="49"/>
      <c r="F5" s="49"/>
      <c r="G5" s="49"/>
      <c r="H5" s="49"/>
      <c r="I5" s="49"/>
      <c r="J5" s="49"/>
      <c r="K5" s="49"/>
      <c r="L5" s="50"/>
      <c r="M5" s="50"/>
    </row>
    <row r="6" spans="1:14" s="48" customFormat="1" ht="18.75" x14ac:dyDescent="0.25">
      <c r="B6" s="96" t="s">
        <v>193</v>
      </c>
      <c r="C6" s="96"/>
      <c r="D6" s="96"/>
      <c r="E6" s="96"/>
      <c r="F6" s="96"/>
      <c r="G6" s="96"/>
      <c r="H6" s="96"/>
      <c r="I6" s="96"/>
      <c r="J6" s="96"/>
      <c r="K6" s="96"/>
      <c r="L6" s="96"/>
    </row>
    <row r="7" spans="1:14" s="48" customFormat="1" ht="18.75" x14ac:dyDescent="0.25">
      <c r="B7" s="96" t="s">
        <v>194</v>
      </c>
      <c r="C7" s="96"/>
      <c r="D7" s="96"/>
      <c r="E7" s="96"/>
      <c r="F7" s="96"/>
      <c r="G7" s="96"/>
      <c r="H7" s="96"/>
      <c r="I7" s="96"/>
      <c r="J7" s="96"/>
      <c r="K7" s="96"/>
      <c r="L7" s="96"/>
    </row>
    <row r="8" spans="1:14" s="48" customFormat="1" ht="18.75" x14ac:dyDescent="0.25">
      <c r="B8" s="96" t="s">
        <v>195</v>
      </c>
      <c r="C8" s="96"/>
      <c r="D8" s="96"/>
      <c r="E8" s="96"/>
      <c r="F8" s="96"/>
      <c r="G8" s="96"/>
      <c r="H8" s="96"/>
      <c r="I8" s="96"/>
      <c r="J8" s="96"/>
      <c r="K8" s="96"/>
      <c r="L8" s="96"/>
    </row>
    <row r="9" spans="1:14" ht="38.25" customHeight="1" thickBot="1" x14ac:dyDescent="0.25">
      <c r="B9" s="97" t="s">
        <v>196</v>
      </c>
      <c r="C9" s="97"/>
      <c r="D9" s="97"/>
      <c r="E9" s="97"/>
      <c r="F9" s="97"/>
      <c r="G9" s="97"/>
      <c r="H9" s="97"/>
      <c r="I9" s="97"/>
      <c r="J9" s="97"/>
      <c r="K9" s="97"/>
      <c r="L9" s="97"/>
    </row>
    <row r="10" spans="1:14" ht="15.75" x14ac:dyDescent="0.2">
      <c r="B10" s="93" t="s">
        <v>4</v>
      </c>
      <c r="C10" s="93" t="s">
        <v>197</v>
      </c>
      <c r="D10" s="52" t="s">
        <v>198</v>
      </c>
      <c r="E10" s="93" t="s">
        <v>201</v>
      </c>
      <c r="F10" s="93" t="s">
        <v>202</v>
      </c>
      <c r="G10" s="51"/>
      <c r="H10" s="51"/>
      <c r="I10" s="51"/>
      <c r="J10" s="51"/>
      <c r="K10" s="51"/>
      <c r="L10" s="51"/>
    </row>
    <row r="11" spans="1:14" ht="15.75" x14ac:dyDescent="0.2">
      <c r="B11" s="94"/>
      <c r="C11" s="94"/>
      <c r="D11" s="53" t="s">
        <v>199</v>
      </c>
      <c r="E11" s="94"/>
      <c r="F11" s="94"/>
      <c r="G11" s="51"/>
      <c r="H11" s="51"/>
      <c r="I11" s="51"/>
      <c r="J11" s="51"/>
      <c r="K11" s="51"/>
      <c r="L11" s="51"/>
    </row>
    <row r="12" spans="1:14" ht="16.5" thickBot="1" x14ac:dyDescent="0.25">
      <c r="B12" s="95"/>
      <c r="C12" s="95"/>
      <c r="D12" s="54" t="s">
        <v>200</v>
      </c>
      <c r="E12" s="95"/>
      <c r="F12" s="95"/>
      <c r="G12" s="51"/>
      <c r="H12" s="51"/>
      <c r="I12" s="51"/>
      <c r="J12" s="51"/>
      <c r="K12" s="51"/>
      <c r="L12" s="51"/>
    </row>
    <row r="13" spans="1:14" ht="19.5" thickBot="1" x14ac:dyDescent="0.25">
      <c r="B13" s="55" t="s">
        <v>23</v>
      </c>
      <c r="C13" s="56" t="s">
        <v>238</v>
      </c>
      <c r="D13" s="57">
        <v>93</v>
      </c>
      <c r="E13" s="57">
        <v>75</v>
      </c>
      <c r="F13" s="57" t="s">
        <v>170</v>
      </c>
      <c r="G13" s="51"/>
      <c r="H13" s="51"/>
      <c r="I13" s="51"/>
      <c r="J13" s="51"/>
      <c r="K13" s="51"/>
      <c r="L13" s="51"/>
    </row>
    <row r="14" spans="1:14" ht="19.5" thickBot="1" x14ac:dyDescent="0.25">
      <c r="B14" s="55" t="s">
        <v>24</v>
      </c>
      <c r="C14" s="56" t="s">
        <v>239</v>
      </c>
      <c r="D14" s="57">
        <v>87</v>
      </c>
      <c r="E14" s="57">
        <v>75</v>
      </c>
      <c r="F14" s="57" t="s">
        <v>170</v>
      </c>
      <c r="G14" s="51"/>
      <c r="H14" s="51"/>
      <c r="I14" s="51"/>
      <c r="J14" s="51"/>
      <c r="K14" s="51"/>
      <c r="L14" s="51"/>
    </row>
    <row r="15" spans="1:14" ht="19.5" thickBot="1" x14ac:dyDescent="0.25">
      <c r="B15" s="55" t="s">
        <v>25</v>
      </c>
      <c r="C15" s="56" t="s">
        <v>240</v>
      </c>
      <c r="D15" s="57">
        <v>85</v>
      </c>
      <c r="E15" s="57">
        <v>75</v>
      </c>
      <c r="F15" s="57" t="s">
        <v>170</v>
      </c>
      <c r="G15" s="51"/>
      <c r="H15" s="51"/>
      <c r="I15" s="51"/>
      <c r="J15" s="51"/>
      <c r="K15" s="51"/>
      <c r="L15" s="51"/>
    </row>
  </sheetData>
  <mergeCells count="15">
    <mergeCell ref="A1:K1"/>
    <mergeCell ref="A2:K2"/>
    <mergeCell ref="A3:K3"/>
    <mergeCell ref="A4:D4"/>
    <mergeCell ref="B10:B12"/>
    <mergeCell ref="C10:C12"/>
    <mergeCell ref="E10:E12"/>
    <mergeCell ref="F10:F12"/>
    <mergeCell ref="B6:L6"/>
    <mergeCell ref="B7:L7"/>
    <mergeCell ref="E4:F4"/>
    <mergeCell ref="K4:N4"/>
    <mergeCell ref="A5:D5"/>
    <mergeCell ref="B8:L8"/>
    <mergeCell ref="B9:L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S66"/>
  <sheetViews>
    <sheetView tabSelected="1" topLeftCell="A10" zoomScale="71" zoomScaleNormal="71" workbookViewId="0">
      <selection activeCell="D30" sqref="D30:R30"/>
    </sheetView>
  </sheetViews>
  <sheetFormatPr defaultRowHeight="12.75" x14ac:dyDescent="0.2"/>
  <cols>
    <col min="2" max="2" width="11.5703125" customWidth="1"/>
    <col min="7" max="7" width="10.85546875" customWidth="1"/>
    <col min="8" max="8" width="17.5703125" customWidth="1"/>
  </cols>
  <sheetData>
    <row r="1" spans="1:19" ht="20.25" x14ac:dyDescent="0.2">
      <c r="A1" s="89" t="s">
        <v>171</v>
      </c>
      <c r="B1" s="89"/>
      <c r="C1" s="89"/>
      <c r="D1" s="89"/>
      <c r="E1" s="89"/>
      <c r="F1" s="89"/>
      <c r="G1" s="89"/>
      <c r="H1" s="89"/>
      <c r="I1" s="89"/>
      <c r="J1" s="89"/>
      <c r="K1" s="89"/>
      <c r="L1" s="89"/>
      <c r="M1" s="89"/>
      <c r="N1" s="89"/>
    </row>
    <row r="2" spans="1:19" ht="20.25" x14ac:dyDescent="0.2">
      <c r="A2" s="89" t="s">
        <v>209</v>
      </c>
      <c r="B2" s="89"/>
      <c r="C2" s="89"/>
      <c r="D2" s="89"/>
      <c r="E2" s="89"/>
      <c r="F2" s="89"/>
      <c r="G2" s="89"/>
      <c r="H2" s="89"/>
      <c r="I2" s="89"/>
      <c r="J2" s="89"/>
      <c r="K2" s="89"/>
      <c r="L2" s="89"/>
      <c r="M2" s="89"/>
      <c r="N2" s="89"/>
    </row>
    <row r="3" spans="1:19" ht="15.75" x14ac:dyDescent="0.2">
      <c r="A3" s="90" t="s">
        <v>244</v>
      </c>
      <c r="B3" s="90"/>
      <c r="C3" s="90"/>
      <c r="D3" s="90"/>
      <c r="E3" s="90"/>
      <c r="F3" s="90"/>
      <c r="G3" s="90"/>
      <c r="H3" s="90"/>
      <c r="I3" s="90"/>
      <c r="J3" s="90"/>
      <c r="K3" s="90"/>
      <c r="L3" s="90"/>
      <c r="M3" s="90"/>
      <c r="N3" s="90"/>
    </row>
    <row r="4" spans="1:19" ht="15.75" x14ac:dyDescent="0.2">
      <c r="A4" s="91" t="s">
        <v>234</v>
      </c>
      <c r="B4" s="92"/>
      <c r="C4" s="92"/>
      <c r="D4" s="92"/>
      <c r="E4" s="116" t="s">
        <v>236</v>
      </c>
      <c r="F4" s="116"/>
      <c r="G4" s="116"/>
      <c r="H4" s="116"/>
      <c r="I4" s="116"/>
      <c r="J4" s="116"/>
      <c r="K4" s="116"/>
      <c r="L4" s="49"/>
      <c r="M4" s="91" t="s">
        <v>237</v>
      </c>
      <c r="N4" s="92"/>
      <c r="O4" s="92"/>
      <c r="P4" s="92"/>
      <c r="Q4" s="50"/>
    </row>
    <row r="5" spans="1:19" ht="15" x14ac:dyDescent="0.2">
      <c r="A5" s="91" t="s">
        <v>223</v>
      </c>
      <c r="B5" s="91"/>
      <c r="C5" s="91"/>
      <c r="D5" s="91"/>
      <c r="E5" s="91"/>
      <c r="F5" s="91"/>
      <c r="G5" s="117"/>
      <c r="H5" s="117"/>
      <c r="I5" s="117"/>
      <c r="J5" s="49"/>
      <c r="K5" s="49"/>
      <c r="L5" s="49"/>
      <c r="M5" s="49"/>
      <c r="N5" s="50"/>
      <c r="O5" s="50"/>
      <c r="Q5" s="50"/>
    </row>
    <row r="6" spans="1:19" ht="18.75" x14ac:dyDescent="0.25">
      <c r="A6" s="49"/>
      <c r="B6" s="49"/>
      <c r="C6" s="49"/>
      <c r="D6" s="47"/>
      <c r="E6" s="97" t="s">
        <v>203</v>
      </c>
      <c r="F6" s="97"/>
      <c r="G6" s="97"/>
      <c r="H6" s="97"/>
      <c r="I6" s="97"/>
      <c r="J6" s="97"/>
      <c r="K6" s="97"/>
      <c r="L6" s="47"/>
      <c r="M6" s="47"/>
      <c r="N6" s="47"/>
      <c r="O6" s="48"/>
      <c r="P6" s="50"/>
      <c r="Q6" s="50"/>
    </row>
    <row r="7" spans="1:19" ht="18.75" x14ac:dyDescent="0.25">
      <c r="A7" s="49"/>
      <c r="B7" s="49"/>
      <c r="C7" s="49"/>
      <c r="D7" s="47"/>
      <c r="E7" s="97" t="s">
        <v>204</v>
      </c>
      <c r="F7" s="97"/>
      <c r="G7" s="97"/>
      <c r="H7" s="97"/>
      <c r="I7" s="97"/>
      <c r="J7" s="97"/>
      <c r="K7" s="97"/>
      <c r="L7" s="97"/>
      <c r="M7" s="97"/>
      <c r="N7" s="47"/>
      <c r="O7" s="48"/>
      <c r="P7" s="50"/>
      <c r="Q7" s="50"/>
    </row>
    <row r="8" spans="1:19" ht="18.75" x14ac:dyDescent="0.25">
      <c r="A8" s="49"/>
      <c r="B8" s="49"/>
      <c r="C8" s="49"/>
      <c r="D8" s="47"/>
      <c r="E8" s="58" t="s">
        <v>205</v>
      </c>
      <c r="F8" s="47"/>
      <c r="G8" s="47"/>
      <c r="H8" s="47"/>
      <c r="I8" s="47"/>
      <c r="J8" s="47"/>
      <c r="K8" s="47"/>
      <c r="L8" s="47"/>
      <c r="M8" s="47"/>
      <c r="N8" s="47"/>
      <c r="O8" s="48"/>
      <c r="P8" s="50"/>
      <c r="Q8" s="50"/>
    </row>
    <row r="9" spans="1:19" ht="18.75" x14ac:dyDescent="0.25">
      <c r="D9" s="48"/>
      <c r="E9" s="58" t="s">
        <v>206</v>
      </c>
      <c r="F9" s="48"/>
      <c r="G9" s="48"/>
      <c r="H9" s="48"/>
      <c r="I9" s="48"/>
      <c r="J9" s="48"/>
      <c r="K9" s="48"/>
      <c r="L9" s="48"/>
      <c r="M9" s="48"/>
      <c r="N9" s="48"/>
      <c r="O9" s="48"/>
    </row>
    <row r="10" spans="1:19" ht="18.75" customHeight="1" x14ac:dyDescent="0.25">
      <c r="D10" s="96" t="s">
        <v>205</v>
      </c>
      <c r="E10" s="96"/>
      <c r="F10" s="96"/>
      <c r="G10" s="96"/>
      <c r="H10" s="96"/>
      <c r="I10" s="96"/>
      <c r="J10" s="96"/>
      <c r="K10" s="96"/>
      <c r="L10" s="96"/>
      <c r="M10" s="96"/>
      <c r="N10" s="48"/>
      <c r="O10" s="48"/>
    </row>
    <row r="11" spans="1:19" ht="18.75" x14ac:dyDescent="0.3">
      <c r="B11" s="61"/>
      <c r="C11" s="61"/>
      <c r="D11" s="61"/>
      <c r="E11" s="61"/>
      <c r="F11" s="61"/>
      <c r="G11" s="61"/>
      <c r="H11" s="61"/>
      <c r="I11" s="61"/>
      <c r="J11" s="61"/>
      <c r="K11" s="61"/>
      <c r="L11" s="61"/>
      <c r="M11" s="61"/>
      <c r="N11" s="61"/>
      <c r="O11" s="61"/>
      <c r="P11" s="61"/>
      <c r="Q11" s="61"/>
      <c r="R11" s="61"/>
      <c r="S11" s="61"/>
    </row>
    <row r="12" spans="1:19" ht="15.75" customHeight="1" x14ac:dyDescent="0.3">
      <c r="B12" s="114" t="s">
        <v>173</v>
      </c>
      <c r="C12" s="114"/>
      <c r="D12" s="114"/>
      <c r="E12" s="114"/>
      <c r="F12" s="114"/>
      <c r="G12" s="114"/>
      <c r="H12" s="114"/>
      <c r="I12" s="114"/>
      <c r="J12" s="114"/>
      <c r="K12" s="114"/>
      <c r="L12" s="114"/>
      <c r="M12" s="114"/>
      <c r="N12" s="114"/>
      <c r="O12" s="114"/>
      <c r="P12" s="114"/>
      <c r="Q12" s="114"/>
      <c r="R12" s="61"/>
      <c r="S12" s="61"/>
    </row>
    <row r="13" spans="1:19" ht="21" customHeight="1" x14ac:dyDescent="0.3">
      <c r="B13" s="115" t="s">
        <v>210</v>
      </c>
      <c r="C13" s="115"/>
      <c r="D13" s="115"/>
      <c r="E13" s="115"/>
      <c r="F13" s="115"/>
      <c r="G13" s="115"/>
      <c r="H13" s="115"/>
      <c r="I13" s="115"/>
      <c r="J13" s="115"/>
      <c r="K13" s="115"/>
      <c r="L13" s="115"/>
      <c r="M13" s="115"/>
      <c r="N13" s="115"/>
      <c r="O13" s="115"/>
      <c r="P13" s="115"/>
      <c r="Q13" s="115"/>
      <c r="R13" s="61"/>
      <c r="S13" s="61"/>
    </row>
    <row r="14" spans="1:19" ht="21.75" customHeight="1" x14ac:dyDescent="0.3">
      <c r="B14" s="112"/>
      <c r="C14" s="112"/>
      <c r="D14" s="112"/>
      <c r="E14" s="112"/>
      <c r="F14" s="112"/>
      <c r="G14" s="112"/>
      <c r="H14" s="112"/>
      <c r="I14" s="112"/>
      <c r="J14" s="112"/>
      <c r="K14" s="112"/>
      <c r="L14" s="112"/>
      <c r="M14" s="112"/>
      <c r="N14" s="112"/>
      <c r="O14" s="112"/>
      <c r="P14" s="113"/>
      <c r="Q14" s="113"/>
      <c r="R14" s="61"/>
      <c r="S14" s="61"/>
    </row>
    <row r="15" spans="1:19" ht="31.5" customHeight="1" x14ac:dyDescent="0.3">
      <c r="B15" s="101" t="s">
        <v>174</v>
      </c>
      <c r="C15" s="62"/>
      <c r="D15" s="101" t="s">
        <v>36</v>
      </c>
      <c r="E15" s="101"/>
      <c r="F15" s="101"/>
      <c r="G15" s="101"/>
      <c r="H15" s="101"/>
      <c r="I15" s="101"/>
      <c r="J15" s="101"/>
      <c r="K15" s="101"/>
      <c r="L15" s="101"/>
      <c r="M15" s="101"/>
      <c r="N15" s="101"/>
      <c r="O15" s="101"/>
      <c r="P15" s="102" t="s">
        <v>175</v>
      </c>
      <c r="Q15" s="102"/>
      <c r="R15" s="102"/>
      <c r="S15" s="61"/>
    </row>
    <row r="16" spans="1:19" ht="30" customHeight="1" x14ac:dyDescent="0.3">
      <c r="B16" s="102"/>
      <c r="C16" s="63"/>
      <c r="D16" s="64" t="s">
        <v>176</v>
      </c>
      <c r="E16" s="64" t="s">
        <v>177</v>
      </c>
      <c r="F16" s="64" t="s">
        <v>178</v>
      </c>
      <c r="G16" s="64" t="s">
        <v>179</v>
      </c>
      <c r="H16" s="64" t="s">
        <v>180</v>
      </c>
      <c r="I16" s="64" t="s">
        <v>181</v>
      </c>
      <c r="J16" s="64" t="s">
        <v>182</v>
      </c>
      <c r="K16" s="64" t="s">
        <v>183</v>
      </c>
      <c r="L16" s="64" t="s">
        <v>184</v>
      </c>
      <c r="M16" s="64" t="s">
        <v>185</v>
      </c>
      <c r="N16" s="64" t="s">
        <v>186</v>
      </c>
      <c r="O16" s="64" t="s">
        <v>187</v>
      </c>
      <c r="P16" s="64" t="s">
        <v>188</v>
      </c>
      <c r="Q16" s="64" t="s">
        <v>192</v>
      </c>
      <c r="R16" s="82" t="s">
        <v>245</v>
      </c>
      <c r="S16" s="61"/>
    </row>
    <row r="17" spans="2:19" ht="18.75" x14ac:dyDescent="0.3">
      <c r="B17" s="63" t="s">
        <v>39</v>
      </c>
      <c r="C17" s="63"/>
      <c r="D17" s="64">
        <v>3</v>
      </c>
      <c r="E17" s="65">
        <v>3</v>
      </c>
      <c r="F17" s="65">
        <v>2</v>
      </c>
      <c r="G17" s="65">
        <v>2</v>
      </c>
      <c r="H17" s="65" t="s">
        <v>40</v>
      </c>
      <c r="I17" s="65" t="s">
        <v>40</v>
      </c>
      <c r="J17" s="65" t="s">
        <v>40</v>
      </c>
      <c r="K17" s="65" t="s">
        <v>40</v>
      </c>
      <c r="L17" s="65">
        <v>1</v>
      </c>
      <c r="M17" s="65" t="s">
        <v>40</v>
      </c>
      <c r="N17" s="65">
        <v>2</v>
      </c>
      <c r="O17" s="65">
        <v>3</v>
      </c>
      <c r="P17" s="65">
        <v>1</v>
      </c>
      <c r="Q17" s="81">
        <v>2</v>
      </c>
      <c r="R17" s="82">
        <v>1</v>
      </c>
      <c r="S17" s="61"/>
    </row>
    <row r="18" spans="2:19" ht="18.75" x14ac:dyDescent="0.3">
      <c r="B18" s="63" t="s">
        <v>41</v>
      </c>
      <c r="C18" s="63"/>
      <c r="D18" s="65">
        <v>2</v>
      </c>
      <c r="E18" s="64">
        <v>3</v>
      </c>
      <c r="F18" s="65">
        <v>2</v>
      </c>
      <c r="G18" s="64">
        <v>2</v>
      </c>
      <c r="H18" s="64" t="s">
        <v>40</v>
      </c>
      <c r="I18" s="65" t="s">
        <v>40</v>
      </c>
      <c r="J18" s="65" t="s">
        <v>40</v>
      </c>
      <c r="K18" s="65" t="s">
        <v>40</v>
      </c>
      <c r="L18" s="64" t="s">
        <v>40</v>
      </c>
      <c r="M18" s="65" t="s">
        <v>40</v>
      </c>
      <c r="N18" s="65">
        <v>2</v>
      </c>
      <c r="O18" s="65">
        <v>2</v>
      </c>
      <c r="P18" s="64">
        <v>1</v>
      </c>
      <c r="Q18" s="81">
        <v>2</v>
      </c>
      <c r="R18" s="82">
        <v>1</v>
      </c>
      <c r="S18" s="61"/>
    </row>
    <row r="19" spans="2:19" ht="18.75" x14ac:dyDescent="0.3">
      <c r="B19" s="63" t="s">
        <v>189</v>
      </c>
      <c r="C19" s="63"/>
      <c r="D19" s="64">
        <v>3</v>
      </c>
      <c r="E19" s="65">
        <v>3</v>
      </c>
      <c r="F19" s="65">
        <v>2</v>
      </c>
      <c r="G19" s="65">
        <v>2</v>
      </c>
      <c r="H19" s="65" t="s">
        <v>40</v>
      </c>
      <c r="I19" s="65" t="s">
        <v>40</v>
      </c>
      <c r="J19" s="65" t="s">
        <v>40</v>
      </c>
      <c r="K19" s="65" t="s">
        <v>40</v>
      </c>
      <c r="L19" s="65">
        <v>1</v>
      </c>
      <c r="M19" s="65" t="s">
        <v>40</v>
      </c>
      <c r="N19" s="65">
        <v>2</v>
      </c>
      <c r="O19" s="65">
        <v>3</v>
      </c>
      <c r="P19" s="64">
        <v>1</v>
      </c>
      <c r="Q19" s="81">
        <v>2</v>
      </c>
      <c r="R19" s="82">
        <v>1</v>
      </c>
      <c r="S19" s="61"/>
    </row>
    <row r="20" spans="2:19" ht="18.75" x14ac:dyDescent="0.3">
      <c r="B20" s="63" t="s">
        <v>190</v>
      </c>
      <c r="C20" s="63"/>
      <c r="D20" s="64">
        <v>2.7</v>
      </c>
      <c r="E20" s="64">
        <v>3</v>
      </c>
      <c r="F20" s="64">
        <v>2</v>
      </c>
      <c r="G20" s="64">
        <v>2</v>
      </c>
      <c r="H20" s="64" t="s">
        <v>40</v>
      </c>
      <c r="I20" s="64" t="s">
        <v>40</v>
      </c>
      <c r="J20" s="64" t="s">
        <v>40</v>
      </c>
      <c r="K20" s="64" t="s">
        <v>40</v>
      </c>
      <c r="L20" s="64">
        <v>1</v>
      </c>
      <c r="M20" s="64" t="s">
        <v>40</v>
      </c>
      <c r="N20" s="64">
        <v>2</v>
      </c>
      <c r="O20" s="64">
        <v>2.7</v>
      </c>
      <c r="P20" s="70">
        <f>AVERAGE(P17:P19)</f>
        <v>1</v>
      </c>
      <c r="Q20" s="70">
        <f>AVERAGE(Q17:Q19)</f>
        <v>2</v>
      </c>
      <c r="R20" s="82">
        <v>1</v>
      </c>
      <c r="S20" s="61"/>
    </row>
    <row r="21" spans="2:19" ht="18.75" x14ac:dyDescent="0.3">
      <c r="B21" s="66"/>
      <c r="C21" s="66"/>
      <c r="D21" s="67"/>
      <c r="E21" s="68"/>
      <c r="F21" s="68"/>
      <c r="G21" s="68"/>
      <c r="H21" s="68"/>
      <c r="I21" s="68"/>
      <c r="J21" s="67"/>
      <c r="K21" s="68"/>
      <c r="L21" s="67"/>
      <c r="M21" s="67"/>
      <c r="N21" s="68"/>
      <c r="O21" s="67"/>
      <c r="P21" s="67"/>
      <c r="Q21" s="69"/>
      <c r="R21" s="61"/>
      <c r="S21" s="61"/>
    </row>
    <row r="22" spans="2:19" ht="26.25" customHeight="1" x14ac:dyDescent="0.3">
      <c r="B22" s="105" t="s">
        <v>173</v>
      </c>
      <c r="C22" s="106"/>
      <c r="D22" s="106"/>
      <c r="E22" s="106"/>
      <c r="F22" s="106"/>
      <c r="G22" s="106"/>
      <c r="H22" s="106"/>
      <c r="I22" s="106"/>
      <c r="J22" s="106"/>
      <c r="K22" s="106"/>
      <c r="L22" s="106"/>
      <c r="M22" s="106"/>
      <c r="N22" s="106"/>
      <c r="O22" s="106"/>
      <c r="P22" s="106"/>
      <c r="Q22" s="106"/>
      <c r="R22" s="61"/>
      <c r="S22" s="61"/>
    </row>
    <row r="23" spans="2:19" ht="24.75" customHeight="1" x14ac:dyDescent="0.3">
      <c r="B23" s="107" t="s">
        <v>210</v>
      </c>
      <c r="C23" s="108"/>
      <c r="D23" s="108"/>
      <c r="E23" s="108"/>
      <c r="F23" s="108"/>
      <c r="G23" s="108"/>
      <c r="H23" s="108"/>
      <c r="I23" s="108"/>
      <c r="J23" s="108"/>
      <c r="K23" s="108"/>
      <c r="L23" s="108"/>
      <c r="M23" s="108"/>
      <c r="N23" s="108"/>
      <c r="O23" s="108"/>
      <c r="P23" s="108"/>
      <c r="Q23" s="108"/>
      <c r="R23" s="61"/>
      <c r="S23" s="61"/>
    </row>
    <row r="24" spans="2:19" ht="18.75" x14ac:dyDescent="0.3">
      <c r="B24" s="109"/>
      <c r="C24" s="110"/>
      <c r="D24" s="110"/>
      <c r="E24" s="110"/>
      <c r="F24" s="110"/>
      <c r="G24" s="110"/>
      <c r="H24" s="110"/>
      <c r="I24" s="110"/>
      <c r="J24" s="110"/>
      <c r="K24" s="110"/>
      <c r="L24" s="110"/>
      <c r="M24" s="110"/>
      <c r="N24" s="110"/>
      <c r="O24" s="110"/>
      <c r="P24" s="111"/>
      <c r="Q24" s="111"/>
      <c r="R24" s="61"/>
      <c r="S24" s="61"/>
    </row>
    <row r="25" spans="2:19" ht="31.5" customHeight="1" x14ac:dyDescent="0.3">
      <c r="B25" s="102" t="s">
        <v>174</v>
      </c>
      <c r="C25" s="104"/>
      <c r="D25" s="102" t="s">
        <v>36</v>
      </c>
      <c r="E25" s="102"/>
      <c r="F25" s="102"/>
      <c r="G25" s="102"/>
      <c r="H25" s="102"/>
      <c r="I25" s="102"/>
      <c r="J25" s="102"/>
      <c r="K25" s="102"/>
      <c r="L25" s="102"/>
      <c r="M25" s="102"/>
      <c r="N25" s="102"/>
      <c r="O25" s="102"/>
      <c r="P25" s="102" t="s">
        <v>175</v>
      </c>
      <c r="Q25" s="102"/>
      <c r="R25" s="102"/>
      <c r="S25" s="61"/>
    </row>
    <row r="26" spans="2:19" ht="23.25" customHeight="1" x14ac:dyDescent="0.3">
      <c r="B26" s="102"/>
      <c r="C26" s="101"/>
      <c r="D26" s="64" t="s">
        <v>176</v>
      </c>
      <c r="E26" s="64" t="s">
        <v>177</v>
      </c>
      <c r="F26" s="64" t="s">
        <v>178</v>
      </c>
      <c r="G26" s="64" t="s">
        <v>179</v>
      </c>
      <c r="H26" s="64" t="s">
        <v>180</v>
      </c>
      <c r="I26" s="64" t="s">
        <v>181</v>
      </c>
      <c r="J26" s="64" t="s">
        <v>182</v>
      </c>
      <c r="K26" s="64" t="s">
        <v>183</v>
      </c>
      <c r="L26" s="64" t="s">
        <v>184</v>
      </c>
      <c r="M26" s="64" t="s">
        <v>185</v>
      </c>
      <c r="N26" s="64" t="s">
        <v>186</v>
      </c>
      <c r="O26" s="64" t="s">
        <v>187</v>
      </c>
      <c r="P26" s="64" t="s">
        <v>188</v>
      </c>
      <c r="Q26" s="64" t="s">
        <v>192</v>
      </c>
      <c r="R26" s="82" t="s">
        <v>245</v>
      </c>
      <c r="S26" s="61"/>
    </row>
    <row r="27" spans="2:19" ht="19.5" thickBot="1" x14ac:dyDescent="0.35">
      <c r="B27" s="63" t="s">
        <v>39</v>
      </c>
      <c r="C27" s="57">
        <v>75</v>
      </c>
      <c r="D27" s="70">
        <f>(C27/3)*D17</f>
        <v>75</v>
      </c>
      <c r="E27" s="70">
        <f>(C27/3)*E17</f>
        <v>75</v>
      </c>
      <c r="F27" s="70">
        <f>(C27/3)*F17</f>
        <v>50</v>
      </c>
      <c r="G27" s="70">
        <f>(D27/3)*G17</f>
        <v>50</v>
      </c>
      <c r="H27" s="70" t="s">
        <v>40</v>
      </c>
      <c r="I27" s="70" t="s">
        <v>40</v>
      </c>
      <c r="J27" s="70" t="s">
        <v>40</v>
      </c>
      <c r="K27" s="70" t="s">
        <v>40</v>
      </c>
      <c r="L27" s="70">
        <f>(C27/3)*L17</f>
        <v>25</v>
      </c>
      <c r="M27" s="70" t="s">
        <v>40</v>
      </c>
      <c r="N27" s="70">
        <f>(C27/3)*N17</f>
        <v>50</v>
      </c>
      <c r="O27" s="70">
        <f>(C27/3)*O17</f>
        <v>75</v>
      </c>
      <c r="P27" s="70">
        <f>(C27/3)*P17</f>
        <v>25</v>
      </c>
      <c r="Q27" s="70">
        <f>(C27/3)*Q17</f>
        <v>50</v>
      </c>
      <c r="R27" s="70">
        <f t="shared" ref="R27:R29" si="0">(D27/3)*R17</f>
        <v>25</v>
      </c>
      <c r="S27" s="61"/>
    </row>
    <row r="28" spans="2:19" ht="19.5" thickBot="1" x14ac:dyDescent="0.35">
      <c r="B28" s="63" t="s">
        <v>41</v>
      </c>
      <c r="C28" s="57">
        <v>75</v>
      </c>
      <c r="D28" s="70">
        <f t="shared" ref="D28:D29" si="1">(C28/3)*D18</f>
        <v>50</v>
      </c>
      <c r="E28" s="70">
        <f t="shared" ref="E28:E29" si="2">(C28/3)*E18</f>
        <v>75</v>
      </c>
      <c r="F28" s="70">
        <f t="shared" ref="F28:F29" si="3">(C28/3)*F18</f>
        <v>50</v>
      </c>
      <c r="G28" s="70">
        <f>(C28/3)*G18</f>
        <v>50</v>
      </c>
      <c r="H28" s="70" t="s">
        <v>40</v>
      </c>
      <c r="I28" s="70" t="s">
        <v>40</v>
      </c>
      <c r="J28" s="70" t="s">
        <v>40</v>
      </c>
      <c r="K28" s="70" t="s">
        <v>40</v>
      </c>
      <c r="L28" s="70">
        <v>0</v>
      </c>
      <c r="M28" s="70" t="s">
        <v>40</v>
      </c>
      <c r="N28" s="70">
        <f t="shared" ref="N28:N29" si="4">(C28/3)*N18</f>
        <v>50</v>
      </c>
      <c r="O28" s="70">
        <f t="shared" ref="O28:O29" si="5">(C28/3)*O18</f>
        <v>50</v>
      </c>
      <c r="P28" s="70">
        <f t="shared" ref="P28:P29" si="6">(C28/3)*P18</f>
        <v>25</v>
      </c>
      <c r="Q28" s="70">
        <f t="shared" ref="Q28:Q29" si="7">(C28/3)*Q18</f>
        <v>50</v>
      </c>
      <c r="R28" s="70">
        <f t="shared" si="0"/>
        <v>16.666666666666668</v>
      </c>
      <c r="S28" s="61"/>
    </row>
    <row r="29" spans="2:19" ht="19.5" thickBot="1" x14ac:dyDescent="0.35">
      <c r="B29" s="63" t="s">
        <v>189</v>
      </c>
      <c r="C29" s="57">
        <v>75</v>
      </c>
      <c r="D29" s="70">
        <f t="shared" si="1"/>
        <v>75</v>
      </c>
      <c r="E29" s="70">
        <f t="shared" si="2"/>
        <v>75</v>
      </c>
      <c r="F29" s="70">
        <f t="shared" si="3"/>
        <v>50</v>
      </c>
      <c r="G29" s="70">
        <f>(C29/3)*G19</f>
        <v>50</v>
      </c>
      <c r="H29" s="70" t="s">
        <v>40</v>
      </c>
      <c r="I29" s="70" t="s">
        <v>40</v>
      </c>
      <c r="J29" s="70" t="s">
        <v>40</v>
      </c>
      <c r="K29" s="70" t="s">
        <v>40</v>
      </c>
      <c r="L29" s="70">
        <f t="shared" ref="L29" si="8">(C29/3)*L19</f>
        <v>25</v>
      </c>
      <c r="M29" s="70" t="s">
        <v>40</v>
      </c>
      <c r="N29" s="70">
        <f t="shared" si="4"/>
        <v>50</v>
      </c>
      <c r="O29" s="70">
        <f t="shared" si="5"/>
        <v>75</v>
      </c>
      <c r="P29" s="70">
        <f t="shared" si="6"/>
        <v>25</v>
      </c>
      <c r="Q29" s="70">
        <f t="shared" si="7"/>
        <v>50</v>
      </c>
      <c r="R29" s="70">
        <f t="shared" si="0"/>
        <v>25</v>
      </c>
      <c r="S29" s="61"/>
    </row>
    <row r="30" spans="2:19" ht="18.75" x14ac:dyDescent="0.3">
      <c r="B30" s="63" t="s">
        <v>190</v>
      </c>
      <c r="C30" s="63"/>
      <c r="D30" s="71">
        <f>AVERAGE(D27:D29)</f>
        <v>66.666666666666671</v>
      </c>
      <c r="E30" s="71">
        <f t="shared" ref="E30:R30" si="9">AVERAGE(E27:E29)</f>
        <v>75</v>
      </c>
      <c r="F30" s="71">
        <f t="shared" si="9"/>
        <v>50</v>
      </c>
      <c r="G30" s="71">
        <f t="shared" si="9"/>
        <v>50</v>
      </c>
      <c r="H30" s="71" t="s">
        <v>40</v>
      </c>
      <c r="I30" s="71" t="s">
        <v>40</v>
      </c>
      <c r="J30" s="71" t="s">
        <v>40</v>
      </c>
      <c r="K30" s="71" t="s">
        <v>40</v>
      </c>
      <c r="L30" s="71">
        <f t="shared" si="9"/>
        <v>16.666666666666668</v>
      </c>
      <c r="M30" s="71" t="s">
        <v>40</v>
      </c>
      <c r="N30" s="71">
        <f t="shared" si="9"/>
        <v>50</v>
      </c>
      <c r="O30" s="71">
        <f t="shared" si="9"/>
        <v>66.666666666666671</v>
      </c>
      <c r="P30" s="71">
        <f t="shared" si="9"/>
        <v>25</v>
      </c>
      <c r="Q30" s="71">
        <f t="shared" si="9"/>
        <v>50</v>
      </c>
      <c r="R30" s="71">
        <f t="shared" si="9"/>
        <v>22.222222222222225</v>
      </c>
      <c r="S30" s="61"/>
    </row>
    <row r="31" spans="2:19" ht="18.75" x14ac:dyDescent="0.3">
      <c r="B31" s="66"/>
      <c r="C31" s="66"/>
      <c r="D31" s="66"/>
      <c r="E31" s="68"/>
      <c r="F31" s="68"/>
      <c r="G31" s="68"/>
      <c r="H31" s="68"/>
      <c r="I31" s="68"/>
      <c r="J31" s="67"/>
      <c r="K31" s="68"/>
      <c r="L31" s="67"/>
      <c r="M31" s="67"/>
      <c r="N31" s="68"/>
      <c r="O31" s="67"/>
      <c r="P31" s="67"/>
      <c r="Q31" s="67"/>
      <c r="R31" s="61"/>
      <c r="S31" s="61"/>
    </row>
    <row r="32" spans="2:19" ht="18.75" x14ac:dyDescent="0.3">
      <c r="B32" s="66"/>
      <c r="C32" s="66"/>
      <c r="D32" s="66"/>
      <c r="E32" s="68"/>
      <c r="F32" s="68"/>
      <c r="G32" s="68"/>
      <c r="H32" s="68"/>
      <c r="I32" s="68"/>
      <c r="J32" s="67"/>
      <c r="K32" s="68"/>
      <c r="L32" s="67"/>
      <c r="M32" s="67"/>
      <c r="N32" s="68"/>
      <c r="O32" s="67"/>
      <c r="P32" s="67"/>
      <c r="Q32" s="67"/>
      <c r="R32" s="61"/>
      <c r="S32" s="61"/>
    </row>
    <row r="33" spans="2:19" ht="18.75" x14ac:dyDescent="0.3">
      <c r="B33" s="66"/>
      <c r="C33" s="66"/>
      <c r="D33" s="66"/>
      <c r="E33" s="68"/>
      <c r="F33" s="68"/>
      <c r="G33" s="68"/>
      <c r="H33" s="68"/>
      <c r="I33" s="68"/>
      <c r="J33" s="67"/>
      <c r="K33" s="68"/>
      <c r="L33" s="67"/>
      <c r="M33" s="67"/>
      <c r="N33" s="68"/>
      <c r="O33" s="67"/>
      <c r="P33" s="67"/>
      <c r="Q33" s="67"/>
      <c r="R33" s="61"/>
      <c r="S33" s="61"/>
    </row>
    <row r="34" spans="2:19" ht="12.75" customHeight="1" x14ac:dyDescent="0.3">
      <c r="B34" s="103" t="s">
        <v>191</v>
      </c>
      <c r="C34" s="103"/>
      <c r="D34" s="103"/>
      <c r="E34" s="103"/>
      <c r="F34" s="103"/>
      <c r="G34" s="103"/>
      <c r="H34" s="103"/>
      <c r="I34" s="103"/>
      <c r="J34" s="103"/>
      <c r="K34" s="103"/>
      <c r="L34" s="103"/>
      <c r="M34" s="103"/>
      <c r="N34" s="103"/>
      <c r="O34" s="103"/>
      <c r="P34" s="103"/>
      <c r="Q34" s="103"/>
      <c r="R34" s="61"/>
      <c r="S34" s="61"/>
    </row>
    <row r="35" spans="2:19" ht="18.75" x14ac:dyDescent="0.3">
      <c r="B35" s="103"/>
      <c r="C35" s="103"/>
      <c r="D35" s="103"/>
      <c r="E35" s="103"/>
      <c r="F35" s="103"/>
      <c r="G35" s="103"/>
      <c r="H35" s="103"/>
      <c r="I35" s="103"/>
      <c r="J35" s="103"/>
      <c r="K35" s="103"/>
      <c r="L35" s="103"/>
      <c r="M35" s="103"/>
      <c r="N35" s="103"/>
      <c r="O35" s="103"/>
      <c r="P35" s="103"/>
      <c r="Q35" s="103"/>
      <c r="R35" s="61"/>
      <c r="S35" s="61"/>
    </row>
    <row r="36" spans="2:19" ht="18.75" x14ac:dyDescent="0.3">
      <c r="B36" s="103"/>
      <c r="C36" s="103"/>
      <c r="D36" s="103"/>
      <c r="E36" s="103"/>
      <c r="F36" s="103"/>
      <c r="G36" s="103"/>
      <c r="H36" s="103"/>
      <c r="I36" s="103"/>
      <c r="J36" s="103"/>
      <c r="K36" s="103"/>
      <c r="L36" s="103"/>
      <c r="M36" s="103"/>
      <c r="N36" s="103"/>
      <c r="O36" s="103"/>
      <c r="P36" s="103"/>
      <c r="Q36" s="103"/>
      <c r="R36" s="61"/>
      <c r="S36" s="61"/>
    </row>
    <row r="37" spans="2:19" ht="18.75" x14ac:dyDescent="0.3">
      <c r="B37" s="103"/>
      <c r="C37" s="103"/>
      <c r="D37" s="103"/>
      <c r="E37" s="103"/>
      <c r="F37" s="103"/>
      <c r="G37" s="103"/>
      <c r="H37" s="103"/>
      <c r="I37" s="103"/>
      <c r="J37" s="103"/>
      <c r="K37" s="103"/>
      <c r="L37" s="103"/>
      <c r="M37" s="103"/>
      <c r="N37" s="103"/>
      <c r="O37" s="103"/>
      <c r="P37" s="103"/>
      <c r="Q37" s="103"/>
      <c r="R37" s="61"/>
      <c r="S37" s="61"/>
    </row>
    <row r="38" spans="2:19" ht="18.75" x14ac:dyDescent="0.3">
      <c r="B38" s="103"/>
      <c r="C38" s="103"/>
      <c r="D38" s="103"/>
      <c r="E38" s="103"/>
      <c r="F38" s="103"/>
      <c r="G38" s="103"/>
      <c r="H38" s="103"/>
      <c r="I38" s="103"/>
      <c r="J38" s="103"/>
      <c r="K38" s="103"/>
      <c r="L38" s="103"/>
      <c r="M38" s="103"/>
      <c r="N38" s="103"/>
      <c r="O38" s="103"/>
      <c r="P38" s="103"/>
      <c r="Q38" s="103"/>
      <c r="R38" s="61"/>
      <c r="S38" s="61"/>
    </row>
    <row r="39" spans="2:19" ht="18.75" x14ac:dyDescent="0.3">
      <c r="B39" s="103"/>
      <c r="C39" s="103"/>
      <c r="D39" s="103"/>
      <c r="E39" s="103"/>
      <c r="F39" s="103"/>
      <c r="G39" s="103"/>
      <c r="H39" s="103"/>
      <c r="I39" s="103"/>
      <c r="J39" s="103"/>
      <c r="K39" s="103"/>
      <c r="L39" s="103"/>
      <c r="M39" s="103"/>
      <c r="N39" s="103"/>
      <c r="O39" s="103"/>
      <c r="P39" s="103"/>
      <c r="Q39" s="103"/>
      <c r="R39" s="61"/>
      <c r="S39" s="61"/>
    </row>
    <row r="40" spans="2:19" ht="18.75" x14ac:dyDescent="0.3">
      <c r="B40" s="103"/>
      <c r="C40" s="103"/>
      <c r="D40" s="103"/>
      <c r="E40" s="103"/>
      <c r="F40" s="103"/>
      <c r="G40" s="103"/>
      <c r="H40" s="103"/>
      <c r="I40" s="103"/>
      <c r="J40" s="103"/>
      <c r="K40" s="103"/>
      <c r="L40" s="103"/>
      <c r="M40" s="103"/>
      <c r="N40" s="103"/>
      <c r="O40" s="103"/>
      <c r="P40" s="103"/>
      <c r="Q40" s="103"/>
      <c r="R40" s="61"/>
      <c r="S40" s="61"/>
    </row>
    <row r="41" spans="2:19" ht="18.75" x14ac:dyDescent="0.3">
      <c r="B41" s="103"/>
      <c r="C41" s="103"/>
      <c r="D41" s="103"/>
      <c r="E41" s="103"/>
      <c r="F41" s="103"/>
      <c r="G41" s="103"/>
      <c r="H41" s="103"/>
      <c r="I41" s="103"/>
      <c r="J41" s="103"/>
      <c r="K41" s="103"/>
      <c r="L41" s="103"/>
      <c r="M41" s="103"/>
      <c r="N41" s="103"/>
      <c r="O41" s="103"/>
      <c r="P41" s="103"/>
      <c r="Q41" s="103"/>
      <c r="R41" s="61"/>
      <c r="S41" s="61"/>
    </row>
    <row r="42" spans="2:19" ht="18.75" x14ac:dyDescent="0.3">
      <c r="B42" s="103"/>
      <c r="C42" s="103"/>
      <c r="D42" s="103"/>
      <c r="E42" s="103"/>
      <c r="F42" s="103"/>
      <c r="G42" s="103"/>
      <c r="H42" s="103"/>
      <c r="I42" s="103"/>
      <c r="J42" s="103"/>
      <c r="K42" s="103"/>
      <c r="L42" s="103"/>
      <c r="M42" s="103"/>
      <c r="N42" s="103"/>
      <c r="O42" s="103"/>
      <c r="P42" s="103"/>
      <c r="Q42" s="103"/>
      <c r="R42" s="61"/>
      <c r="S42" s="61"/>
    </row>
    <row r="43" spans="2:19" ht="18.75" x14ac:dyDescent="0.3">
      <c r="B43" s="103"/>
      <c r="C43" s="103"/>
      <c r="D43" s="103"/>
      <c r="E43" s="103"/>
      <c r="F43" s="103"/>
      <c r="G43" s="103"/>
      <c r="H43" s="103"/>
      <c r="I43" s="103"/>
      <c r="J43" s="103"/>
      <c r="K43" s="103"/>
      <c r="L43" s="103"/>
      <c r="M43" s="103"/>
      <c r="N43" s="103"/>
      <c r="O43" s="103"/>
      <c r="P43" s="103"/>
      <c r="Q43" s="103"/>
      <c r="R43" s="61"/>
      <c r="S43" s="61"/>
    </row>
    <row r="44" spans="2:19" ht="18.75" x14ac:dyDescent="0.3">
      <c r="B44" s="103"/>
      <c r="C44" s="103"/>
      <c r="D44" s="103"/>
      <c r="E44" s="103"/>
      <c r="F44" s="103"/>
      <c r="G44" s="103"/>
      <c r="H44" s="103"/>
      <c r="I44" s="103"/>
      <c r="J44" s="103"/>
      <c r="K44" s="103"/>
      <c r="L44" s="103"/>
      <c r="M44" s="103"/>
      <c r="N44" s="103"/>
      <c r="O44" s="103"/>
      <c r="P44" s="103"/>
      <c r="Q44" s="103"/>
      <c r="R44" s="61"/>
      <c r="S44" s="61"/>
    </row>
    <row r="45" spans="2:19" ht="18.75" x14ac:dyDescent="0.3">
      <c r="B45" s="103"/>
      <c r="C45" s="103"/>
      <c r="D45" s="103"/>
      <c r="E45" s="103"/>
      <c r="F45" s="103"/>
      <c r="G45" s="103"/>
      <c r="H45" s="103"/>
      <c r="I45" s="103"/>
      <c r="J45" s="103"/>
      <c r="K45" s="103"/>
      <c r="L45" s="103"/>
      <c r="M45" s="103"/>
      <c r="N45" s="103"/>
      <c r="O45" s="103"/>
      <c r="P45" s="103"/>
      <c r="Q45" s="103"/>
      <c r="R45" s="61"/>
      <c r="S45" s="61"/>
    </row>
    <row r="46" spans="2:19" ht="18.75" x14ac:dyDescent="0.3">
      <c r="B46" s="103"/>
      <c r="C46" s="103"/>
      <c r="D46" s="103"/>
      <c r="E46" s="103"/>
      <c r="F46" s="103"/>
      <c r="G46" s="103"/>
      <c r="H46" s="103"/>
      <c r="I46" s="103"/>
      <c r="J46" s="103"/>
      <c r="K46" s="103"/>
      <c r="L46" s="103"/>
      <c r="M46" s="103"/>
      <c r="N46" s="103"/>
      <c r="O46" s="103"/>
      <c r="P46" s="103"/>
      <c r="Q46" s="103"/>
      <c r="R46" s="61"/>
      <c r="S46" s="61"/>
    </row>
    <row r="47" spans="2:19" ht="18.75" x14ac:dyDescent="0.3">
      <c r="B47" s="103"/>
      <c r="C47" s="103"/>
      <c r="D47" s="103"/>
      <c r="E47" s="103"/>
      <c r="F47" s="103"/>
      <c r="G47" s="103"/>
      <c r="H47" s="103"/>
      <c r="I47" s="103"/>
      <c r="J47" s="103"/>
      <c r="K47" s="103"/>
      <c r="L47" s="103"/>
      <c r="M47" s="103"/>
      <c r="N47" s="103"/>
      <c r="O47" s="103"/>
      <c r="P47" s="103"/>
      <c r="Q47" s="103"/>
      <c r="R47" s="61"/>
      <c r="S47" s="61"/>
    </row>
    <row r="48" spans="2:19" ht="18.75" x14ac:dyDescent="0.3">
      <c r="B48" s="103"/>
      <c r="C48" s="103"/>
      <c r="D48" s="103"/>
      <c r="E48" s="103"/>
      <c r="F48" s="103"/>
      <c r="G48" s="103"/>
      <c r="H48" s="103"/>
      <c r="I48" s="103"/>
      <c r="J48" s="103"/>
      <c r="K48" s="103"/>
      <c r="L48" s="103"/>
      <c r="M48" s="103"/>
      <c r="N48" s="103"/>
      <c r="O48" s="103"/>
      <c r="P48" s="103"/>
      <c r="Q48" s="103"/>
      <c r="R48" s="61"/>
      <c r="S48" s="61"/>
    </row>
    <row r="49" spans="2:19" ht="18.75" x14ac:dyDescent="0.3">
      <c r="B49" s="103"/>
      <c r="C49" s="103"/>
      <c r="D49" s="103"/>
      <c r="E49" s="103"/>
      <c r="F49" s="103"/>
      <c r="G49" s="103"/>
      <c r="H49" s="103"/>
      <c r="I49" s="103"/>
      <c r="J49" s="103"/>
      <c r="K49" s="103"/>
      <c r="L49" s="103"/>
      <c r="M49" s="103"/>
      <c r="N49" s="103"/>
      <c r="O49" s="103"/>
      <c r="P49" s="103"/>
      <c r="Q49" s="103"/>
      <c r="R49" s="61"/>
      <c r="S49" s="61"/>
    </row>
    <row r="50" spans="2:19" ht="18.75" x14ac:dyDescent="0.3">
      <c r="B50" s="103"/>
      <c r="C50" s="103"/>
      <c r="D50" s="103"/>
      <c r="E50" s="103"/>
      <c r="F50" s="103"/>
      <c r="G50" s="103"/>
      <c r="H50" s="103"/>
      <c r="I50" s="103"/>
      <c r="J50" s="103"/>
      <c r="K50" s="103"/>
      <c r="L50" s="103"/>
      <c r="M50" s="103"/>
      <c r="N50" s="103"/>
      <c r="O50" s="103"/>
      <c r="P50" s="103"/>
      <c r="Q50" s="103"/>
      <c r="R50" s="61"/>
      <c r="S50" s="61"/>
    </row>
    <row r="51" spans="2:19" ht="12.75" customHeight="1" x14ac:dyDescent="0.3">
      <c r="B51" s="103"/>
      <c r="C51" s="103"/>
      <c r="D51" s="103"/>
      <c r="E51" s="103"/>
      <c r="F51" s="103"/>
      <c r="G51" s="103"/>
      <c r="H51" s="103"/>
      <c r="I51" s="103"/>
      <c r="J51" s="103"/>
      <c r="K51" s="103"/>
      <c r="L51" s="103"/>
      <c r="M51" s="103"/>
      <c r="N51" s="103"/>
      <c r="O51" s="103"/>
      <c r="P51" s="103"/>
      <c r="Q51" s="103"/>
      <c r="R51" s="61"/>
      <c r="S51" s="61"/>
    </row>
    <row r="52" spans="2:19" ht="18.75" x14ac:dyDescent="0.3">
      <c r="B52" s="103"/>
      <c r="C52" s="103"/>
      <c r="D52" s="103"/>
      <c r="E52" s="103"/>
      <c r="F52" s="103"/>
      <c r="G52" s="103"/>
      <c r="H52" s="103"/>
      <c r="I52" s="103"/>
      <c r="J52" s="103"/>
      <c r="K52" s="103"/>
      <c r="L52" s="103"/>
      <c r="M52" s="103"/>
      <c r="N52" s="103"/>
      <c r="O52" s="103"/>
      <c r="P52" s="103"/>
      <c r="Q52" s="103"/>
      <c r="R52" s="61"/>
      <c r="S52" s="61"/>
    </row>
    <row r="53" spans="2:19" ht="18.75" x14ac:dyDescent="0.3">
      <c r="B53" s="103"/>
      <c r="C53" s="103"/>
      <c r="D53" s="103"/>
      <c r="E53" s="103"/>
      <c r="F53" s="103"/>
      <c r="G53" s="103"/>
      <c r="H53" s="103"/>
      <c r="I53" s="103"/>
      <c r="J53" s="103"/>
      <c r="K53" s="103"/>
      <c r="L53" s="103"/>
      <c r="M53" s="103"/>
      <c r="N53" s="103"/>
      <c r="O53" s="103"/>
      <c r="P53" s="103"/>
      <c r="Q53" s="103"/>
      <c r="R53" s="61"/>
      <c r="S53" s="61"/>
    </row>
    <row r="54" spans="2:19" ht="18.75" x14ac:dyDescent="0.3">
      <c r="B54" s="103"/>
      <c r="C54" s="103"/>
      <c r="D54" s="103"/>
      <c r="E54" s="103"/>
      <c r="F54" s="103"/>
      <c r="G54" s="103"/>
      <c r="H54" s="103"/>
      <c r="I54" s="103"/>
      <c r="J54" s="103"/>
      <c r="K54" s="103"/>
      <c r="L54" s="103"/>
      <c r="M54" s="103"/>
      <c r="N54" s="103"/>
      <c r="O54" s="103"/>
      <c r="P54" s="103"/>
      <c r="Q54" s="103"/>
      <c r="R54" s="61"/>
      <c r="S54" s="61"/>
    </row>
    <row r="55" spans="2:19" ht="18.75" x14ac:dyDescent="0.3">
      <c r="B55" s="103"/>
      <c r="C55" s="103"/>
      <c r="D55" s="103"/>
      <c r="E55" s="103"/>
      <c r="F55" s="103"/>
      <c r="G55" s="103"/>
      <c r="H55" s="103"/>
      <c r="I55" s="103"/>
      <c r="J55" s="103"/>
      <c r="K55" s="103"/>
      <c r="L55" s="103"/>
      <c r="M55" s="103"/>
      <c r="N55" s="103"/>
      <c r="O55" s="103"/>
      <c r="P55" s="103"/>
      <c r="Q55" s="103"/>
      <c r="R55" s="61"/>
      <c r="S55" s="61"/>
    </row>
    <row r="56" spans="2:19" ht="18.75" x14ac:dyDescent="0.3">
      <c r="B56" s="103"/>
      <c r="C56" s="103"/>
      <c r="D56" s="103"/>
      <c r="E56" s="103"/>
      <c r="F56" s="103"/>
      <c r="G56" s="103"/>
      <c r="H56" s="103"/>
      <c r="I56" s="103"/>
      <c r="J56" s="103"/>
      <c r="K56" s="103"/>
      <c r="L56" s="103"/>
      <c r="M56" s="103"/>
      <c r="N56" s="103"/>
      <c r="O56" s="103"/>
      <c r="P56" s="103"/>
      <c r="Q56" s="103"/>
      <c r="R56" s="61"/>
      <c r="S56" s="61"/>
    </row>
    <row r="57" spans="2:19" ht="18.75" x14ac:dyDescent="0.3">
      <c r="B57" s="72"/>
      <c r="C57" s="72"/>
      <c r="D57" s="72"/>
      <c r="E57" s="72"/>
      <c r="F57" s="72"/>
      <c r="G57" s="72"/>
      <c r="H57" s="72"/>
      <c r="I57" s="72"/>
      <c r="J57" s="72"/>
      <c r="K57" s="72"/>
      <c r="L57" s="72"/>
      <c r="M57" s="72"/>
      <c r="N57" s="72"/>
      <c r="O57" s="72"/>
      <c r="P57" s="72"/>
      <c r="Q57" s="61"/>
      <c r="R57" s="61"/>
      <c r="S57" s="61"/>
    </row>
    <row r="58" spans="2:19" ht="18.75" x14ac:dyDescent="0.3">
      <c r="B58" s="72"/>
      <c r="C58" s="72"/>
      <c r="D58" s="72"/>
      <c r="E58" s="72"/>
      <c r="F58" s="72"/>
      <c r="G58" s="72"/>
      <c r="H58" s="72"/>
      <c r="I58" s="72"/>
      <c r="J58" s="72"/>
      <c r="K58" s="72"/>
      <c r="L58" s="72"/>
      <c r="M58" s="72"/>
      <c r="N58" s="72"/>
      <c r="O58" s="72"/>
      <c r="P58" s="72"/>
      <c r="Q58" s="61"/>
      <c r="R58" s="61"/>
      <c r="S58" s="61"/>
    </row>
    <row r="59" spans="2:19" ht="29.25" customHeight="1" x14ac:dyDescent="0.3">
      <c r="B59" s="99" t="s">
        <v>241</v>
      </c>
      <c r="C59" s="99"/>
      <c r="D59" s="99"/>
      <c r="E59" s="99"/>
      <c r="F59" s="99"/>
      <c r="G59" s="99"/>
      <c r="H59" s="99"/>
      <c r="I59" s="99"/>
      <c r="J59" s="99"/>
      <c r="K59" s="99"/>
      <c r="L59" s="99"/>
      <c r="M59" s="99"/>
      <c r="N59" s="99"/>
      <c r="O59" s="99"/>
      <c r="P59" s="99"/>
      <c r="Q59" s="99"/>
      <c r="R59" s="99"/>
      <c r="S59" s="61"/>
    </row>
    <row r="60" spans="2:19" ht="26.25" customHeight="1" x14ac:dyDescent="0.3">
      <c r="B60" s="99" t="s">
        <v>242</v>
      </c>
      <c r="C60" s="99"/>
      <c r="D60" s="99"/>
      <c r="E60" s="99"/>
      <c r="F60" s="99"/>
      <c r="G60" s="99"/>
      <c r="H60" s="99"/>
      <c r="I60" s="99"/>
      <c r="J60" s="99"/>
      <c r="K60" s="99"/>
      <c r="L60" s="99"/>
      <c r="M60" s="99"/>
      <c r="N60" s="99"/>
      <c r="O60" s="99"/>
      <c r="P60" s="99"/>
      <c r="Q60" s="99"/>
      <c r="R60" s="99"/>
      <c r="S60" s="61"/>
    </row>
    <row r="61" spans="2:19" ht="36" customHeight="1" x14ac:dyDescent="0.3">
      <c r="B61" s="99" t="s">
        <v>243</v>
      </c>
      <c r="C61" s="99"/>
      <c r="D61" s="99"/>
      <c r="E61" s="99"/>
      <c r="F61" s="99"/>
      <c r="G61" s="99"/>
      <c r="H61" s="99"/>
      <c r="I61" s="99"/>
      <c r="J61" s="99"/>
      <c r="K61" s="99"/>
      <c r="L61" s="99"/>
      <c r="M61" s="99"/>
      <c r="N61" s="99"/>
      <c r="O61" s="99"/>
      <c r="P61" s="99"/>
      <c r="Q61" s="99"/>
      <c r="R61" s="99"/>
      <c r="S61" s="61"/>
    </row>
    <row r="62" spans="2:19" ht="18.75" x14ac:dyDescent="0.3">
      <c r="B62" s="100"/>
      <c r="C62" s="100"/>
      <c r="D62" s="100"/>
      <c r="E62" s="100"/>
      <c r="F62" s="100"/>
      <c r="G62" s="100"/>
      <c r="H62" s="100"/>
      <c r="I62" s="100"/>
      <c r="J62" s="100"/>
      <c r="K62" s="100"/>
      <c r="L62" s="100"/>
      <c r="M62" s="100"/>
      <c r="N62" s="100"/>
      <c r="O62" s="100"/>
      <c r="P62" s="100"/>
      <c r="Q62" s="100"/>
      <c r="R62" s="100"/>
      <c r="S62" s="61"/>
    </row>
    <row r="63" spans="2:19" ht="18.75" x14ac:dyDescent="0.3">
      <c r="B63" s="98"/>
      <c r="C63" s="98"/>
      <c r="D63" s="98"/>
      <c r="E63" s="98"/>
      <c r="F63" s="98"/>
      <c r="G63" s="98"/>
      <c r="H63" s="98"/>
      <c r="I63" s="98"/>
      <c r="J63" s="98"/>
      <c r="K63" s="98"/>
      <c r="L63" s="98"/>
      <c r="M63" s="98"/>
      <c r="N63" s="72"/>
      <c r="O63" s="72"/>
      <c r="P63" s="72"/>
      <c r="Q63" s="61"/>
      <c r="R63" s="61"/>
      <c r="S63" s="61"/>
    </row>
    <row r="64" spans="2:19" ht="18.75" x14ac:dyDescent="0.3">
      <c r="B64" s="72"/>
      <c r="C64" s="72"/>
      <c r="D64" s="72"/>
      <c r="E64" s="72"/>
      <c r="F64" s="72"/>
      <c r="G64" s="72"/>
      <c r="H64" s="72"/>
      <c r="I64" s="72"/>
      <c r="J64" s="72"/>
      <c r="K64" s="72"/>
      <c r="L64" s="72"/>
      <c r="M64" s="72"/>
      <c r="N64" s="72"/>
      <c r="O64" s="72"/>
      <c r="P64" s="72"/>
      <c r="Q64" s="61"/>
      <c r="R64" s="61"/>
      <c r="S64" s="61"/>
    </row>
    <row r="65" spans="2:19" ht="18.75" x14ac:dyDescent="0.3">
      <c r="B65" s="72"/>
      <c r="C65" s="72"/>
      <c r="D65" s="72"/>
      <c r="E65" s="72"/>
      <c r="F65" s="72"/>
      <c r="G65" s="72"/>
      <c r="H65" s="72"/>
      <c r="I65" s="72"/>
      <c r="J65" s="72"/>
      <c r="K65" s="72"/>
      <c r="L65" s="72"/>
      <c r="M65" s="72"/>
      <c r="N65" s="72"/>
      <c r="O65" s="72"/>
      <c r="P65" s="72"/>
      <c r="Q65" s="61"/>
      <c r="R65" s="61"/>
      <c r="S65" s="61"/>
    </row>
    <row r="66" spans="2:19" x14ac:dyDescent="0.2">
      <c r="B66" s="46"/>
      <c r="C66" s="46"/>
      <c r="D66" s="46"/>
      <c r="E66" s="46"/>
      <c r="F66" s="46"/>
      <c r="G66" s="46"/>
      <c r="H66" s="46"/>
      <c r="I66" s="46"/>
      <c r="J66" s="46"/>
      <c r="K66" s="46"/>
      <c r="L66" s="46"/>
      <c r="M66" s="46"/>
      <c r="N66" s="46"/>
      <c r="O66" s="46"/>
      <c r="P66" s="46"/>
    </row>
  </sheetData>
  <mergeCells count="29">
    <mergeCell ref="A1:N1"/>
    <mergeCell ref="A2:N2"/>
    <mergeCell ref="A3:N3"/>
    <mergeCell ref="B14:Q14"/>
    <mergeCell ref="D10:M10"/>
    <mergeCell ref="E6:K6"/>
    <mergeCell ref="A4:D4"/>
    <mergeCell ref="E7:M7"/>
    <mergeCell ref="B12:Q12"/>
    <mergeCell ref="B13:Q13"/>
    <mergeCell ref="E4:K4"/>
    <mergeCell ref="M4:P4"/>
    <mergeCell ref="A5:I5"/>
    <mergeCell ref="B15:B16"/>
    <mergeCell ref="D15:O15"/>
    <mergeCell ref="B34:Q56"/>
    <mergeCell ref="B25:B26"/>
    <mergeCell ref="D25:O25"/>
    <mergeCell ref="C25:C26"/>
    <mergeCell ref="B22:Q22"/>
    <mergeCell ref="B23:Q23"/>
    <mergeCell ref="B24:Q24"/>
    <mergeCell ref="P15:R15"/>
    <mergeCell ref="P25:R25"/>
    <mergeCell ref="B63:M63"/>
    <mergeCell ref="B59:R59"/>
    <mergeCell ref="B60:R60"/>
    <mergeCell ref="B61:R61"/>
    <mergeCell ref="B62:R62"/>
  </mergeCells>
  <pageMargins left="0.7" right="0.7" top="0.75" bottom="0.75" header="0.3" footer="0.3"/>
  <pageSetup orientation="portrait" horizontalDpi="4294967294"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X64"/>
  <sheetViews>
    <sheetView workbookViewId="0">
      <selection activeCell="D61" sqref="D61"/>
    </sheetView>
  </sheetViews>
  <sheetFormatPr defaultColWidth="17.140625" defaultRowHeight="15.75" x14ac:dyDescent="0.2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x14ac:dyDescent="0.4">
      <c r="B1" s="84" t="s">
        <v>154</v>
      </c>
      <c r="C1" s="84"/>
      <c r="D1" s="84"/>
      <c r="E1" s="84"/>
      <c r="F1" s="84"/>
      <c r="G1" s="84"/>
      <c r="H1" s="84"/>
      <c r="I1" s="84"/>
      <c r="J1" s="84"/>
      <c r="K1" s="84"/>
      <c r="L1" s="84"/>
      <c r="M1" s="84"/>
      <c r="N1" s="84"/>
      <c r="O1" s="84"/>
      <c r="P1" s="84"/>
      <c r="Q1" s="84"/>
      <c r="R1" s="84"/>
      <c r="S1" s="84"/>
      <c r="T1" s="84"/>
      <c r="U1" s="84"/>
      <c r="V1" s="84"/>
      <c r="W1" s="84"/>
      <c r="X1" s="84"/>
    </row>
    <row r="2" spans="1:24" ht="20.25" x14ac:dyDescent="0.3">
      <c r="B2" s="85" t="s">
        <v>155</v>
      </c>
      <c r="C2" s="85"/>
      <c r="D2" s="85"/>
      <c r="E2" s="85"/>
      <c r="F2" s="85"/>
      <c r="G2" s="85"/>
      <c r="H2" s="85"/>
      <c r="I2" s="85"/>
      <c r="J2" s="85"/>
      <c r="K2" s="85"/>
      <c r="L2" s="85"/>
      <c r="M2" s="85"/>
      <c r="N2" s="85"/>
      <c r="O2" s="85"/>
      <c r="P2" s="85"/>
      <c r="Q2" s="85"/>
      <c r="R2" s="85"/>
      <c r="S2" s="85"/>
      <c r="T2" s="85"/>
      <c r="U2" s="85"/>
      <c r="V2" s="85"/>
      <c r="W2" s="85"/>
      <c r="X2" s="85"/>
    </row>
    <row r="3" spans="1:24" ht="18" x14ac:dyDescent="0.25">
      <c r="B3" s="86" t="s">
        <v>164</v>
      </c>
      <c r="C3" s="86"/>
      <c r="D3" s="86"/>
      <c r="E3" s="86"/>
      <c r="F3" s="86"/>
      <c r="G3" s="86"/>
      <c r="H3" s="86"/>
      <c r="I3" s="86"/>
      <c r="J3" s="86"/>
      <c r="K3" s="86"/>
      <c r="L3" s="86"/>
      <c r="M3" s="86"/>
      <c r="N3" s="86"/>
      <c r="O3" s="86"/>
      <c r="P3" s="86"/>
      <c r="Q3" s="86"/>
      <c r="R3" s="86"/>
      <c r="S3" s="86"/>
      <c r="T3" s="86"/>
      <c r="U3" s="86"/>
      <c r="V3" s="86"/>
      <c r="W3" s="86"/>
      <c r="X3" s="86"/>
    </row>
    <row r="4" spans="1:24" x14ac:dyDescent="0.25">
      <c r="A4" s="119" t="s">
        <v>162</v>
      </c>
      <c r="B4" s="119" t="s">
        <v>156</v>
      </c>
      <c r="C4" s="119" t="s">
        <v>157</v>
      </c>
      <c r="D4" s="122" t="s">
        <v>163</v>
      </c>
      <c r="E4" s="123"/>
      <c r="F4" s="123"/>
      <c r="G4" s="123"/>
      <c r="H4" s="124"/>
      <c r="I4" s="118" t="s">
        <v>158</v>
      </c>
      <c r="J4" s="118"/>
      <c r="K4" s="118"/>
      <c r="L4" s="118"/>
      <c r="M4" s="118"/>
      <c r="N4" s="118"/>
      <c r="O4" s="118"/>
      <c r="P4" s="118"/>
      <c r="Q4" s="118" t="s">
        <v>161</v>
      </c>
      <c r="R4" s="118"/>
      <c r="S4" s="118"/>
      <c r="T4" s="118"/>
      <c r="U4" s="118"/>
      <c r="V4" s="118"/>
      <c r="W4" s="118"/>
      <c r="X4" s="118"/>
    </row>
    <row r="5" spans="1:24" x14ac:dyDescent="0.25">
      <c r="A5" s="120"/>
      <c r="B5" s="120"/>
      <c r="C5" s="120"/>
      <c r="D5" s="125"/>
      <c r="E5" s="126"/>
      <c r="F5" s="126"/>
      <c r="G5" s="126"/>
      <c r="H5" s="127"/>
      <c r="I5" s="118" t="s">
        <v>159</v>
      </c>
      <c r="J5" s="118"/>
      <c r="K5" s="118"/>
      <c r="L5" s="118"/>
      <c r="M5" s="118" t="s">
        <v>160</v>
      </c>
      <c r="N5" s="118"/>
      <c r="O5" s="118"/>
      <c r="P5" s="118"/>
      <c r="Q5" s="118" t="s">
        <v>159</v>
      </c>
      <c r="R5" s="118"/>
      <c r="S5" s="118"/>
      <c r="T5" s="118"/>
      <c r="U5" s="118" t="s">
        <v>160</v>
      </c>
      <c r="V5" s="118"/>
      <c r="W5" s="118"/>
      <c r="X5" s="118"/>
    </row>
    <row r="6" spans="1:24" x14ac:dyDescent="0.25">
      <c r="A6" s="120"/>
      <c r="B6" s="120"/>
      <c r="C6" s="120"/>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x14ac:dyDescent="0.25">
      <c r="A7" s="121"/>
      <c r="B7" s="121"/>
      <c r="C7" s="121"/>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x14ac:dyDescent="0.25">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x14ac:dyDescent="0.25">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x14ac:dyDescent="0.25">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x14ac:dyDescent="0.25">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x14ac:dyDescent="0.25">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x14ac:dyDescent="0.25">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x14ac:dyDescent="0.25">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x14ac:dyDescent="0.25">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x14ac:dyDescent="0.25">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x14ac:dyDescent="0.25">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x14ac:dyDescent="0.25">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x14ac:dyDescent="0.25">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x14ac:dyDescent="0.25">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x14ac:dyDescent="0.25">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x14ac:dyDescent="0.25">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x14ac:dyDescent="0.25">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x14ac:dyDescent="0.25">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x14ac:dyDescent="0.25">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x14ac:dyDescent="0.25">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x14ac:dyDescent="0.25">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x14ac:dyDescent="0.25">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x14ac:dyDescent="0.25">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x14ac:dyDescent="0.25">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x14ac:dyDescent="0.25">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x14ac:dyDescent="0.25">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x14ac:dyDescent="0.25">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x14ac:dyDescent="0.25">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x14ac:dyDescent="0.25">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x14ac:dyDescent="0.25">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x14ac:dyDescent="0.25">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x14ac:dyDescent="0.25">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x14ac:dyDescent="0.25">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x14ac:dyDescent="0.25">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x14ac:dyDescent="0.25">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x14ac:dyDescent="0.25">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x14ac:dyDescent="0.25">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x14ac:dyDescent="0.25">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x14ac:dyDescent="0.25">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x14ac:dyDescent="0.25">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x14ac:dyDescent="0.25">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x14ac:dyDescent="0.25">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x14ac:dyDescent="0.25">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x14ac:dyDescent="0.25">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x14ac:dyDescent="0.25">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x14ac:dyDescent="0.25">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x14ac:dyDescent="0.25">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x14ac:dyDescent="0.25">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x14ac:dyDescent="0.25">
      <c r="B56" s="128" t="s">
        <v>144</v>
      </c>
      <c r="C56" s="128"/>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x14ac:dyDescent="0.25">
      <c r="B57" s="128" t="s">
        <v>145</v>
      </c>
      <c r="C57" s="128"/>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x14ac:dyDescent="0.25">
      <c r="B58" s="128" t="s">
        <v>146</v>
      </c>
      <c r="C58" s="128"/>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x14ac:dyDescent="0.25">
      <c r="B59" s="128" t="s">
        <v>147</v>
      </c>
      <c r="C59" s="128"/>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x14ac:dyDescent="0.25">
      <c r="B60" s="128" t="s">
        <v>148</v>
      </c>
      <c r="C60" s="128"/>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x14ac:dyDescent="0.25">
      <c r="B61" s="128" t="s">
        <v>149</v>
      </c>
      <c r="C61" s="128"/>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x14ac:dyDescent="0.25">
      <c r="B62" s="128" t="s">
        <v>151</v>
      </c>
      <c r="C62" s="128"/>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x14ac:dyDescent="0.25">
      <c r="B63" s="9"/>
      <c r="C63" s="9"/>
    </row>
    <row r="64" spans="1:24" ht="18" x14ac:dyDescent="0.25">
      <c r="B64" s="129" t="s">
        <v>150</v>
      </c>
      <c r="C64" s="129"/>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B61:C61"/>
    <mergeCell ref="B62:C62"/>
    <mergeCell ref="M5:P5"/>
    <mergeCell ref="B64:C64"/>
    <mergeCell ref="B56:C56"/>
    <mergeCell ref="B57:C57"/>
    <mergeCell ref="B58:C58"/>
    <mergeCell ref="B59:C59"/>
    <mergeCell ref="I5:L5"/>
    <mergeCell ref="B60:C60"/>
    <mergeCell ref="A4:A7"/>
    <mergeCell ref="C4:C7"/>
    <mergeCell ref="D4:H5"/>
    <mergeCell ref="I4:P4"/>
    <mergeCell ref="Q5:T5"/>
    <mergeCell ref="U5:X5"/>
    <mergeCell ref="B1:X1"/>
    <mergeCell ref="B2:X2"/>
    <mergeCell ref="B3:X3"/>
    <mergeCell ref="Q4:X4"/>
    <mergeCell ref="B4:B7"/>
  </mergeCells>
  <phoneticPr fontId="1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X12"/>
  <sheetViews>
    <sheetView workbookViewId="0">
      <selection activeCell="O4" sqref="O4:P4"/>
    </sheetView>
  </sheetViews>
  <sheetFormatPr defaultColWidth="8.85546875" defaultRowHeight="12.75" x14ac:dyDescent="0.2"/>
  <cols>
    <col min="1" max="1" width="9.140625" customWidth="1"/>
    <col min="4" max="4" width="13.140625" bestFit="1" customWidth="1"/>
  </cols>
  <sheetData>
    <row r="1" spans="1:24" ht="174" thickBot="1" x14ac:dyDescent="0.3">
      <c r="A1" s="11" t="s">
        <v>3</v>
      </c>
    </row>
    <row r="2" spans="1:24" ht="56.25" customHeight="1" thickBot="1" x14ac:dyDescent="0.25">
      <c r="A2" s="142" t="s">
        <v>4</v>
      </c>
      <c r="B2" s="136" t="s">
        <v>5</v>
      </c>
      <c r="C2" s="146" t="s">
        <v>6</v>
      </c>
      <c r="D2" s="147"/>
      <c r="E2" s="147"/>
      <c r="F2" s="147"/>
      <c r="G2" s="147"/>
      <c r="H2" s="147"/>
      <c r="I2" s="147"/>
      <c r="J2" s="147"/>
      <c r="K2" s="147"/>
      <c r="L2" s="147"/>
      <c r="M2" s="147"/>
      <c r="N2" s="147"/>
      <c r="O2" s="147"/>
      <c r="P2" s="147"/>
      <c r="Q2" s="147"/>
      <c r="R2" s="147"/>
      <c r="S2" s="147"/>
      <c r="T2" s="147"/>
      <c r="U2" s="148"/>
      <c r="V2" s="136" t="s">
        <v>7</v>
      </c>
      <c r="W2" s="139" t="s">
        <v>8</v>
      </c>
      <c r="X2" s="12" t="s">
        <v>9</v>
      </c>
    </row>
    <row r="3" spans="1:24" ht="56.25" customHeight="1" x14ac:dyDescent="0.2">
      <c r="A3" s="143"/>
      <c r="B3" s="137"/>
      <c r="C3" s="132" t="s">
        <v>11</v>
      </c>
      <c r="D3" s="133"/>
      <c r="E3" s="134" t="s">
        <v>12</v>
      </c>
      <c r="F3" s="135"/>
      <c r="G3" s="134" t="s">
        <v>13</v>
      </c>
      <c r="H3" s="135"/>
      <c r="I3" s="19" t="s">
        <v>14</v>
      </c>
      <c r="J3" s="22"/>
      <c r="K3" s="134" t="s">
        <v>15</v>
      </c>
      <c r="L3" s="135"/>
      <c r="M3" s="134" t="s">
        <v>16</v>
      </c>
      <c r="N3" s="135"/>
      <c r="O3" s="134" t="s">
        <v>17</v>
      </c>
      <c r="P3" s="135"/>
      <c r="Q3" s="19" t="s">
        <v>18</v>
      </c>
      <c r="R3" s="19" t="s">
        <v>19</v>
      </c>
      <c r="S3" s="19" t="s">
        <v>20</v>
      </c>
      <c r="T3" s="19" t="s">
        <v>21</v>
      </c>
      <c r="U3" s="19" t="s">
        <v>22</v>
      </c>
      <c r="V3" s="137"/>
      <c r="W3" s="140"/>
      <c r="X3" s="18"/>
    </row>
    <row r="4" spans="1:24" ht="57.75" thickBot="1" x14ac:dyDescent="0.25">
      <c r="A4" s="144"/>
      <c r="B4" s="145"/>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138"/>
      <c r="W4" s="141"/>
      <c r="X4" s="13" t="s">
        <v>10</v>
      </c>
    </row>
    <row r="5" spans="1:24" ht="16.5" thickBot="1" x14ac:dyDescent="0.25">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x14ac:dyDescent="0.25">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x14ac:dyDescent="0.25">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x14ac:dyDescent="0.25">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x14ac:dyDescent="0.25">
      <c r="A9" s="130" t="s">
        <v>7</v>
      </c>
      <c r="B9" s="131"/>
      <c r="C9" s="14">
        <v>8</v>
      </c>
      <c r="D9" s="14"/>
      <c r="E9" s="14"/>
      <c r="F9" s="14"/>
      <c r="G9" s="14"/>
      <c r="H9" s="14"/>
      <c r="I9" s="14"/>
      <c r="J9" s="14"/>
      <c r="K9" s="14"/>
      <c r="L9" s="14"/>
      <c r="M9" s="14"/>
      <c r="N9" s="14"/>
      <c r="O9" s="14"/>
      <c r="P9" s="14"/>
      <c r="Q9" s="14"/>
      <c r="R9" s="14"/>
      <c r="S9" s="14"/>
      <c r="T9" s="14"/>
      <c r="U9" s="14"/>
      <c r="V9" s="14"/>
      <c r="W9" s="14"/>
      <c r="X9" s="14"/>
    </row>
    <row r="10" spans="1:24" ht="236.25" x14ac:dyDescent="0.25">
      <c r="A10" s="17" t="s">
        <v>27</v>
      </c>
    </row>
    <row r="12" spans="1:24" ht="15.75" x14ac:dyDescent="0.25">
      <c r="E12" s="17"/>
      <c r="F12" s="17"/>
    </row>
  </sheetData>
  <mergeCells count="12">
    <mergeCell ref="V2:V4"/>
    <mergeCell ref="W2:W4"/>
    <mergeCell ref="M3:N3"/>
    <mergeCell ref="O3:P3"/>
    <mergeCell ref="A2:A4"/>
    <mergeCell ref="B2:B4"/>
    <mergeCell ref="C2:U2"/>
    <mergeCell ref="A9:B9"/>
    <mergeCell ref="C3:D3"/>
    <mergeCell ref="E3:F3"/>
    <mergeCell ref="G3:H3"/>
    <mergeCell ref="K3:L3"/>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4:Q97"/>
  <sheetViews>
    <sheetView topLeftCell="A82" workbookViewId="0">
      <selection activeCell="O76" sqref="O76"/>
    </sheetView>
  </sheetViews>
  <sheetFormatPr defaultColWidth="8.85546875" defaultRowHeight="12.75" x14ac:dyDescent="0.2"/>
  <cols>
    <col min="2" max="4" width="11.7109375" bestFit="1" customWidth="1"/>
    <col min="5" max="13" width="9.28515625" bestFit="1" customWidth="1"/>
    <col min="14" max="14" width="9.42578125" bestFit="1" customWidth="1"/>
  </cols>
  <sheetData>
    <row r="4" spans="1:16" ht="13.5" thickBot="1" x14ac:dyDescent="0.25"/>
    <row r="5" spans="1:16" ht="56.25" customHeight="1" thickBot="1" x14ac:dyDescent="0.25">
      <c r="A5" s="142" t="s">
        <v>4</v>
      </c>
      <c r="B5" s="136" t="s">
        <v>29</v>
      </c>
      <c r="C5" s="146" t="s">
        <v>6</v>
      </c>
      <c r="D5" s="147"/>
      <c r="E5" s="147"/>
      <c r="F5" s="147"/>
      <c r="G5" s="147"/>
      <c r="H5" s="147"/>
      <c r="I5" s="147"/>
      <c r="J5" s="147"/>
      <c r="K5" s="147"/>
      <c r="L5" s="147"/>
      <c r="M5" s="147"/>
      <c r="N5" s="148"/>
      <c r="O5" s="139" t="s">
        <v>8</v>
      </c>
      <c r="P5" s="12" t="s">
        <v>9</v>
      </c>
    </row>
    <row r="6" spans="1:16" ht="57.75" thickBot="1" x14ac:dyDescent="0.25">
      <c r="A6" s="144"/>
      <c r="B6" s="161"/>
      <c r="C6" s="14" t="s">
        <v>11</v>
      </c>
      <c r="D6" s="14" t="s">
        <v>12</v>
      </c>
      <c r="E6" s="14" t="s">
        <v>13</v>
      </c>
      <c r="F6" s="14" t="s">
        <v>14</v>
      </c>
      <c r="G6" s="14" t="s">
        <v>15</v>
      </c>
      <c r="H6" s="14" t="s">
        <v>16</v>
      </c>
      <c r="I6" s="14" t="s">
        <v>17</v>
      </c>
      <c r="J6" s="14" t="s">
        <v>18</v>
      </c>
      <c r="K6" s="14" t="s">
        <v>19</v>
      </c>
      <c r="L6" s="14" t="s">
        <v>20</v>
      </c>
      <c r="M6" s="14" t="s">
        <v>21</v>
      </c>
      <c r="N6" s="14" t="s">
        <v>22</v>
      </c>
      <c r="O6" s="141"/>
      <c r="P6" s="13" t="s">
        <v>10</v>
      </c>
    </row>
    <row r="7" spans="1:16" ht="16.5" thickBot="1" x14ac:dyDescent="0.25">
      <c r="A7" s="15" t="s">
        <v>23</v>
      </c>
      <c r="B7" s="16">
        <v>85</v>
      </c>
      <c r="C7" s="16">
        <v>4</v>
      </c>
      <c r="D7" s="14"/>
      <c r="E7" s="14"/>
      <c r="F7" s="14"/>
      <c r="G7" s="14"/>
      <c r="H7" s="14"/>
      <c r="I7" s="14"/>
      <c r="J7" s="14"/>
      <c r="K7" s="14"/>
      <c r="L7" s="14"/>
      <c r="M7" s="14"/>
      <c r="N7" s="14"/>
      <c r="O7" s="14"/>
      <c r="P7" s="14"/>
    </row>
    <row r="8" spans="1:16" ht="16.5" thickBot="1" x14ac:dyDescent="0.25">
      <c r="A8" s="15" t="s">
        <v>24</v>
      </c>
      <c r="B8" s="14">
        <v>90</v>
      </c>
      <c r="C8" s="14"/>
      <c r="D8" s="14"/>
      <c r="E8" s="14"/>
      <c r="F8" s="14"/>
      <c r="G8" s="14"/>
      <c r="H8" s="14"/>
      <c r="I8" s="14"/>
      <c r="J8" s="14"/>
      <c r="K8" s="14"/>
      <c r="L8" s="14"/>
      <c r="M8" s="14"/>
      <c r="N8" s="14"/>
      <c r="O8" s="14"/>
      <c r="P8" s="14"/>
    </row>
    <row r="9" spans="1:16" ht="16.5" thickBot="1" x14ac:dyDescent="0.25">
      <c r="A9" s="15" t="s">
        <v>25</v>
      </c>
      <c r="B9" s="14">
        <v>83</v>
      </c>
      <c r="C9" s="14"/>
      <c r="D9" s="14"/>
      <c r="E9" s="14"/>
      <c r="F9" s="14"/>
      <c r="G9" s="14"/>
      <c r="H9" s="14"/>
      <c r="I9" s="14"/>
      <c r="J9" s="14"/>
      <c r="K9" s="14"/>
      <c r="L9" s="14"/>
      <c r="M9" s="14"/>
      <c r="N9" s="14"/>
      <c r="O9" s="14"/>
      <c r="P9" s="14"/>
    </row>
    <row r="10" spans="1:16" ht="16.5" thickBot="1" x14ac:dyDescent="0.25">
      <c r="A10" s="15" t="s">
        <v>26</v>
      </c>
      <c r="B10" s="14">
        <v>75</v>
      </c>
      <c r="C10" s="14"/>
      <c r="D10" s="14"/>
      <c r="E10" s="14"/>
      <c r="F10" s="14"/>
      <c r="G10" s="14"/>
      <c r="H10" s="14"/>
      <c r="I10" s="14"/>
      <c r="J10" s="14"/>
      <c r="K10" s="14"/>
      <c r="L10" s="14"/>
      <c r="M10" s="14"/>
      <c r="N10" s="14"/>
      <c r="O10" s="14"/>
      <c r="P10" s="14"/>
    </row>
    <row r="11" spans="1:16" ht="16.5" thickBot="1" x14ac:dyDescent="0.25">
      <c r="A11" s="130" t="s">
        <v>7</v>
      </c>
      <c r="B11" s="131"/>
      <c r="C11" s="14"/>
      <c r="D11" s="14"/>
      <c r="E11" s="14"/>
      <c r="F11" s="14"/>
      <c r="G11" s="14"/>
      <c r="H11" s="14"/>
      <c r="I11" s="14"/>
      <c r="J11" s="14"/>
      <c r="K11" s="14"/>
      <c r="L11" s="14"/>
      <c r="M11" s="14"/>
      <c r="N11" s="14"/>
      <c r="O11" s="14"/>
      <c r="P11" s="14"/>
    </row>
    <row r="16" spans="1:16" ht="13.5" thickBot="1" x14ac:dyDescent="0.25"/>
    <row r="17" spans="1:17" ht="30.75" thickBot="1" x14ac:dyDescent="0.25">
      <c r="A17" s="23" t="s">
        <v>30</v>
      </c>
      <c r="B17" s="24" t="s">
        <v>31</v>
      </c>
      <c r="C17" s="158" t="s">
        <v>32</v>
      </c>
      <c r="D17" s="160"/>
      <c r="E17" s="160"/>
      <c r="F17" s="160"/>
      <c r="G17" s="160"/>
      <c r="H17" s="160"/>
      <c r="I17" s="159"/>
      <c r="J17" s="162" t="s">
        <v>33</v>
      </c>
      <c r="K17" s="163"/>
      <c r="L17" s="163"/>
      <c r="M17" s="164"/>
      <c r="N17" s="158" t="s">
        <v>34</v>
      </c>
      <c r="O17" s="160"/>
      <c r="P17" s="160"/>
      <c r="Q17" s="159"/>
    </row>
    <row r="18" spans="1:17" ht="15.75" thickBot="1" x14ac:dyDescent="0.25">
      <c r="A18" s="154" t="s">
        <v>35</v>
      </c>
      <c r="B18" s="155"/>
      <c r="C18" s="151" t="s">
        <v>36</v>
      </c>
      <c r="D18" s="152"/>
      <c r="E18" s="152"/>
      <c r="F18" s="152"/>
      <c r="G18" s="152"/>
      <c r="H18" s="152"/>
      <c r="I18" s="152"/>
      <c r="J18" s="152"/>
      <c r="K18" s="152"/>
      <c r="L18" s="152"/>
      <c r="M18" s="152"/>
      <c r="N18" s="152"/>
      <c r="O18" s="152"/>
      <c r="P18" s="153"/>
      <c r="Q18" s="165" t="s">
        <v>7</v>
      </c>
    </row>
    <row r="19" spans="1:17" ht="15.75" thickBot="1" x14ac:dyDescent="0.25">
      <c r="A19" s="156"/>
      <c r="B19" s="157"/>
      <c r="C19" s="25" t="s">
        <v>11</v>
      </c>
      <c r="D19" s="25" t="s">
        <v>12</v>
      </c>
      <c r="E19" s="25" t="s">
        <v>13</v>
      </c>
      <c r="F19" s="25" t="s">
        <v>14</v>
      </c>
      <c r="G19" s="25" t="s">
        <v>15</v>
      </c>
      <c r="H19" s="25" t="s">
        <v>16</v>
      </c>
      <c r="I19" s="149" t="s">
        <v>17</v>
      </c>
      <c r="J19" s="150"/>
      <c r="K19" s="25" t="s">
        <v>18</v>
      </c>
      <c r="L19" s="25" t="s">
        <v>37</v>
      </c>
      <c r="M19" s="149" t="s">
        <v>38</v>
      </c>
      <c r="N19" s="150"/>
      <c r="O19" s="25" t="s">
        <v>21</v>
      </c>
      <c r="P19" s="25" t="s">
        <v>22</v>
      </c>
      <c r="Q19" s="166"/>
    </row>
    <row r="20" spans="1:17" ht="15.75" thickBot="1" x14ac:dyDescent="0.25">
      <c r="A20" s="158" t="s">
        <v>39</v>
      </c>
      <c r="B20" s="159"/>
      <c r="C20" s="25">
        <v>4</v>
      </c>
      <c r="D20" s="25">
        <v>2</v>
      </c>
      <c r="E20" s="25">
        <v>1</v>
      </c>
      <c r="F20" s="25" t="s">
        <v>40</v>
      </c>
      <c r="G20" s="25" t="s">
        <v>40</v>
      </c>
      <c r="H20" s="25" t="s">
        <v>40</v>
      </c>
      <c r="I20" s="149" t="s">
        <v>40</v>
      </c>
      <c r="J20" s="150"/>
      <c r="K20" s="25" t="s">
        <v>40</v>
      </c>
      <c r="L20" s="25">
        <v>1</v>
      </c>
      <c r="M20" s="149" t="s">
        <v>40</v>
      </c>
      <c r="N20" s="150"/>
      <c r="O20" s="25">
        <v>2</v>
      </c>
      <c r="P20" s="25" t="s">
        <v>40</v>
      </c>
      <c r="Q20" s="25">
        <v>9</v>
      </c>
    </row>
    <row r="21" spans="1:17" ht="15.75" thickBot="1" x14ac:dyDescent="0.25">
      <c r="A21" s="158" t="s">
        <v>41</v>
      </c>
      <c r="B21" s="159"/>
      <c r="C21" s="25">
        <v>2</v>
      </c>
      <c r="D21" s="25">
        <v>4</v>
      </c>
      <c r="E21" s="25">
        <v>2</v>
      </c>
      <c r="F21" s="25">
        <v>2</v>
      </c>
      <c r="G21" s="25">
        <v>2</v>
      </c>
      <c r="H21" s="25" t="s">
        <v>40</v>
      </c>
      <c r="I21" s="149" t="s">
        <v>40</v>
      </c>
      <c r="J21" s="150"/>
      <c r="K21" s="25" t="s">
        <v>40</v>
      </c>
      <c r="L21" s="25" t="s">
        <v>40</v>
      </c>
      <c r="M21" s="149" t="s">
        <v>40</v>
      </c>
      <c r="N21" s="150"/>
      <c r="O21" s="25" t="s">
        <v>40</v>
      </c>
      <c r="P21" s="25">
        <v>3</v>
      </c>
      <c r="Q21" s="25">
        <v>15</v>
      </c>
    </row>
    <row r="22" spans="1:17" ht="15.75" thickBot="1" x14ac:dyDescent="0.25">
      <c r="A22" s="158" t="s">
        <v>42</v>
      </c>
      <c r="B22" s="159"/>
      <c r="C22" s="25">
        <v>1</v>
      </c>
      <c r="D22" s="25">
        <v>4</v>
      </c>
      <c r="E22" s="25">
        <v>3</v>
      </c>
      <c r="F22" s="25">
        <v>2</v>
      </c>
      <c r="G22" s="25">
        <v>4</v>
      </c>
      <c r="H22" s="25" t="s">
        <v>40</v>
      </c>
      <c r="I22" s="149" t="s">
        <v>40</v>
      </c>
      <c r="J22" s="150"/>
      <c r="K22" s="25" t="s">
        <v>40</v>
      </c>
      <c r="L22" s="25" t="s">
        <v>40</v>
      </c>
      <c r="M22" s="149" t="s">
        <v>40</v>
      </c>
      <c r="N22" s="150"/>
      <c r="O22" s="25" t="s">
        <v>40</v>
      </c>
      <c r="P22" s="25">
        <v>3</v>
      </c>
      <c r="Q22" s="25">
        <v>17</v>
      </c>
    </row>
    <row r="23" spans="1:17" ht="15.75" thickBot="1" x14ac:dyDescent="0.25">
      <c r="A23" s="158" t="s">
        <v>43</v>
      </c>
      <c r="B23" s="159"/>
      <c r="C23" s="25">
        <v>2</v>
      </c>
      <c r="D23" s="25">
        <v>4</v>
      </c>
      <c r="E23" s="25">
        <v>2</v>
      </c>
      <c r="F23" s="25" t="s">
        <v>40</v>
      </c>
      <c r="G23" s="25" t="s">
        <v>40</v>
      </c>
      <c r="H23" s="25" t="s">
        <v>40</v>
      </c>
      <c r="I23" s="149" t="s">
        <v>40</v>
      </c>
      <c r="J23" s="150"/>
      <c r="K23" s="25" t="s">
        <v>40</v>
      </c>
      <c r="L23" s="25" t="s">
        <v>40</v>
      </c>
      <c r="M23" s="149" t="s">
        <v>40</v>
      </c>
      <c r="N23" s="150"/>
      <c r="O23" s="25" t="s">
        <v>40</v>
      </c>
      <c r="P23" s="25" t="s">
        <v>40</v>
      </c>
      <c r="Q23" s="25">
        <v>8</v>
      </c>
    </row>
    <row r="24" spans="1:17" ht="15.75" thickBot="1" x14ac:dyDescent="0.25">
      <c r="A24" s="158" t="s">
        <v>44</v>
      </c>
      <c r="B24" s="159"/>
      <c r="C24" s="25" t="s">
        <v>40</v>
      </c>
      <c r="D24" s="25" t="s">
        <v>40</v>
      </c>
      <c r="E24" s="25" t="s">
        <v>40</v>
      </c>
      <c r="F24" s="25">
        <v>2</v>
      </c>
      <c r="G24" s="25">
        <v>1</v>
      </c>
      <c r="H24" s="25" t="s">
        <v>40</v>
      </c>
      <c r="I24" s="149" t="s">
        <v>40</v>
      </c>
      <c r="J24" s="150"/>
      <c r="K24" s="25" t="s">
        <v>40</v>
      </c>
      <c r="L24" s="25">
        <v>2</v>
      </c>
      <c r="M24" s="149" t="s">
        <v>40</v>
      </c>
      <c r="N24" s="150"/>
      <c r="O24" s="25">
        <v>2</v>
      </c>
      <c r="P24" s="25" t="s">
        <v>40</v>
      </c>
      <c r="Q24" s="25">
        <v>7</v>
      </c>
    </row>
    <row r="25" spans="1:17" ht="15.75" thickBot="1" x14ac:dyDescent="0.25">
      <c r="A25" s="167" t="s">
        <v>7</v>
      </c>
      <c r="B25" s="168"/>
      <c r="C25" s="25">
        <v>9</v>
      </c>
      <c r="D25" s="25">
        <v>14</v>
      </c>
      <c r="E25" s="25">
        <v>7</v>
      </c>
      <c r="F25" s="25">
        <v>6</v>
      </c>
      <c r="G25" s="25">
        <v>7</v>
      </c>
      <c r="H25" s="25" t="s">
        <v>40</v>
      </c>
      <c r="I25" s="149" t="s">
        <v>40</v>
      </c>
      <c r="J25" s="150"/>
      <c r="K25" s="25" t="s">
        <v>40</v>
      </c>
      <c r="L25" s="25">
        <v>3</v>
      </c>
      <c r="M25" s="149" t="s">
        <v>40</v>
      </c>
      <c r="N25" s="150"/>
      <c r="O25" s="25">
        <v>4</v>
      </c>
      <c r="P25" s="25">
        <v>6</v>
      </c>
      <c r="Q25" s="25">
        <v>50</v>
      </c>
    </row>
    <row r="68" spans="1:14" x14ac:dyDescent="0.2">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x14ac:dyDescent="0.2">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x14ac:dyDescent="0.2">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x14ac:dyDescent="0.2">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x14ac:dyDescent="0.2">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x14ac:dyDescent="0.2">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x14ac:dyDescent="0.2">
      <c r="A74" s="26"/>
      <c r="B74" s="30">
        <v>9</v>
      </c>
      <c r="C74" s="30">
        <v>14</v>
      </c>
      <c r="D74" s="30">
        <v>8</v>
      </c>
      <c r="E74" s="30">
        <v>6</v>
      </c>
      <c r="F74" s="30">
        <v>7</v>
      </c>
      <c r="G74" s="30" t="s">
        <v>40</v>
      </c>
      <c r="H74" s="30" t="s">
        <v>40</v>
      </c>
      <c r="I74" s="30" t="s">
        <v>40</v>
      </c>
      <c r="J74" s="30">
        <v>3</v>
      </c>
      <c r="K74" s="30" t="s">
        <v>40</v>
      </c>
      <c r="L74" s="30">
        <v>4</v>
      </c>
      <c r="M74" s="30">
        <v>6</v>
      </c>
      <c r="N74" s="31">
        <v>57</v>
      </c>
    </row>
    <row r="76" spans="1:14" ht="15" x14ac:dyDescent="0.2">
      <c r="B76" s="30">
        <v>85</v>
      </c>
      <c r="C76" s="30">
        <v>73</v>
      </c>
      <c r="D76" s="30">
        <v>1</v>
      </c>
      <c r="E76" s="30" t="s">
        <v>40</v>
      </c>
      <c r="F76" s="30" t="s">
        <v>40</v>
      </c>
      <c r="G76" s="30" t="s">
        <v>40</v>
      </c>
      <c r="H76" s="30" t="s">
        <v>40</v>
      </c>
      <c r="I76" s="30" t="s">
        <v>40</v>
      </c>
      <c r="J76" s="30">
        <v>1</v>
      </c>
      <c r="K76" s="30" t="s">
        <v>40</v>
      </c>
      <c r="L76" s="30">
        <v>2</v>
      </c>
      <c r="M76" s="30" t="s">
        <v>40</v>
      </c>
      <c r="N76" s="30">
        <v>10</v>
      </c>
    </row>
    <row r="77" spans="1:14" ht="15" x14ac:dyDescent="0.2">
      <c r="B77" s="30">
        <v>85</v>
      </c>
      <c r="C77" s="30">
        <v>70</v>
      </c>
      <c r="D77" s="30">
        <v>2</v>
      </c>
      <c r="E77" s="30">
        <v>2</v>
      </c>
      <c r="F77" s="30">
        <v>2</v>
      </c>
      <c r="G77" s="30" t="s">
        <v>40</v>
      </c>
      <c r="H77" s="30" t="s">
        <v>40</v>
      </c>
      <c r="I77" s="30" t="s">
        <v>40</v>
      </c>
      <c r="J77" s="30" t="s">
        <v>40</v>
      </c>
      <c r="K77" s="30" t="s">
        <v>40</v>
      </c>
      <c r="L77" s="30" t="s">
        <v>40</v>
      </c>
      <c r="M77" s="30">
        <v>3</v>
      </c>
      <c r="N77" s="30">
        <v>15</v>
      </c>
    </row>
    <row r="78" spans="1:14" ht="15" x14ac:dyDescent="0.2">
      <c r="B78" s="30">
        <v>85</v>
      </c>
      <c r="C78" s="30">
        <v>84</v>
      </c>
      <c r="D78" s="30">
        <v>3</v>
      </c>
      <c r="E78" s="30">
        <v>2</v>
      </c>
      <c r="F78" s="30">
        <v>4</v>
      </c>
      <c r="G78" s="30" t="s">
        <v>40</v>
      </c>
      <c r="H78" s="30" t="s">
        <v>40</v>
      </c>
      <c r="I78" s="30" t="s">
        <v>40</v>
      </c>
      <c r="J78" s="30" t="s">
        <v>40</v>
      </c>
      <c r="K78" s="30" t="s">
        <v>40</v>
      </c>
      <c r="L78" s="30" t="s">
        <v>40</v>
      </c>
      <c r="M78" s="30">
        <v>3</v>
      </c>
      <c r="N78" s="30">
        <v>17</v>
      </c>
    </row>
    <row r="79" spans="1:14" ht="15" x14ac:dyDescent="0.2">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x14ac:dyDescent="0.2">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x14ac:dyDescent="0.2">
      <c r="B81" s="30">
        <v>9</v>
      </c>
      <c r="C81" s="30">
        <v>14</v>
      </c>
      <c r="D81" s="30">
        <v>8</v>
      </c>
      <c r="E81" s="30">
        <v>6</v>
      </c>
      <c r="F81" s="30">
        <v>7</v>
      </c>
      <c r="G81" s="30" t="s">
        <v>40</v>
      </c>
      <c r="H81" s="30" t="s">
        <v>40</v>
      </c>
      <c r="I81" s="30" t="s">
        <v>40</v>
      </c>
      <c r="J81" s="30">
        <v>3</v>
      </c>
      <c r="K81" s="30" t="s">
        <v>40</v>
      </c>
      <c r="L81" s="30">
        <v>4</v>
      </c>
      <c r="M81" s="30">
        <v>6</v>
      </c>
      <c r="N81" s="31">
        <v>57</v>
      </c>
    </row>
    <row r="84" spans="2:14" ht="15" x14ac:dyDescent="0.2">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x14ac:dyDescent="0.2">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x14ac:dyDescent="0.2">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x14ac:dyDescent="0.2">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x14ac:dyDescent="0.2">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x14ac:dyDescent="0.2">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x14ac:dyDescent="0.2">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x14ac:dyDescent="0.2">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x14ac:dyDescent="0.2">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x14ac:dyDescent="0.2">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x14ac:dyDescent="0.2">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x14ac:dyDescent="0.2">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M25:N25"/>
    <mergeCell ref="A25:B25"/>
    <mergeCell ref="I25:J25"/>
    <mergeCell ref="M22:N22"/>
    <mergeCell ref="M20:N20"/>
    <mergeCell ref="I24:J24"/>
    <mergeCell ref="A24:B24"/>
    <mergeCell ref="M24:N24"/>
    <mergeCell ref="I20:J20"/>
    <mergeCell ref="A23:B23"/>
    <mergeCell ref="A18:B19"/>
    <mergeCell ref="A20:B20"/>
    <mergeCell ref="I23:J23"/>
    <mergeCell ref="C5:N5"/>
    <mergeCell ref="C17:I17"/>
    <mergeCell ref="A5:A6"/>
    <mergeCell ref="N17:Q17"/>
    <mergeCell ref="O5:O6"/>
    <mergeCell ref="B5:B6"/>
    <mergeCell ref="A11:B11"/>
    <mergeCell ref="J17:M17"/>
    <mergeCell ref="M23:N23"/>
    <mergeCell ref="A21:B21"/>
    <mergeCell ref="A22:B22"/>
    <mergeCell ref="Q18:Q19"/>
    <mergeCell ref="I22:J22"/>
    <mergeCell ref="M19:N19"/>
    <mergeCell ref="I19:J19"/>
    <mergeCell ref="I21:J21"/>
    <mergeCell ref="M21:N21"/>
    <mergeCell ref="C18:P18"/>
  </mergeCells>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FINAL EXAM CO</vt:lpstr>
      <vt:lpstr>TOTAL CO </vt:lpstr>
      <vt:lpstr>CO ATTAINMENT</vt:lpstr>
      <vt:lpstr>CO PO   ATTAINMENT DIRECT ASSME</vt:lpstr>
      <vt:lpstr>C-Sec</vt: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MANJU</cp:lastModifiedBy>
  <dcterms:created xsi:type="dcterms:W3CDTF">2014-06-24T08:34:47Z</dcterms:created>
  <dcterms:modified xsi:type="dcterms:W3CDTF">2020-03-09T06:18:16Z</dcterms:modified>
</cp:coreProperties>
</file>