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binary" PartName="/xl/metadata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package.core-properties+xml" PartName="/docProps/core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 ATTAINMENT" sheetId="1" r:id="rId4"/>
    <sheet state="visible" name="TOTAL CO &amp; GRAPHS" sheetId="2" r:id="rId5"/>
    <sheet state="visible" name="CO-PO   ATTAINMENT DIRECT ASSME" sheetId="3" r:id="rId6"/>
  </sheets>
  <definedNames/>
  <calcPr/>
  <extLst>
    <ext uri="GoogleSheetsCustomDataVersion1">
      <go:sheetsCustomData xmlns:go="http://customooxmlschemas.google.com/" r:id="rId7" roundtripDataSignature="AMtx7mgXJFmYX61azD6r3xp8fCrCFaX+rg=="/>
    </ext>
  </extLst>
</workbook>
</file>

<file path=xl/sharedStrings.xml><?xml version="1.0" encoding="utf-8"?>
<sst xmlns="http://schemas.openxmlformats.org/spreadsheetml/2006/main" count="329" uniqueCount="267">
  <si>
    <t>SAPTHAGIRI COLLEGE OF ENGINEERING, BENGALURU - 57.</t>
  </si>
  <si>
    <t>Mapping of Course outcomes (COs) and Program Outcomes (POs)</t>
  </si>
  <si>
    <r>
      <t>Note:</t>
    </r>
    <r>
      <rPr>
        <rFont val="Times New Roman"/>
        <color rgb="FF000000"/>
        <sz val="14.0"/>
      </rPr>
      <t xml:space="preserve">  1 = Slight   2 = Moderate          3 = Excellent</t>
    </r>
  </si>
  <si>
    <t>Course outcomes</t>
  </si>
  <si>
    <t>DEPARTMENT OF ELECTRICAL AND ELECTRONICS ENGINEERING</t>
  </si>
  <si>
    <t>Program Outcomes</t>
  </si>
  <si>
    <t xml:space="preserve"> CO-PO ATTAINMENT (ODD SEM. 2015-16)</t>
  </si>
  <si>
    <t>PSO'S</t>
  </si>
  <si>
    <t>NAME OF THE FACULTY :ROOPA K R &amp; JAYPRAKASH</t>
  </si>
  <si>
    <t>SUBJECT CODE: 15MAT11</t>
  </si>
  <si>
    <t>SEM &amp; SEC: I SEM A &amp; B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</si>
  <si>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</si>
  <si>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</si>
  <si>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</si>
  <si>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</si>
  <si>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</si>
  <si>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</si>
  <si>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</si>
  <si>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</si>
  <si>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</si>
  <si>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SUBJECT: ENGINEERING MATHEMATICS-I</t>
  </si>
  <si>
    <t>PO10</t>
  </si>
  <si>
    <t>PO11</t>
  </si>
  <si>
    <t>PO12</t>
  </si>
  <si>
    <t>PSO1</t>
  </si>
  <si>
    <t>Sl. No.</t>
  </si>
  <si>
    <t>PSO2</t>
  </si>
  <si>
    <t>PSO3</t>
  </si>
  <si>
    <t>Name of the student</t>
  </si>
  <si>
    <t>USN</t>
  </si>
  <si>
    <t>CO-1</t>
  </si>
  <si>
    <t>I INTERNALS</t>
  </si>
  <si>
    <t>II INTERNALS</t>
  </si>
  <si>
    <t>III INTERNALS</t>
  </si>
  <si>
    <t>ATTAINMENT (%)</t>
  </si>
  <si>
    <t>Equal weigtage to TEST, ASSIGNMENT &amp; EXAM MARKS</t>
  </si>
  <si>
    <t>Y OR N</t>
  </si>
  <si>
    <t>EXTERNAL EXAM</t>
  </si>
  <si>
    <t>Q1 / Q2/Q3/ Q4/Q5/Q6/</t>
  </si>
  <si>
    <t>CO-2</t>
  </si>
  <si>
    <t>Q1 /Q2/Q3/Q4</t>
  </si>
  <si>
    <t xml:space="preserve">Q5/Q6 </t>
  </si>
  <si>
    <t>Q1/ Q2</t>
  </si>
  <si>
    <t xml:space="preserve">Q3/Q4/Q5/Q6 </t>
  </si>
  <si>
    <t>I</t>
  </si>
  <si>
    <t>II</t>
  </si>
  <si>
    <t>III</t>
  </si>
  <si>
    <t xml:space="preserve">CO-3 </t>
  </si>
  <si>
    <t>CO1,CO2,CO3,CO4,CO5,CO6</t>
  </si>
  <si>
    <t>CO-4</t>
  </si>
  <si>
    <t>TARGET: 65% ATTAINMENT</t>
  </si>
  <si>
    <t>CO-5</t>
  </si>
  <si>
    <t>CO-6</t>
  </si>
  <si>
    <t>CO1</t>
  </si>
  <si>
    <t>CO2</t>
  </si>
  <si>
    <t>CO3</t>
  </si>
  <si>
    <t>CO4</t>
  </si>
  <si>
    <t>CO5</t>
  </si>
  <si>
    <t>CO 1</t>
  </si>
  <si>
    <t>AVG</t>
  </si>
  <si>
    <t>CO 6</t>
  </si>
  <si>
    <t>CO 4</t>
  </si>
  <si>
    <t>CO 5</t>
  </si>
  <si>
    <t>CO 2</t>
  </si>
  <si>
    <t>CO6</t>
  </si>
  <si>
    <t>IA MARKS ATTAINMENT</t>
  </si>
  <si>
    <t>EXAM ATTAINMENT</t>
  </si>
  <si>
    <t>AVARAGE</t>
  </si>
  <si>
    <r>
      <t>Note:</t>
    </r>
    <r>
      <rPr>
        <rFont val="Times New Roman"/>
        <color rgb="FF000000"/>
        <sz val="14.0"/>
      </rPr>
      <t xml:space="preserve">  1 = Slight   2 = Moderate          3 = Excellent</t>
    </r>
  </si>
  <si>
    <t xml:space="preserve">CO ATTAINMENT </t>
  </si>
  <si>
    <t>CO %
DIRECT</t>
  </si>
  <si>
    <t>ADITHYA.G.T</t>
  </si>
  <si>
    <t>1SG15EE002</t>
  </si>
  <si>
    <t>SAMPLE</t>
  </si>
  <si>
    <t>NEXT ACADEMIC YEAR TARGET CAN BE: 75%</t>
  </si>
  <si>
    <t>ATHIYA MOHAMMADI</t>
  </si>
  <si>
    <t>1SG15EE014</t>
  </si>
  <si>
    <t>APOORVA K.G</t>
  </si>
  <si>
    <t>1SG15EE010</t>
  </si>
  <si>
    <t>ARPITHA SRINIVASA MURTHY</t>
  </si>
  <si>
    <t>1SG15EE011</t>
  </si>
  <si>
    <t>ANUSHA K</t>
  </si>
  <si>
    <t>1SG15EE009</t>
  </si>
  <si>
    <t>AJAY M</t>
  </si>
  <si>
    <t>1SG15EE003</t>
  </si>
  <si>
    <t>ANUP H.V</t>
  </si>
  <si>
    <t>1SG15EE007</t>
  </si>
  <si>
    <t>ANTONY ROSHAN JOY DSOUZA</t>
  </si>
  <si>
    <t>1SG15EE006</t>
  </si>
  <si>
    <t>ABHILASH.Y</t>
  </si>
  <si>
    <t>1SG15EE001</t>
  </si>
  <si>
    <t>R ABHISHEK</t>
  </si>
  <si>
    <t>1SG15EE068</t>
  </si>
  <si>
    <t>ANUSHA B</t>
  </si>
  <si>
    <t>1SG15EE008</t>
  </si>
  <si>
    <t>ARPITA SHARMA</t>
  </si>
  <si>
    <t>ARUNA B P</t>
  </si>
  <si>
    <t>1SG15EE013</t>
  </si>
  <si>
    <t>BALRAJ.M</t>
  </si>
  <si>
    <t>1SG15EE016</t>
  </si>
  <si>
    <t>BALAJI VENKATESH KALKONDA</t>
  </si>
  <si>
    <t>1SG15EE015</t>
  </si>
  <si>
    <t>CHAITRA S</t>
  </si>
  <si>
    <t>1SG15EE019</t>
  </si>
  <si>
    <t>C.S.MOHANA</t>
  </si>
  <si>
    <t>1SG15EE017</t>
  </si>
  <si>
    <t>CHANDAN KUMAR</t>
  </si>
  <si>
    <t>1SG15EE020</t>
  </si>
  <si>
    <t>CHANDAN.G</t>
  </si>
  <si>
    <t>1SG15EE021</t>
  </si>
  <si>
    <t>CHAITHRA K R</t>
  </si>
  <si>
    <t>1SG15EE022</t>
  </si>
  <si>
    <t>CHARITHA M C</t>
  </si>
  <si>
    <t>1SG15EE023</t>
  </si>
  <si>
    <t>CHAYA.K</t>
  </si>
  <si>
    <t>1SG15EE024</t>
  </si>
  <si>
    <t>CHANDANA B</t>
  </si>
  <si>
    <t>1SG15EE025</t>
  </si>
  <si>
    <t>CHANDAN GOWDA .P</t>
  </si>
  <si>
    <t>1SG15EE026</t>
  </si>
  <si>
    <t>DARSHAN.N</t>
  </si>
  <si>
    <t>1SG15EE027</t>
  </si>
  <si>
    <t>D MANISH NAICKER</t>
  </si>
  <si>
    <t>1SG15EE028</t>
  </si>
  <si>
    <t>DHANUSH.P</t>
  </si>
  <si>
    <t>1SG15EE029</t>
  </si>
  <si>
    <t>G.TEJASHREE</t>
  </si>
  <si>
    <t>1SG15EE030</t>
  </si>
  <si>
    <t>GIRISH V</t>
  </si>
  <si>
    <t>1SG15EE031</t>
  </si>
  <si>
    <t>GURURAJA.D</t>
  </si>
  <si>
    <t>1SG15EE032</t>
  </si>
  <si>
    <t>GANESH RAO S</t>
  </si>
  <si>
    <t>1SG15EE033</t>
  </si>
  <si>
    <t>GAJENDRA.N</t>
  </si>
  <si>
    <t>1SG15EE034</t>
  </si>
  <si>
    <t>GHANSHYAM.N.G</t>
  </si>
  <si>
    <t>1SG15EE035</t>
  </si>
  <si>
    <t>HARSHITHA.V</t>
  </si>
  <si>
    <t>1SG15EE036</t>
  </si>
  <si>
    <t>HARSHITH GOWDA.S</t>
  </si>
  <si>
    <t>1SG15EE037</t>
  </si>
  <si>
    <t>IRENE JACOB</t>
  </si>
  <si>
    <t>1SG15EE038</t>
  </si>
  <si>
    <t>JEEVITHA A</t>
  </si>
  <si>
    <t>1SG15EE039</t>
  </si>
  <si>
    <t>KARTHIK B</t>
  </si>
  <si>
    <t>1SG15EE040</t>
  </si>
  <si>
    <t>KEERTHANA R</t>
  </si>
  <si>
    <t>1SG15EE041</t>
  </si>
  <si>
    <t>K LAVENYA</t>
  </si>
  <si>
    <t>1SG15EE042</t>
  </si>
  <si>
    <t>LOHITH .S</t>
  </si>
  <si>
    <t>1SG15EE043</t>
  </si>
  <si>
    <t>MOHAMED JAFFER SAADIQ</t>
  </si>
  <si>
    <t>1SG15EE054</t>
  </si>
  <si>
    <t>MADHU B K</t>
  </si>
  <si>
    <t>MANJULA.S</t>
  </si>
  <si>
    <t>1SG15EE048</t>
  </si>
  <si>
    <t>MAHALAKSHMI V</t>
  </si>
  <si>
    <t>1SG15EE044</t>
  </si>
  <si>
    <t>MEGHANA S HULIKAL</t>
  </si>
  <si>
    <t>1SG15EE053</t>
  </si>
  <si>
    <t>MONISH.N.G</t>
  </si>
  <si>
    <t>1SG15EE055</t>
  </si>
  <si>
    <t>MEGHANA.N</t>
  </si>
  <si>
    <t>1SG15EE052</t>
  </si>
  <si>
    <t>MANASA.H</t>
  </si>
  <si>
    <t>1SG15EE046</t>
  </si>
  <si>
    <t>MOUNIKA G.B</t>
  </si>
  <si>
    <t>1SG15EE056</t>
  </si>
  <si>
    <t>MANOJ.B.N</t>
  </si>
  <si>
    <t>1SG15EE050</t>
  </si>
  <si>
    <t>MAHENDHAR K</t>
  </si>
  <si>
    <t>1SG15EE045</t>
  </si>
  <si>
    <t>MANISH MANJUNATH NARAYANA RAO</t>
  </si>
  <si>
    <t>1SG15EE047</t>
  </si>
  <si>
    <t>MANOHARA S</t>
  </si>
  <si>
    <t>1SG15EE049</t>
  </si>
  <si>
    <t>MANOJ N</t>
  </si>
  <si>
    <t>1SG15EE051</t>
  </si>
  <si>
    <t>NAGARAJ</t>
  </si>
  <si>
    <t>1SG15EE057</t>
  </si>
  <si>
    <t>NAVYA S R</t>
  </si>
  <si>
    <t>1SG15EE058</t>
  </si>
  <si>
    <t>NETHRA R</t>
  </si>
  <si>
    <t>1SG15EE059</t>
  </si>
  <si>
    <t>NITHYA J</t>
  </si>
  <si>
    <t>1SG15EE060</t>
  </si>
  <si>
    <t>PRASHANTH KUMAR</t>
  </si>
  <si>
    <t>1SG15EE065</t>
  </si>
  <si>
    <t>PRATHANA A</t>
  </si>
  <si>
    <t>1SG15EE066</t>
  </si>
  <si>
    <t>PAWAN KUMAR D</t>
  </si>
  <si>
    <t>1SG15EE061</t>
  </si>
  <si>
    <t>PRANJAL LAHIRI</t>
  </si>
  <si>
    <t>1SG15EE063</t>
  </si>
  <si>
    <t>PRIYA J SHANKAR</t>
  </si>
  <si>
    <t>1SG15EE067</t>
  </si>
  <si>
    <t>PRAJWAL S R</t>
  </si>
  <si>
    <t>1SG15EE062</t>
  </si>
  <si>
    <t>RAGI JAYA</t>
  </si>
  <si>
    <t>1SG15EE072</t>
  </si>
  <si>
    <t>RAGHAVENDRA M</t>
  </si>
  <si>
    <t>1SG15EE070</t>
  </si>
  <si>
    <t>RAMYA P</t>
  </si>
  <si>
    <t>1SG15EE074</t>
  </si>
  <si>
    <t>ROHITH R</t>
  </si>
  <si>
    <t>1SG15EE064</t>
  </si>
  <si>
    <t xml:space="preserve">RAVI PRAKASH H </t>
  </si>
  <si>
    <t>1SG15EE077</t>
  </si>
  <si>
    <t>RAMACHANDRA</t>
  </si>
  <si>
    <t>1SG15EE073</t>
  </si>
  <si>
    <t>RAGHAVENDRA S</t>
  </si>
  <si>
    <t>1SG15EE071</t>
  </si>
  <si>
    <t>RACHANA M</t>
  </si>
  <si>
    <t>1SG15EE069</t>
  </si>
  <si>
    <t>RAVEESH VENKATESH</t>
  </si>
  <si>
    <t>1SG15EE075</t>
  </si>
  <si>
    <t>SHRUJANA R KUMAR</t>
  </si>
  <si>
    <t>1SG15EE084</t>
  </si>
  <si>
    <t>SWATHI B C</t>
  </si>
  <si>
    <t>1SG15EE091</t>
  </si>
  <si>
    <t>SURABHI M</t>
  </si>
  <si>
    <t>1SG15EE090</t>
  </si>
  <si>
    <t>SANDESH V</t>
  </si>
  <si>
    <t>1SG15EE080</t>
  </si>
  <si>
    <t>SHANU</t>
  </si>
  <si>
    <t>1SG15EE082</t>
  </si>
  <si>
    <t>SACHIN V</t>
  </si>
  <si>
    <t>1SG15EE079</t>
  </si>
  <si>
    <t>SOUNDARYA M</t>
  </si>
  <si>
    <t>1SG15EE085</t>
  </si>
  <si>
    <t>SUPRIYA P R</t>
  </si>
  <si>
    <t>1SG15EE089</t>
  </si>
  <si>
    <t>SATHISH R</t>
  </si>
  <si>
    <t>1SG15EE081</t>
  </si>
  <si>
    <t>SUMANTH S</t>
  </si>
  <si>
    <t>1SG15EE088</t>
  </si>
  <si>
    <t>S DARSHAN</t>
  </si>
  <si>
    <t>1SG15EE078</t>
  </si>
  <si>
    <t>SRIKANT KADGI</t>
  </si>
  <si>
    <t>1SG15EE086</t>
  </si>
  <si>
    <t>SHARATH C</t>
  </si>
  <si>
    <t>1SG15EE083</t>
  </si>
  <si>
    <t>UMESH KUMAR B R</t>
  </si>
  <si>
    <t>1SG15EE092</t>
  </si>
  <si>
    <t>VINITH KUMAR T</t>
  </si>
  <si>
    <t>1SG15EE095</t>
  </si>
  <si>
    <t>VINUTHA D</t>
  </si>
  <si>
    <t>1SG15EE096</t>
  </si>
  <si>
    <t>VISHAL S PUJARI</t>
  </si>
  <si>
    <t>1SG15EE097</t>
  </si>
  <si>
    <t>VIKAS KUMAR SINGH</t>
  </si>
  <si>
    <t>1SG15EE094</t>
  </si>
  <si>
    <t>VARUN K SHETTY</t>
  </si>
  <si>
    <t>1SG15EE093</t>
  </si>
  <si>
    <t>ANNAPURNA SINGH</t>
  </si>
  <si>
    <t>1SG15EE005</t>
  </si>
  <si>
    <t>RANJITHA A</t>
  </si>
  <si>
    <t>1SG14EE063</t>
  </si>
  <si>
    <t>NO OF Y</t>
  </si>
  <si>
    <t>ATTAINMENT</t>
  </si>
  <si>
    <t>SEE ATTAINMENT</t>
  </si>
  <si>
    <t>CO</t>
  </si>
  <si>
    <t>CO 3</t>
  </si>
  <si>
    <t>EXAM MARKS ATTAINMENT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</si>
</sst>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0">
    <font>
      <sz val="11.0"/>
      <color theme="1"/>
      <name val="Arial"/>
    </font>
    <font>
      <b/>
      <sz val="14.0"/>
      <color rgb="FF000000"/>
      <name val="Calibri"/>
    </font>
    <font>
      <sz val="10.0"/>
      <color rgb="FF000000"/>
      <name val="Arial"/>
    </font>
    <font/>
    <font>
      <sz val="11.0"/>
      <color theme="1"/>
      <name val="Calibri"/>
    </font>
    <font>
      <b/>
      <sz val="14.0"/>
      <color rgb="FF000000"/>
      <name val="Times New Roman"/>
    </font>
    <font>
      <sz val="14.0"/>
      <color rgb="FF000000"/>
      <name val="Calibri"/>
    </font>
    <font>
      <b/>
      <sz val="24.0"/>
      <color rgb="FF000000"/>
      <name val="Cambria"/>
    </font>
    <font>
      <b/>
      <sz val="11.0"/>
      <color rgb="FF000000"/>
      <name val="Calibri"/>
    </font>
    <font>
      <sz val="16.0"/>
      <color rgb="FF000000"/>
      <name val="Arial"/>
    </font>
    <font>
      <b/>
      <u/>
      <sz val="16.0"/>
      <color rgb="FF000000"/>
      <name val="Arial"/>
    </font>
    <font>
      <b/>
      <sz val="12.0"/>
      <color rgb="FF000000"/>
      <name val="Calibri"/>
    </font>
    <font>
      <b/>
      <sz val="14.0"/>
      <color rgb="FF000000"/>
      <name val="Cambria"/>
    </font>
    <font>
      <b/>
      <sz val="12.0"/>
      <color rgb="FF000000"/>
      <name val="Cambria"/>
    </font>
    <font>
      <sz val="12.0"/>
      <color rgb="FF000000"/>
      <name val="Arial"/>
    </font>
    <font>
      <sz val="12.0"/>
      <color rgb="FF000000"/>
      <name val="Cambria"/>
    </font>
    <font>
      <sz val="11.0"/>
      <color rgb="FF000000"/>
    </font>
    <font>
      <sz val="16.0"/>
      <color rgb="FF000000"/>
      <name val="Calibri"/>
    </font>
    <font>
      <b/>
      <sz val="16.0"/>
      <color rgb="FF000000"/>
      <name val="Cambria"/>
    </font>
    <font>
      <sz val="14.0"/>
      <color rgb="FF000000"/>
      <name val="Arial"/>
    </font>
    <font>
      <b/>
      <sz val="18.0"/>
      <color rgb="FF000000"/>
      <name val="Arial"/>
    </font>
    <font>
      <b/>
      <sz val="12.0"/>
      <color rgb="FF000000"/>
      <name val="Arial"/>
    </font>
    <font>
      <sz val="11.0"/>
      <color rgb="FF000000"/>
      <name val="Calibri"/>
    </font>
    <font>
      <b/>
      <sz val="10.0"/>
      <color rgb="FF000000"/>
      <name val="Arial"/>
    </font>
    <font>
      <sz val="10.0"/>
      <color rgb="FF000000"/>
      <name val="Times New Roman"/>
    </font>
    <font>
      <sz val="10.0"/>
      <color rgb="FF3F3F3F"/>
      <name val="Times New Roman"/>
    </font>
    <font>
      <b/>
      <sz val="16.0"/>
      <color rgb="FF000000"/>
      <name val="Calibri"/>
    </font>
    <font>
      <b/>
      <sz val="16.0"/>
      <color rgb="FF000000"/>
      <name val="Arial"/>
    </font>
    <font>
      <sz val="10.0"/>
      <color theme="1"/>
      <name val="Times New Roman"/>
    </font>
    <font>
      <b/>
      <sz val="10.0"/>
      <color rgb="FF000000"/>
      <name val="Times New Roman"/>
    </font>
  </fonts>
  <fills count="15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7030A0"/>
        <bgColor rgb="FF7030A0"/>
      </patternFill>
    </fill>
    <fill>
      <patternFill patternType="solid">
        <fgColor theme="6"/>
        <bgColor theme="6"/>
      </patternFill>
    </fill>
    <fill>
      <patternFill patternType="solid">
        <fgColor rgb="FFFF0000"/>
        <bgColor rgb="FFFF0000"/>
      </patternFill>
    </fill>
    <fill>
      <patternFill patternType="solid">
        <fgColor rgb="FF00B0F0"/>
        <bgColor rgb="FF00B0F0"/>
      </patternFill>
    </fill>
    <fill>
      <patternFill patternType="solid">
        <fgColor rgb="FF00B050"/>
        <bgColor rgb="FF00B050"/>
      </patternFill>
    </fill>
    <fill>
      <patternFill patternType="solid">
        <fgColor rgb="FFFFC000"/>
        <bgColor rgb="FFFFC000"/>
      </patternFill>
    </fill>
    <fill>
      <patternFill patternType="solid">
        <fgColor rgb="FF92D050"/>
        <bgColor rgb="FF92D050"/>
      </patternFill>
    </fill>
    <fill>
      <patternFill patternType="solid">
        <fgColor rgb="FFD99594"/>
        <bgColor rgb="FFD99594"/>
      </patternFill>
    </fill>
    <fill>
      <patternFill patternType="solid">
        <fgColor rgb="FF938953"/>
        <bgColor rgb="FF938953"/>
      </patternFill>
    </fill>
    <fill>
      <patternFill patternType="solid">
        <fgColor theme="0"/>
        <bgColor theme="0"/>
      </patternFill>
    </fill>
    <fill>
      <patternFill patternType="solid">
        <fgColor rgb="FF0070C0"/>
        <bgColor rgb="FF0070C0"/>
      </patternFill>
    </fill>
    <fill>
      <patternFill patternType="solid">
        <fgColor rgb="FFD8D8D8"/>
        <bgColor rgb="FFD8D8D8"/>
      </patternFill>
    </fill>
  </fills>
  <borders count="44">
    <border/>
    <border>
      <left/>
      <right/>
      <top/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 style="medium">
        <color rgb="FF000000"/>
      </left>
      <top/>
      <bottom/>
    </border>
    <border>
      <top/>
      <bottom/>
    </border>
    <border>
      <right/>
      <top/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/>
      <top/>
      <bottom style="medium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thin">
        <color rgb="FF000000"/>
      </top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/>
    </border>
    <border>
      <top/>
    </border>
    <border>
      <right/>
      <top/>
    </border>
    <border>
      <left style="thin">
        <color rgb="FF000000"/>
      </left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1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top" wrapText="1"/>
    </xf>
    <xf borderId="0" fillId="0" fontId="2" numFmtId="0" xfId="0" applyAlignment="1" applyFont="1">
      <alignment shrinkToFit="0" wrapText="1"/>
    </xf>
    <xf borderId="2" fillId="2" fontId="1" numFmtId="0" xfId="0" applyAlignment="1" applyBorder="1" applyFont="1">
      <alignment shrinkToFit="0" vertical="top" wrapText="1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shrinkToFit="0" wrapText="1"/>
    </xf>
    <xf borderId="1" fillId="2" fontId="5" numFmtId="0" xfId="0" applyAlignment="1" applyBorder="1" applyFont="1">
      <alignment shrinkToFit="0" vertical="top" wrapText="1"/>
    </xf>
    <xf borderId="5" fillId="2" fontId="5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7" fillId="0" fontId="3" numFmtId="0" xfId="0" applyBorder="1" applyFont="1"/>
    <xf borderId="1" fillId="2" fontId="6" numFmtId="0" xfId="0" applyAlignment="1" applyBorder="1" applyFont="1">
      <alignment shrinkToFit="0" vertical="top" wrapText="1"/>
    </xf>
    <xf borderId="8" fillId="2" fontId="6" numFmtId="0" xfId="0" applyAlignment="1" applyBorder="1" applyFont="1">
      <alignment shrinkToFit="0" vertical="top" wrapText="1"/>
    </xf>
    <xf borderId="9" fillId="0" fontId="3" numFmtId="0" xfId="0" applyBorder="1" applyFont="1"/>
    <xf borderId="10" fillId="0" fontId="7" numFmtId="0" xfId="0" applyAlignment="1" applyBorder="1" applyFont="1">
      <alignment horizontal="center" shrinkToFit="0" wrapText="1"/>
    </xf>
    <xf borderId="11" fillId="0" fontId="3" numFmtId="0" xfId="0" applyBorder="1" applyFont="1"/>
    <xf borderId="12" fillId="0" fontId="3" numFmtId="0" xfId="0" applyBorder="1" applyFont="1"/>
    <xf borderId="0" fillId="0" fontId="8" numFmtId="0" xfId="0" applyAlignment="1" applyFont="1">
      <alignment shrinkToFit="0" vertical="top" wrapText="1"/>
    </xf>
    <xf borderId="13" fillId="0" fontId="3" numFmtId="0" xfId="0" applyBorder="1" applyFont="1"/>
    <xf borderId="14" fillId="0" fontId="8" numFmtId="0" xfId="0" applyAlignment="1" applyBorder="1" applyFont="1">
      <alignment shrinkToFit="0" vertical="top" wrapText="1"/>
    </xf>
    <xf borderId="15" fillId="0" fontId="9" numFmtId="0" xfId="0" applyAlignment="1" applyBorder="1" applyFont="1">
      <alignment horizontal="center" vertical="center"/>
    </xf>
    <xf borderId="16" fillId="0" fontId="8" numFmtId="0" xfId="0" applyAlignment="1" applyBorder="1" applyFont="1">
      <alignment horizontal="center" shrinkToFit="0" vertical="top" wrapText="1"/>
    </xf>
    <xf borderId="17" fillId="0" fontId="3" numFmtId="0" xfId="0" applyBorder="1" applyFont="1"/>
    <xf borderId="18" fillId="0" fontId="3" numFmtId="0" xfId="0" applyBorder="1" applyFont="1"/>
    <xf borderId="19" fillId="0" fontId="3" numFmtId="0" xfId="0" applyBorder="1" applyFont="1"/>
    <xf borderId="20" fillId="0" fontId="3" numFmtId="0" xfId="0" applyBorder="1" applyFont="1"/>
    <xf borderId="21" fillId="0" fontId="10" numFmtId="0" xfId="0" applyAlignment="1" applyBorder="1" applyFont="1">
      <alignment horizontal="center" vertical="center"/>
    </xf>
    <xf borderId="22" fillId="0" fontId="8" numFmtId="0" xfId="0" applyAlignment="1" applyBorder="1" applyFont="1">
      <alignment horizontal="center" shrinkToFit="0" vertical="top" wrapText="1"/>
    </xf>
    <xf borderId="23" fillId="0" fontId="3" numFmtId="0" xfId="0" applyBorder="1" applyFont="1"/>
    <xf borderId="24" fillId="0" fontId="3" numFmtId="0" xfId="0" applyBorder="1" applyFont="1"/>
    <xf borderId="25" fillId="0" fontId="3" numFmtId="0" xfId="0" applyBorder="1" applyFont="1"/>
    <xf borderId="26" fillId="0" fontId="3" numFmtId="0" xfId="0" applyBorder="1" applyFont="1"/>
    <xf borderId="10" fillId="0" fontId="2" numFmtId="0" xfId="0" applyAlignment="1" applyBorder="1" applyFont="1">
      <alignment shrinkToFit="0" wrapText="1"/>
    </xf>
    <xf borderId="0" fillId="0" fontId="11" numFmtId="0" xfId="0" applyAlignment="1" applyFont="1">
      <alignment horizontal="center" shrinkToFit="0" vertical="center" wrapText="1"/>
    </xf>
    <xf borderId="27" fillId="0" fontId="4" numFmtId="0" xfId="0" applyBorder="1" applyFont="1"/>
    <xf borderId="28" fillId="0" fontId="3" numFmtId="0" xfId="0" applyBorder="1" applyFont="1"/>
    <xf borderId="29" fillId="0" fontId="11" numFmtId="0" xfId="0" applyAlignment="1" applyBorder="1" applyFont="1">
      <alignment horizontal="center" shrinkToFit="0" vertical="center" wrapText="1"/>
    </xf>
    <xf borderId="17" fillId="0" fontId="12" numFmtId="0" xfId="0" applyAlignment="1" applyBorder="1" applyFont="1">
      <alignment horizontal="center" shrinkToFit="0" wrapText="1"/>
    </xf>
    <xf borderId="30" fillId="0" fontId="11" numFmtId="0" xfId="0" applyAlignment="1" applyBorder="1" applyFont="1">
      <alignment horizontal="center" shrinkToFit="0" vertical="center" wrapText="1"/>
    </xf>
    <xf borderId="10" fillId="0" fontId="4" numFmtId="0" xfId="0" applyBorder="1" applyFont="1"/>
    <xf borderId="27" fillId="0" fontId="11" numFmtId="0" xfId="0" applyAlignment="1" applyBorder="1" applyFont="1">
      <alignment horizontal="center" shrinkToFit="0" vertical="center" wrapText="1"/>
    </xf>
    <xf borderId="31" fillId="0" fontId="13" numFmtId="0" xfId="0" applyAlignment="1" applyBorder="1" applyFont="1">
      <alignment horizontal="left" shrinkToFit="0" wrapText="1"/>
    </xf>
    <xf borderId="0" fillId="0" fontId="1" numFmtId="0" xfId="0" applyAlignment="1" applyFont="1">
      <alignment shrinkToFit="0" vertical="top" wrapText="1"/>
    </xf>
    <xf borderId="28" fillId="0" fontId="1" numFmtId="0" xfId="0" applyAlignment="1" applyBorder="1" applyFont="1">
      <alignment shrinkToFit="0" vertical="top" wrapText="1"/>
    </xf>
    <xf borderId="31" fillId="0" fontId="13" numFmtId="0" xfId="0" applyAlignment="1" applyBorder="1" applyFont="1">
      <alignment horizontal="left" shrinkToFit="0" vertical="center" wrapText="1"/>
    </xf>
    <xf borderId="32" fillId="0" fontId="6" numFmtId="0" xfId="0" applyAlignment="1" applyBorder="1" applyFont="1">
      <alignment horizontal="center" shrinkToFit="0" vertical="top" wrapText="1"/>
    </xf>
    <xf borderId="21" fillId="0" fontId="13" numFmtId="0" xfId="0" applyAlignment="1" applyBorder="1" applyFont="1">
      <alignment horizontal="left" shrinkToFit="0" vertical="center" wrapText="1"/>
    </xf>
    <xf borderId="20" fillId="0" fontId="6" numFmtId="0" xfId="0" applyAlignment="1" applyBorder="1" applyFont="1">
      <alignment horizontal="center" shrinkToFit="0" vertical="top" wrapText="1"/>
    </xf>
    <xf borderId="0" fillId="0" fontId="2" numFmtId="0" xfId="0" applyFont="1"/>
    <xf borderId="21" fillId="0" fontId="13" numFmtId="0" xfId="0" applyAlignment="1" applyBorder="1" applyFont="1">
      <alignment horizontal="center" shrinkToFit="0" vertical="center" wrapText="1"/>
    </xf>
    <xf borderId="1" fillId="3" fontId="14" numFmtId="0" xfId="0" applyBorder="1" applyFill="1" applyFont="1"/>
    <xf borderId="29" fillId="0" fontId="6" numFmtId="0" xfId="0" applyAlignment="1" applyBorder="1" applyFont="1">
      <alignment horizontal="center" readingOrder="0" shrinkToFit="0" vertical="top" wrapText="1"/>
    </xf>
    <xf borderId="21" fillId="0" fontId="15" numFmtId="0" xfId="0" applyAlignment="1" applyBorder="1" applyFont="1">
      <alignment horizontal="center" shrinkToFit="0" wrapText="1"/>
    </xf>
    <xf borderId="33" fillId="0" fontId="3" numFmtId="0" xfId="0" applyBorder="1" applyFont="1"/>
    <xf borderId="34" fillId="0" fontId="3" numFmtId="0" xfId="0" applyBorder="1" applyFont="1"/>
    <xf borderId="15" fillId="0" fontId="3" numFmtId="0" xfId="0" applyBorder="1" applyFont="1"/>
    <xf borderId="0" fillId="0" fontId="16" numFmtId="0" xfId="0" applyAlignment="1" applyFont="1">
      <alignment readingOrder="0" shrinkToFit="0" wrapText="1"/>
    </xf>
    <xf borderId="27" fillId="4" fontId="13" numFmtId="0" xfId="0" applyAlignment="1" applyBorder="1" applyFill="1" applyFont="1">
      <alignment horizontal="left" shrinkToFit="0" wrapText="1"/>
    </xf>
    <xf borderId="35" fillId="4" fontId="13" numFmtId="0" xfId="0" applyAlignment="1" applyBorder="1" applyFont="1">
      <alignment horizontal="center" shrinkToFit="0" wrapText="1"/>
    </xf>
    <xf borderId="1" fillId="3" fontId="14" numFmtId="0" xfId="0" applyAlignment="1" applyBorder="1" applyFont="1">
      <alignment shrinkToFit="0" wrapText="1"/>
    </xf>
    <xf borderId="36" fillId="5" fontId="15" numFmtId="0" xfId="0" applyAlignment="1" applyBorder="1" applyFill="1" applyFont="1">
      <alignment horizontal="center" shrinkToFit="0" wrapText="1"/>
    </xf>
    <xf borderId="1" fillId="3" fontId="2" numFmtId="0" xfId="0" applyAlignment="1" applyBorder="1" applyFont="1">
      <alignment shrinkToFit="0" wrapText="1"/>
    </xf>
    <xf borderId="0" fillId="0" fontId="15" numFmtId="0" xfId="0" applyAlignment="1" applyFont="1">
      <alignment horizontal="center" shrinkToFit="0" wrapText="1"/>
    </xf>
    <xf borderId="27" fillId="0" fontId="15" numFmtId="0" xfId="0" applyAlignment="1" applyBorder="1" applyFont="1">
      <alignment horizontal="center" shrinkToFit="0" wrapText="1"/>
    </xf>
    <xf borderId="37" fillId="0" fontId="3" numFmtId="0" xfId="0" applyBorder="1" applyFont="1"/>
    <xf borderId="38" fillId="0" fontId="3" numFmtId="0" xfId="0" applyBorder="1" applyFont="1"/>
    <xf borderId="0" fillId="0" fontId="1" numFmtId="0" xfId="0" applyAlignment="1" applyFont="1">
      <alignment horizontal="center" shrinkToFit="0" vertical="center" wrapText="1"/>
    </xf>
    <xf borderId="27" fillId="6" fontId="13" numFmtId="0" xfId="0" applyAlignment="1" applyBorder="1" applyFill="1" applyFont="1">
      <alignment horizontal="left" shrinkToFit="0" wrapText="1"/>
    </xf>
    <xf borderId="28" fillId="0" fontId="1" numFmtId="0" xfId="0" applyAlignment="1" applyBorder="1" applyFont="1">
      <alignment horizontal="center" shrinkToFit="0" vertical="center" wrapText="1"/>
    </xf>
    <xf borderId="27" fillId="7" fontId="13" numFmtId="0" xfId="0" applyAlignment="1" applyBorder="1" applyFill="1" applyFont="1">
      <alignment horizontal="left" shrinkToFit="0" wrapText="1"/>
    </xf>
    <xf borderId="27" fillId="8" fontId="13" numFmtId="0" xfId="0" applyAlignment="1" applyBorder="1" applyFill="1" applyFont="1">
      <alignment horizontal="left" shrinkToFit="0" wrapText="1"/>
    </xf>
    <xf borderId="27" fillId="6" fontId="13" numFmtId="0" xfId="0" applyAlignment="1" applyBorder="1" applyFont="1">
      <alignment horizontal="center" shrinkToFit="0" wrapText="1"/>
    </xf>
    <xf borderId="27" fillId="0" fontId="17" numFmtId="1" xfId="0" applyAlignment="1" applyBorder="1" applyFont="1" applyNumberFormat="1">
      <alignment horizontal="center" shrinkToFit="0" vertical="top" wrapText="1"/>
    </xf>
    <xf borderId="27" fillId="9" fontId="13" numFmtId="0" xfId="0" applyAlignment="1" applyBorder="1" applyFill="1" applyFont="1">
      <alignment horizontal="center" shrinkToFit="0" wrapText="1"/>
    </xf>
    <xf borderId="27" fillId="9" fontId="18" numFmtId="1" xfId="0" applyAlignment="1" applyBorder="1" applyFont="1" applyNumberFormat="1">
      <alignment horizontal="center" shrinkToFit="0" wrapText="1"/>
    </xf>
    <xf borderId="27" fillId="6" fontId="1" numFmtId="1" xfId="0" applyAlignment="1" applyBorder="1" applyFont="1" applyNumberFormat="1">
      <alignment horizontal="center" shrinkToFit="0" wrapText="1"/>
    </xf>
    <xf borderId="35" fillId="10" fontId="13" numFmtId="0" xfId="0" applyAlignment="1" applyBorder="1" applyFill="1" applyFont="1">
      <alignment horizontal="center" shrinkToFit="0" wrapText="1"/>
    </xf>
    <xf borderId="27" fillId="0" fontId="2" numFmtId="0" xfId="0" applyAlignment="1" applyBorder="1" applyFont="1">
      <alignment shrinkToFit="0" wrapText="1"/>
    </xf>
    <xf borderId="35" fillId="7" fontId="13" numFmtId="0" xfId="0" applyAlignment="1" applyBorder="1" applyFont="1">
      <alignment horizontal="center" shrinkToFit="0" wrapText="1"/>
    </xf>
    <xf borderId="35" fillId="11" fontId="13" numFmtId="0" xfId="0" applyAlignment="1" applyBorder="1" applyFill="1" applyFont="1">
      <alignment horizontal="center" shrinkToFit="0" wrapText="1"/>
    </xf>
    <xf borderId="27" fillId="0" fontId="19" numFmtId="0" xfId="0" applyAlignment="1" applyBorder="1" applyFont="1">
      <alignment shrinkToFit="0" wrapText="1"/>
    </xf>
    <xf borderId="39" fillId="0" fontId="3" numFmtId="0" xfId="0" applyBorder="1" applyFont="1"/>
    <xf borderId="27" fillId="0" fontId="20" numFmtId="1" xfId="0" applyAlignment="1" applyBorder="1" applyFont="1" applyNumberFormat="1">
      <alignment horizontal="center" shrinkToFit="0" wrapText="1"/>
    </xf>
    <xf borderId="40" fillId="0" fontId="3" numFmtId="0" xfId="0" applyBorder="1" applyFont="1"/>
    <xf borderId="41" fillId="0" fontId="3" numFmtId="0" xfId="0" applyBorder="1" applyFont="1"/>
    <xf borderId="10" fillId="2" fontId="1" numFmtId="0" xfId="0" applyAlignment="1" applyBorder="1" applyFont="1">
      <alignment shrinkToFit="0" vertical="top" wrapText="1"/>
    </xf>
    <xf borderId="34" fillId="0" fontId="13" numFmtId="0" xfId="0" applyAlignment="1" applyBorder="1" applyFont="1">
      <alignment horizontal="left" shrinkToFit="0" wrapText="1"/>
    </xf>
    <xf borderId="27" fillId="0" fontId="13" numFmtId="0" xfId="0" applyAlignment="1" applyBorder="1" applyFont="1">
      <alignment horizontal="left" shrinkToFit="0" wrapText="1"/>
    </xf>
    <xf borderId="27" fillId="0" fontId="21" numFmtId="0" xfId="0" applyAlignment="1" applyBorder="1" applyFont="1">
      <alignment horizontal="center" shrinkToFit="0" wrapText="1"/>
    </xf>
    <xf borderId="27" fillId="0" fontId="4" numFmtId="0" xfId="0" applyAlignment="1" applyBorder="1" applyFont="1">
      <alignment shrinkToFit="0" wrapText="1"/>
    </xf>
    <xf borderId="33" fillId="0" fontId="13" numFmtId="0" xfId="0" applyAlignment="1" applyBorder="1" applyFont="1">
      <alignment horizontal="left" shrinkToFit="0" wrapText="1"/>
    </xf>
    <xf borderId="10" fillId="2" fontId="22" numFmtId="0" xfId="0" applyAlignment="1" applyBorder="1" applyFont="1">
      <alignment shrinkToFit="0" vertical="top" wrapText="1"/>
    </xf>
    <xf borderId="27" fillId="0" fontId="21" numFmtId="1" xfId="0" applyAlignment="1" applyBorder="1" applyFont="1" applyNumberFormat="1">
      <alignment horizontal="center" shrinkToFit="0" wrapText="1"/>
    </xf>
    <xf borderId="21" fillId="0" fontId="13" numFmtId="0" xfId="0" applyAlignment="1" applyBorder="1" applyFont="1">
      <alignment horizontal="left" shrinkToFit="0" wrapText="1"/>
    </xf>
    <xf borderId="31" fillId="0" fontId="1" numFmtId="0" xfId="0" applyAlignment="1" applyBorder="1" applyFont="1">
      <alignment shrinkToFit="0" vertical="center" wrapText="1"/>
    </xf>
    <xf borderId="42" fillId="12" fontId="15" numFmtId="0" xfId="0" applyAlignment="1" applyBorder="1" applyFill="1" applyFont="1">
      <alignment horizontal="center" shrinkToFit="0" wrapText="1"/>
    </xf>
    <xf borderId="31" fillId="0" fontId="23" numFmtId="0" xfId="0" applyAlignment="1" applyBorder="1" applyFont="1">
      <alignment horizontal="center" shrinkToFit="0" wrapText="1"/>
    </xf>
    <xf borderId="42" fillId="12" fontId="15" numFmtId="0" xfId="0" applyAlignment="1" applyBorder="1" applyFont="1">
      <alignment shrinkToFit="0" wrapText="1"/>
    </xf>
    <xf borderId="10" fillId="0" fontId="8" numFmtId="0" xfId="0" applyAlignment="1" applyBorder="1" applyFont="1">
      <alignment horizontal="center" shrinkToFit="0" vertical="top" wrapText="1"/>
    </xf>
    <xf borderId="27" fillId="0" fontId="24" numFmtId="0" xfId="0" applyAlignment="1" applyBorder="1" applyFont="1">
      <alignment horizontal="left" shrinkToFit="0" wrapText="1"/>
    </xf>
    <xf borderId="27" fillId="0" fontId="8" numFmtId="0" xfId="0" applyAlignment="1" applyBorder="1" applyFont="1">
      <alignment horizontal="center" shrinkToFit="0" vertical="top" wrapText="1"/>
    </xf>
    <xf borderId="27" fillId="0" fontId="25" numFmtId="0" xfId="0" applyAlignment="1" applyBorder="1" applyFont="1">
      <alignment horizontal="left" shrinkToFit="0" wrapText="1"/>
    </xf>
    <xf borderId="1" fillId="13" fontId="2" numFmtId="0" xfId="0" applyBorder="1" applyFill="1" applyFont="1"/>
    <xf borderId="27" fillId="12" fontId="24" numFmtId="1" xfId="0" applyAlignment="1" applyBorder="1" applyFont="1" applyNumberFormat="1">
      <alignment horizontal="left" shrinkToFit="0" wrapText="1"/>
    </xf>
    <xf borderId="1" fillId="13" fontId="2" numFmtId="0" xfId="0" applyAlignment="1" applyBorder="1" applyFont="1">
      <alignment shrinkToFit="0" wrapText="1"/>
    </xf>
    <xf borderId="27" fillId="12" fontId="24" numFmtId="0" xfId="0" applyAlignment="1" applyBorder="1" applyFont="1">
      <alignment horizontal="left" shrinkToFit="0" wrapText="1"/>
    </xf>
    <xf borderId="27" fillId="0" fontId="26" numFmtId="0" xfId="0" applyAlignment="1" applyBorder="1" applyFont="1">
      <alignment horizontal="center" shrinkToFit="0" vertical="center" wrapText="1"/>
    </xf>
    <xf borderId="27" fillId="14" fontId="27" numFmtId="1" xfId="0" applyAlignment="1" applyBorder="1" applyFill="1" applyFont="1" applyNumberFormat="1">
      <alignment horizontal="center" shrinkToFit="0" vertical="center" wrapText="1"/>
    </xf>
    <xf borderId="27" fillId="12" fontId="24" numFmtId="1" xfId="0" applyAlignment="1" applyBorder="1" applyFont="1" applyNumberFormat="1">
      <alignment horizontal="left" shrinkToFit="0" vertical="center" wrapText="1"/>
    </xf>
    <xf borderId="27" fillId="0" fontId="17" numFmtId="1" xfId="0" applyAlignment="1" applyBorder="1" applyFont="1" applyNumberFormat="1">
      <alignment horizontal="center" shrinkToFit="0" vertical="center" wrapText="1"/>
    </xf>
    <xf borderId="27" fillId="0" fontId="24" numFmtId="0" xfId="0" applyAlignment="1" applyBorder="1" applyFont="1">
      <alignment horizontal="left" shrinkToFit="0" vertical="top" wrapText="1"/>
    </xf>
    <xf borderId="10" fillId="0" fontId="26" numFmtId="0" xfId="0" applyAlignment="1" applyBorder="1" applyFont="1">
      <alignment horizontal="center" shrinkToFit="0" vertical="top" wrapText="1"/>
    </xf>
    <xf borderId="27" fillId="0" fontId="28" numFmtId="0" xfId="0" applyAlignment="1" applyBorder="1" applyFont="1">
      <alignment horizontal="left"/>
    </xf>
    <xf borderId="27" fillId="0" fontId="24" numFmtId="0" xfId="0" applyAlignment="1" applyBorder="1" applyFont="1">
      <alignment horizontal="left" vertical="center"/>
    </xf>
    <xf borderId="27" fillId="0" fontId="29" numFmtId="0" xfId="0" applyAlignment="1" applyBorder="1" applyFont="1">
      <alignment horizontal="center" shrinkToFit="0" wrapText="1"/>
    </xf>
    <xf borderId="0" fillId="0" fontId="13" numFmtId="0" xfId="0" applyAlignment="1" applyFont="1">
      <alignment horizontal="center" shrinkToFit="0" wrapText="1"/>
    </xf>
    <xf borderId="27" fillId="0" fontId="13" numFmtId="0" xfId="0" applyAlignment="1" applyBorder="1" applyFont="1">
      <alignment horizontal="center" shrinkToFit="0" wrapText="1"/>
    </xf>
    <xf borderId="27" fillId="0" fontId="18" numFmtId="1" xfId="0" applyAlignment="1" applyBorder="1" applyFont="1" applyNumberFormat="1">
      <alignment horizontal="center" shrinkToFit="0" wrapText="1"/>
    </xf>
    <xf borderId="27" fillId="5" fontId="13" numFmtId="0" xfId="0" applyAlignment="1" applyBorder="1" applyFont="1">
      <alignment horizontal="center" shrinkToFit="0" wrapText="1"/>
    </xf>
    <xf borderId="27" fillId="5" fontId="18" numFmtId="1" xfId="0" applyAlignment="1" applyBorder="1" applyFont="1" applyNumberFormat="1">
      <alignment horizontal="center" shrinkToFit="0" wrapText="1"/>
    </xf>
    <xf borderId="27" fillId="12" fontId="4" numFmtId="0" xfId="0" applyBorder="1" applyFont="1"/>
    <xf borderId="43" fillId="5" fontId="18" numFmtId="1" xfId="0" applyAlignment="1" applyBorder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58137374226393805"/>
          <c:y val="0.16267856445118137"/>
          <c:w val="0.6207243868109221"/>
          <c:h val="0.6886760586422108"/>
        </c:manualLayout>
      </c:layout>
      <c:barChart>
        <c:barDir val="col"/>
        <c:ser>
          <c:idx val="0"/>
          <c:order val="0"/>
          <c:tx>
            <c:strRef>
              <c:f>'CO ATTAINMENT'!$M$112</c:f>
            </c:strRef>
          </c:tx>
          <c:spPr>
            <a:solidFill>
              <a:schemeClr val="accent1"/>
            </a:solidFill>
          </c:spPr>
          <c:cat>
            <c:strRef>
              <c:f>'CO ATTAINMENT'!$N$111:$R$111</c:f>
            </c:strRef>
          </c:cat>
          <c:val>
            <c:numRef>
              <c:f>'CO ATTAINMENT'!$N$112:$R$112</c:f>
            </c:numRef>
          </c:val>
        </c:ser>
        <c:axId val="1344445410"/>
        <c:axId val="1761699761"/>
      </c:barChart>
      <c:catAx>
        <c:axId val="13444454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61699761"/>
      </c:catAx>
      <c:valAx>
        <c:axId val="176169976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4444541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strRef>
              <c:f>'TOTAL CO &amp; GRAPHS'!$D$14</c:f>
            </c:strRef>
          </c:tx>
          <c:spPr>
            <a:solidFill>
              <a:schemeClr val="accent1"/>
            </a:solidFill>
          </c:spPr>
          <c:cat>
            <c:strRef>
              <c:f>'TOTAL CO &amp; GRAPHS'!$E$13:$I$13</c:f>
            </c:strRef>
          </c:cat>
          <c:val>
            <c:numRef>
              <c:f>'TOTAL CO &amp; GRAPHS'!$E$14:$I$14</c:f>
            </c:numRef>
          </c:val>
        </c:ser>
        <c:axId val="1594001022"/>
        <c:axId val="391164835"/>
      </c:barChart>
      <c:catAx>
        <c:axId val="15940010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91164835"/>
      </c:catAx>
      <c:valAx>
        <c:axId val="39116483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940010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strRef>
              <c:f>'CO ATTAINMENT'!$T$112</c:f>
            </c:strRef>
          </c:tx>
          <c:spPr>
            <a:solidFill>
              <a:schemeClr val="accent1"/>
            </a:solidFill>
          </c:spPr>
          <c:cat>
            <c:strRef>
              <c:f>'CO ATTAINMENT'!$U$111:$W$111</c:f>
            </c:strRef>
          </c:cat>
          <c:val>
            <c:numRef>
              <c:f>'CO ATTAINMENT'!$U$112:$W$112</c:f>
            </c:numRef>
          </c:val>
        </c:ser>
        <c:axId val="940999920"/>
        <c:axId val="2042943571"/>
      </c:barChart>
      <c:catAx>
        <c:axId val="940999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42943571"/>
      </c:catAx>
      <c:valAx>
        <c:axId val="204294357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4099992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381000</xdr:colOff>
      <xdr:row>5</xdr:row>
      <xdr:rowOff>114300</xdr:rowOff>
    </xdr:from>
    <xdr:ext cx="4352925" cy="771525"/>
    <xdr:graphicFrame>
      <xdr:nvGraphicFramePr>
        <xdr:cNvPr id="69617991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295275</xdr:colOff>
      <xdr:row>16</xdr:row>
      <xdr:rowOff>0</xdr:rowOff>
    </xdr:from>
    <xdr:ext cx="4381500" cy="2914650"/>
    <xdr:graphicFrame>
      <xdr:nvGraphicFramePr>
        <xdr:cNvPr id="1164548707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400050</xdr:colOff>
      <xdr:row>16</xdr:row>
      <xdr:rowOff>9525</xdr:rowOff>
    </xdr:from>
    <xdr:ext cx="4371975" cy="2905125"/>
    <xdr:graphicFrame>
      <xdr:nvGraphicFramePr>
        <xdr:cNvPr id="1884991918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18.75"/>
    <col customWidth="1" min="3" max="3" width="15.25"/>
    <col customWidth="1" min="4" max="4" width="5.38"/>
    <col customWidth="1" min="5" max="5" width="4.5"/>
    <col customWidth="1" min="6" max="6" width="5.63"/>
    <col customWidth="1" min="7" max="7" width="5.0"/>
    <col customWidth="1" min="8" max="8" width="4.88"/>
    <col customWidth="1" min="9" max="9" width="6.38"/>
    <col customWidth="1" min="10" max="10" width="5.38"/>
    <col customWidth="1" min="11" max="11" width="6.13"/>
    <col customWidth="1" min="12" max="12" width="5.38"/>
    <col customWidth="1" min="13" max="13" width="5.88"/>
    <col customWidth="1" min="14" max="14" width="5.75"/>
    <col customWidth="1" min="15" max="17" width="6.88"/>
    <col customWidth="1" min="18" max="18" width="6.75"/>
    <col customWidth="1" min="19" max="19" width="9.5"/>
    <col customWidth="1" min="20" max="20" width="9.0"/>
    <col customWidth="1" min="21" max="26" width="7.63"/>
  </cols>
  <sheetData>
    <row r="1" ht="30.0" customHeight="1">
      <c r="A1" s="2"/>
      <c r="B1" s="14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8"/>
    </row>
    <row r="2" ht="20.25" customHeight="1">
      <c r="A2" s="2"/>
      <c r="B2" s="20" t="s">
        <v>4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4"/>
    </row>
    <row r="3" ht="22.5" customHeight="1">
      <c r="A3" s="2"/>
      <c r="B3" s="26" t="s">
        <v>6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30"/>
    </row>
    <row r="4" ht="22.5" customHeight="1">
      <c r="A4" s="32" t="s">
        <v>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8"/>
      <c r="O4" s="34" t="s">
        <v>9</v>
      </c>
      <c r="P4" s="34"/>
      <c r="Q4" s="34"/>
      <c r="R4" s="34"/>
    </row>
    <row r="5" ht="18.0" customHeight="1">
      <c r="A5" s="37" t="s">
        <v>10</v>
      </c>
      <c r="B5" s="22"/>
      <c r="C5" s="22"/>
      <c r="D5" s="22"/>
      <c r="E5" s="22"/>
      <c r="F5" s="22"/>
      <c r="G5" s="22"/>
      <c r="H5" s="22"/>
      <c r="I5" s="39" t="s">
        <v>20</v>
      </c>
      <c r="J5" s="16"/>
      <c r="K5" s="16"/>
      <c r="L5" s="16"/>
      <c r="M5" s="16"/>
      <c r="N5" s="16"/>
      <c r="O5" s="16"/>
      <c r="P5" s="16"/>
      <c r="Q5" s="16"/>
      <c r="R5" s="18"/>
    </row>
    <row r="6" ht="15.0" customHeight="1">
      <c r="A6" s="41" t="s">
        <v>25</v>
      </c>
      <c r="B6" s="41" t="s">
        <v>28</v>
      </c>
      <c r="C6" s="41" t="s">
        <v>29</v>
      </c>
      <c r="D6" s="44" t="s">
        <v>31</v>
      </c>
      <c r="E6" s="46" t="s">
        <v>32</v>
      </c>
      <c r="F6" s="30"/>
      <c r="G6" s="46" t="s">
        <v>33</v>
      </c>
      <c r="H6" s="30"/>
      <c r="I6" s="49" t="s">
        <v>34</v>
      </c>
      <c r="J6" s="28"/>
      <c r="K6" s="28"/>
      <c r="L6" s="28"/>
      <c r="M6" s="30"/>
      <c r="N6" s="52" t="s">
        <v>36</v>
      </c>
      <c r="O6" s="28"/>
      <c r="P6" s="28"/>
      <c r="Q6" s="28"/>
      <c r="R6" s="30"/>
      <c r="S6" s="49" t="s">
        <v>37</v>
      </c>
      <c r="T6" s="28"/>
      <c r="U6" s="30"/>
    </row>
    <row r="7" ht="15.0" customHeight="1">
      <c r="A7" s="53"/>
      <c r="B7" s="53"/>
      <c r="C7" s="53"/>
      <c r="D7" s="54"/>
      <c r="E7" s="55"/>
      <c r="F7" s="24"/>
      <c r="G7" s="55"/>
      <c r="H7" s="24"/>
      <c r="I7" s="55"/>
      <c r="J7" s="22"/>
      <c r="K7" s="22"/>
      <c r="L7" s="22"/>
      <c r="M7" s="24"/>
      <c r="N7" s="55"/>
      <c r="O7" s="22"/>
      <c r="P7" s="22"/>
      <c r="Q7" s="22"/>
      <c r="R7" s="24"/>
      <c r="S7" s="55"/>
      <c r="T7" s="22"/>
      <c r="U7" s="24"/>
    </row>
    <row r="8" ht="13.5" customHeight="1">
      <c r="A8" s="53"/>
      <c r="B8" s="53"/>
      <c r="C8" s="53"/>
      <c r="D8" s="57" t="s">
        <v>38</v>
      </c>
      <c r="E8" s="57" t="s">
        <v>40</v>
      </c>
      <c r="F8" s="57" t="s">
        <v>41</v>
      </c>
      <c r="G8" s="57" t="s">
        <v>42</v>
      </c>
      <c r="H8" s="57" t="s">
        <v>43</v>
      </c>
      <c r="I8" s="58" t="s">
        <v>44</v>
      </c>
      <c r="J8" s="58" t="s">
        <v>45</v>
      </c>
      <c r="K8" s="58" t="s">
        <v>45</v>
      </c>
      <c r="L8" s="58" t="s">
        <v>46</v>
      </c>
      <c r="M8" s="58" t="s">
        <v>46</v>
      </c>
      <c r="N8" s="58" t="s">
        <v>44</v>
      </c>
      <c r="O8" s="58" t="s">
        <v>45</v>
      </c>
      <c r="P8" s="58" t="s">
        <v>45</v>
      </c>
      <c r="Q8" s="58" t="s">
        <v>46</v>
      </c>
      <c r="R8" s="58" t="s">
        <v>46</v>
      </c>
      <c r="S8" s="60" t="s">
        <v>48</v>
      </c>
      <c r="T8" s="64"/>
      <c r="U8" s="65"/>
    </row>
    <row r="9" ht="17.25" customHeight="1">
      <c r="A9" s="54"/>
      <c r="B9" s="54"/>
      <c r="C9" s="54"/>
      <c r="D9" s="67" t="s">
        <v>58</v>
      </c>
      <c r="E9" s="69" t="s">
        <v>54</v>
      </c>
      <c r="F9" s="69" t="s">
        <v>60</v>
      </c>
      <c r="G9" s="70" t="s">
        <v>61</v>
      </c>
      <c r="H9" s="70" t="s">
        <v>62</v>
      </c>
      <c r="I9" s="71" t="s">
        <v>58</v>
      </c>
      <c r="J9" s="76" t="s">
        <v>63</v>
      </c>
      <c r="K9" s="78" t="s">
        <v>60</v>
      </c>
      <c r="L9" s="79" t="s">
        <v>61</v>
      </c>
      <c r="M9" s="79" t="s">
        <v>62</v>
      </c>
      <c r="N9" s="71" t="s">
        <v>58</v>
      </c>
      <c r="O9" s="76" t="s">
        <v>63</v>
      </c>
      <c r="P9" s="78" t="s">
        <v>60</v>
      </c>
      <c r="Q9" s="79" t="s">
        <v>61</v>
      </c>
      <c r="R9" s="79" t="s">
        <v>62</v>
      </c>
      <c r="S9" s="81"/>
      <c r="T9" s="83"/>
      <c r="U9" s="84"/>
    </row>
    <row r="10">
      <c r="A10" s="86"/>
      <c r="B10" s="86"/>
      <c r="C10" s="87"/>
      <c r="D10" s="87">
        <v>20.0</v>
      </c>
      <c r="E10" s="87">
        <v>20.0</v>
      </c>
      <c r="F10" s="87">
        <v>20.0</v>
      </c>
      <c r="G10" s="87">
        <v>20.0</v>
      </c>
      <c r="H10" s="87">
        <v>20.0</v>
      </c>
      <c r="I10" s="2"/>
      <c r="J10" s="2"/>
      <c r="K10" s="2"/>
      <c r="L10" s="2"/>
      <c r="M10" s="2"/>
      <c r="N10" s="2"/>
      <c r="O10" s="2"/>
      <c r="P10" s="2"/>
      <c r="Q10" s="2"/>
      <c r="R10" s="2"/>
    </row>
    <row r="11">
      <c r="A11" s="90"/>
      <c r="B11" s="90"/>
      <c r="C11" s="90"/>
      <c r="D11" s="90"/>
      <c r="E11" s="93"/>
      <c r="F11" s="30"/>
      <c r="G11" s="90"/>
      <c r="H11" s="90"/>
      <c r="I11" s="95"/>
      <c r="J11" s="95"/>
      <c r="K11" s="95"/>
      <c r="L11" s="95"/>
      <c r="M11" s="95"/>
      <c r="N11" s="95"/>
      <c r="O11" s="97"/>
      <c r="P11" s="97"/>
      <c r="Q11" s="97"/>
      <c r="R11" s="97"/>
    </row>
    <row r="12">
      <c r="A12" s="99">
        <v>1.0</v>
      </c>
      <c r="B12" s="99" t="s">
        <v>71</v>
      </c>
      <c r="C12" s="101" t="s">
        <v>72</v>
      </c>
      <c r="D12" s="99">
        <v>15.0</v>
      </c>
      <c r="E12" s="99">
        <v>18.0</v>
      </c>
      <c r="F12" s="99">
        <v>18.0</v>
      </c>
      <c r="G12" s="99">
        <v>0.0</v>
      </c>
      <c r="H12" s="99">
        <v>0.0</v>
      </c>
      <c r="I12" s="103">
        <f t="shared" ref="I12:M12" si="1">D12/0.2</f>
        <v>75</v>
      </c>
      <c r="J12" s="103">
        <f t="shared" si="1"/>
        <v>90</v>
      </c>
      <c r="K12" s="103">
        <f t="shared" si="1"/>
        <v>90</v>
      </c>
      <c r="L12" s="103">
        <f t="shared" si="1"/>
        <v>0</v>
      </c>
      <c r="M12" s="103">
        <f t="shared" si="1"/>
        <v>0</v>
      </c>
      <c r="N12" s="105" t="str">
        <f t="shared" ref="N12:R12" si="2">IF(I12&lt;60,"N","Y")</f>
        <v>Y</v>
      </c>
      <c r="O12" s="105" t="str">
        <f t="shared" si="2"/>
        <v>Y</v>
      </c>
      <c r="P12" s="105" t="str">
        <f t="shared" si="2"/>
        <v>Y</v>
      </c>
      <c r="Q12" s="105" t="str">
        <f t="shared" si="2"/>
        <v>N</v>
      </c>
      <c r="R12" s="105" t="str">
        <f t="shared" si="2"/>
        <v>N</v>
      </c>
      <c r="S12" s="99">
        <v>7.0</v>
      </c>
      <c r="T12" s="108">
        <f t="shared" ref="T12:T106" si="5">S12/10*100</f>
        <v>70</v>
      </c>
      <c r="U12" s="105" t="str">
        <f t="shared" ref="U12:U106" si="6">IF(T12&lt;35,"N","Y")</f>
        <v>Y</v>
      </c>
    </row>
    <row r="13">
      <c r="A13" s="99">
        <v>2.0</v>
      </c>
      <c r="B13" s="99" t="s">
        <v>75</v>
      </c>
      <c r="C13" s="101" t="s">
        <v>76</v>
      </c>
      <c r="D13" s="99">
        <v>11.0</v>
      </c>
      <c r="E13" s="99">
        <v>15.0</v>
      </c>
      <c r="F13" s="99">
        <v>15.0</v>
      </c>
      <c r="G13" s="99">
        <v>12.0</v>
      </c>
      <c r="H13" s="99">
        <v>12.0</v>
      </c>
      <c r="I13" s="103">
        <f t="shared" ref="I13:M13" si="3">D13/0.2</f>
        <v>55</v>
      </c>
      <c r="J13" s="103">
        <f t="shared" si="3"/>
        <v>75</v>
      </c>
      <c r="K13" s="103">
        <f t="shared" si="3"/>
        <v>75</v>
      </c>
      <c r="L13" s="103">
        <f t="shared" si="3"/>
        <v>60</v>
      </c>
      <c r="M13" s="103">
        <f t="shared" si="3"/>
        <v>60</v>
      </c>
      <c r="N13" s="105" t="str">
        <f t="shared" ref="N13:R13" si="4">IF(I13&lt;60,"N","Y")</f>
        <v>N</v>
      </c>
      <c r="O13" s="105" t="str">
        <f t="shared" si="4"/>
        <v>Y</v>
      </c>
      <c r="P13" s="105" t="str">
        <f t="shared" si="4"/>
        <v>Y</v>
      </c>
      <c r="Q13" s="105" t="str">
        <f t="shared" si="4"/>
        <v>Y</v>
      </c>
      <c r="R13" s="105" t="str">
        <f t="shared" si="4"/>
        <v>Y</v>
      </c>
      <c r="S13" s="99">
        <v>5.0</v>
      </c>
      <c r="T13" s="108">
        <f t="shared" si="5"/>
        <v>50</v>
      </c>
      <c r="U13" s="105" t="str">
        <f t="shared" si="6"/>
        <v>Y</v>
      </c>
    </row>
    <row r="14">
      <c r="A14" s="99">
        <v>3.0</v>
      </c>
      <c r="B14" s="99" t="s">
        <v>77</v>
      </c>
      <c r="C14" s="101" t="s">
        <v>78</v>
      </c>
      <c r="D14" s="99">
        <v>11.0</v>
      </c>
      <c r="E14" s="99">
        <v>20.0</v>
      </c>
      <c r="F14" s="99">
        <v>20.0</v>
      </c>
      <c r="G14" s="99">
        <v>15.0</v>
      </c>
      <c r="H14" s="99">
        <v>15.0</v>
      </c>
      <c r="I14" s="103">
        <f t="shared" ref="I14:M14" si="7">D14/0.2</f>
        <v>55</v>
      </c>
      <c r="J14" s="103">
        <f t="shared" si="7"/>
        <v>100</v>
      </c>
      <c r="K14" s="103">
        <f t="shared" si="7"/>
        <v>100</v>
      </c>
      <c r="L14" s="103">
        <f t="shared" si="7"/>
        <v>75</v>
      </c>
      <c r="M14" s="103">
        <f t="shared" si="7"/>
        <v>75</v>
      </c>
      <c r="N14" s="105" t="str">
        <f t="shared" ref="N14:R14" si="8">IF(I14&lt;60,"N","Y")</f>
        <v>N</v>
      </c>
      <c r="O14" s="105" t="str">
        <f t="shared" si="8"/>
        <v>Y</v>
      </c>
      <c r="P14" s="105" t="str">
        <f t="shared" si="8"/>
        <v>Y</v>
      </c>
      <c r="Q14" s="105" t="str">
        <f t="shared" si="8"/>
        <v>Y</v>
      </c>
      <c r="R14" s="105" t="str">
        <f t="shared" si="8"/>
        <v>Y</v>
      </c>
      <c r="S14" s="99">
        <v>8.0</v>
      </c>
      <c r="T14" s="108">
        <f t="shared" si="5"/>
        <v>80</v>
      </c>
      <c r="U14" s="105" t="str">
        <f t="shared" si="6"/>
        <v>Y</v>
      </c>
    </row>
    <row r="15">
      <c r="A15" s="99">
        <v>4.0</v>
      </c>
      <c r="B15" s="99" t="s">
        <v>79</v>
      </c>
      <c r="C15" s="101" t="s">
        <v>80</v>
      </c>
      <c r="D15" s="99">
        <v>18.0</v>
      </c>
      <c r="E15" s="99">
        <v>17.0</v>
      </c>
      <c r="F15" s="99">
        <v>17.0</v>
      </c>
      <c r="G15" s="99">
        <v>11.0</v>
      </c>
      <c r="H15" s="99">
        <v>11.0</v>
      </c>
      <c r="I15" s="103">
        <f t="shared" ref="I15:M15" si="9">D15/0.2</f>
        <v>90</v>
      </c>
      <c r="J15" s="103">
        <f t="shared" si="9"/>
        <v>85</v>
      </c>
      <c r="K15" s="103">
        <f t="shared" si="9"/>
        <v>85</v>
      </c>
      <c r="L15" s="103">
        <f t="shared" si="9"/>
        <v>55</v>
      </c>
      <c r="M15" s="103">
        <f t="shared" si="9"/>
        <v>55</v>
      </c>
      <c r="N15" s="105" t="str">
        <f t="shared" ref="N15:R15" si="10">IF(I15&lt;60,"N","Y")</f>
        <v>Y</v>
      </c>
      <c r="O15" s="105" t="str">
        <f t="shared" si="10"/>
        <v>Y</v>
      </c>
      <c r="P15" s="105" t="str">
        <f t="shared" si="10"/>
        <v>Y</v>
      </c>
      <c r="Q15" s="105" t="str">
        <f t="shared" si="10"/>
        <v>N</v>
      </c>
      <c r="R15" s="105" t="str">
        <f t="shared" si="10"/>
        <v>N</v>
      </c>
      <c r="S15" s="99">
        <v>10.0</v>
      </c>
      <c r="T15" s="108">
        <f t="shared" si="5"/>
        <v>100</v>
      </c>
      <c r="U15" s="105" t="str">
        <f t="shared" si="6"/>
        <v>Y</v>
      </c>
    </row>
    <row r="16">
      <c r="A16" s="99">
        <v>5.0</v>
      </c>
      <c r="B16" s="99" t="s">
        <v>81</v>
      </c>
      <c r="C16" s="101" t="s">
        <v>82</v>
      </c>
      <c r="D16" s="99">
        <v>11.0</v>
      </c>
      <c r="E16" s="99">
        <v>18.0</v>
      </c>
      <c r="F16" s="99">
        <v>18.0</v>
      </c>
      <c r="G16" s="99">
        <v>14.0</v>
      </c>
      <c r="H16" s="99">
        <v>14.0</v>
      </c>
      <c r="I16" s="103">
        <f t="shared" ref="I16:M16" si="11">D16/0.2</f>
        <v>55</v>
      </c>
      <c r="J16" s="103">
        <f t="shared" si="11"/>
        <v>90</v>
      </c>
      <c r="K16" s="103">
        <f t="shared" si="11"/>
        <v>90</v>
      </c>
      <c r="L16" s="103">
        <f t="shared" si="11"/>
        <v>70</v>
      </c>
      <c r="M16" s="103">
        <f t="shared" si="11"/>
        <v>70</v>
      </c>
      <c r="N16" s="105" t="str">
        <f t="shared" ref="N16:R16" si="12">IF(I16&lt;60,"N","Y")</f>
        <v>N</v>
      </c>
      <c r="O16" s="105" t="str">
        <f t="shared" si="12"/>
        <v>Y</v>
      </c>
      <c r="P16" s="105" t="str">
        <f t="shared" si="12"/>
        <v>Y</v>
      </c>
      <c r="Q16" s="105" t="str">
        <f t="shared" si="12"/>
        <v>Y</v>
      </c>
      <c r="R16" s="105" t="str">
        <f t="shared" si="12"/>
        <v>Y</v>
      </c>
      <c r="S16" s="99">
        <v>8.0</v>
      </c>
      <c r="T16" s="108">
        <f t="shared" si="5"/>
        <v>80</v>
      </c>
      <c r="U16" s="105" t="str">
        <f t="shared" si="6"/>
        <v>Y</v>
      </c>
    </row>
    <row r="17">
      <c r="A17" s="99">
        <v>6.0</v>
      </c>
      <c r="B17" s="99" t="s">
        <v>83</v>
      </c>
      <c r="C17" s="101" t="s">
        <v>84</v>
      </c>
      <c r="D17" s="99">
        <v>7.0</v>
      </c>
      <c r="E17" s="99">
        <v>8.0</v>
      </c>
      <c r="F17" s="99">
        <v>8.0</v>
      </c>
      <c r="G17" s="99">
        <v>15.0</v>
      </c>
      <c r="H17" s="99">
        <v>15.0</v>
      </c>
      <c r="I17" s="103">
        <f t="shared" ref="I17:M17" si="13">D17/0.2</f>
        <v>35</v>
      </c>
      <c r="J17" s="103">
        <f t="shared" si="13"/>
        <v>40</v>
      </c>
      <c r="K17" s="103">
        <f t="shared" si="13"/>
        <v>40</v>
      </c>
      <c r="L17" s="103">
        <f t="shared" si="13"/>
        <v>75</v>
      </c>
      <c r="M17" s="103">
        <f t="shared" si="13"/>
        <v>75</v>
      </c>
      <c r="N17" s="105" t="str">
        <f t="shared" ref="N17:R17" si="14">IF(I17&lt;60,"N","Y")</f>
        <v>N</v>
      </c>
      <c r="O17" s="105" t="str">
        <f t="shared" si="14"/>
        <v>N</v>
      </c>
      <c r="P17" s="105" t="str">
        <f t="shared" si="14"/>
        <v>N</v>
      </c>
      <c r="Q17" s="105" t="str">
        <f t="shared" si="14"/>
        <v>Y</v>
      </c>
      <c r="R17" s="105" t="str">
        <f t="shared" si="14"/>
        <v>Y</v>
      </c>
      <c r="S17" s="99">
        <v>4.0</v>
      </c>
      <c r="T17" s="108">
        <f t="shared" si="5"/>
        <v>40</v>
      </c>
      <c r="U17" s="105" t="str">
        <f t="shared" si="6"/>
        <v>Y</v>
      </c>
    </row>
    <row r="18">
      <c r="A18" s="99">
        <v>7.0</v>
      </c>
      <c r="B18" s="99" t="s">
        <v>85</v>
      </c>
      <c r="C18" s="101" t="s">
        <v>86</v>
      </c>
      <c r="D18" s="99">
        <v>16.0</v>
      </c>
      <c r="E18" s="99">
        <v>17.0</v>
      </c>
      <c r="F18" s="99">
        <v>17.0</v>
      </c>
      <c r="G18" s="99">
        <v>13.0</v>
      </c>
      <c r="H18" s="99">
        <v>13.0</v>
      </c>
      <c r="I18" s="103">
        <f t="shared" ref="I18:M18" si="15">D18/0.2</f>
        <v>80</v>
      </c>
      <c r="J18" s="103">
        <f t="shared" si="15"/>
        <v>85</v>
      </c>
      <c r="K18" s="103">
        <f t="shared" si="15"/>
        <v>85</v>
      </c>
      <c r="L18" s="103">
        <f t="shared" si="15"/>
        <v>65</v>
      </c>
      <c r="M18" s="103">
        <f t="shared" si="15"/>
        <v>65</v>
      </c>
      <c r="N18" s="105" t="str">
        <f t="shared" ref="N18:R18" si="16">IF(I18&lt;60,"N","Y")</f>
        <v>Y</v>
      </c>
      <c r="O18" s="105" t="str">
        <f t="shared" si="16"/>
        <v>Y</v>
      </c>
      <c r="P18" s="105" t="str">
        <f t="shared" si="16"/>
        <v>Y</v>
      </c>
      <c r="Q18" s="105" t="str">
        <f t="shared" si="16"/>
        <v>Y</v>
      </c>
      <c r="R18" s="105" t="str">
        <f t="shared" si="16"/>
        <v>Y</v>
      </c>
      <c r="S18" s="99">
        <v>7.0</v>
      </c>
      <c r="T18" s="108">
        <f t="shared" si="5"/>
        <v>70</v>
      </c>
      <c r="U18" s="105" t="str">
        <f t="shared" si="6"/>
        <v>Y</v>
      </c>
    </row>
    <row r="19">
      <c r="A19" s="99">
        <v>8.0</v>
      </c>
      <c r="B19" s="99" t="s">
        <v>87</v>
      </c>
      <c r="C19" s="101" t="s">
        <v>88</v>
      </c>
      <c r="D19" s="99">
        <v>8.0</v>
      </c>
      <c r="E19" s="99">
        <v>8.0</v>
      </c>
      <c r="F19" s="99">
        <v>8.0</v>
      </c>
      <c r="G19" s="99">
        <v>18.0</v>
      </c>
      <c r="H19" s="99">
        <v>18.0</v>
      </c>
      <c r="I19" s="103">
        <f t="shared" ref="I19:M19" si="17">D19/0.2</f>
        <v>40</v>
      </c>
      <c r="J19" s="103">
        <f t="shared" si="17"/>
        <v>40</v>
      </c>
      <c r="K19" s="103">
        <f t="shared" si="17"/>
        <v>40</v>
      </c>
      <c r="L19" s="103">
        <f t="shared" si="17"/>
        <v>90</v>
      </c>
      <c r="M19" s="103">
        <f t="shared" si="17"/>
        <v>90</v>
      </c>
      <c r="N19" s="105" t="str">
        <f t="shared" ref="N19:R19" si="18">IF(I19&lt;60,"N","Y")</f>
        <v>N</v>
      </c>
      <c r="O19" s="105" t="str">
        <f t="shared" si="18"/>
        <v>N</v>
      </c>
      <c r="P19" s="105" t="str">
        <f t="shared" si="18"/>
        <v>N</v>
      </c>
      <c r="Q19" s="105" t="str">
        <f t="shared" si="18"/>
        <v>Y</v>
      </c>
      <c r="R19" s="105" t="str">
        <f t="shared" si="18"/>
        <v>Y</v>
      </c>
      <c r="S19" s="99">
        <v>6.0</v>
      </c>
      <c r="T19" s="108">
        <f t="shared" si="5"/>
        <v>60</v>
      </c>
      <c r="U19" s="105" t="str">
        <f t="shared" si="6"/>
        <v>Y</v>
      </c>
    </row>
    <row r="20">
      <c r="A20" s="99">
        <v>9.0</v>
      </c>
      <c r="B20" s="110" t="s">
        <v>89</v>
      </c>
      <c r="C20" s="101" t="s">
        <v>90</v>
      </c>
      <c r="D20" s="99">
        <v>6.0</v>
      </c>
      <c r="E20" s="99">
        <v>2.0</v>
      </c>
      <c r="F20" s="99">
        <v>2.0</v>
      </c>
      <c r="G20" s="99">
        <v>2.0</v>
      </c>
      <c r="H20" s="99">
        <v>2.0</v>
      </c>
      <c r="I20" s="103">
        <f t="shared" ref="I20:M20" si="19">D20/0.2</f>
        <v>30</v>
      </c>
      <c r="J20" s="103">
        <f t="shared" si="19"/>
        <v>10</v>
      </c>
      <c r="K20" s="103">
        <f t="shared" si="19"/>
        <v>10</v>
      </c>
      <c r="L20" s="103">
        <f t="shared" si="19"/>
        <v>10</v>
      </c>
      <c r="M20" s="103">
        <f t="shared" si="19"/>
        <v>10</v>
      </c>
      <c r="N20" s="105" t="str">
        <f t="shared" ref="N20:R20" si="20">IF(I20&lt;60,"N","Y")</f>
        <v>N</v>
      </c>
      <c r="O20" s="105" t="str">
        <f t="shared" si="20"/>
        <v>N</v>
      </c>
      <c r="P20" s="105" t="str">
        <f t="shared" si="20"/>
        <v>N</v>
      </c>
      <c r="Q20" s="105" t="str">
        <f t="shared" si="20"/>
        <v>N</v>
      </c>
      <c r="R20" s="105" t="str">
        <f t="shared" si="20"/>
        <v>N</v>
      </c>
      <c r="S20" s="99">
        <v>0.0</v>
      </c>
      <c r="T20" s="108">
        <f t="shared" si="5"/>
        <v>0</v>
      </c>
      <c r="U20" s="105" t="str">
        <f t="shared" si="6"/>
        <v>N</v>
      </c>
    </row>
    <row r="21" ht="15.75" customHeight="1">
      <c r="A21" s="99">
        <v>10.0</v>
      </c>
      <c r="B21" s="99" t="s">
        <v>91</v>
      </c>
      <c r="C21" s="101" t="s">
        <v>92</v>
      </c>
      <c r="D21" s="99">
        <v>18.0</v>
      </c>
      <c r="E21" s="99">
        <v>20.0</v>
      </c>
      <c r="F21" s="99">
        <v>20.0</v>
      </c>
      <c r="G21" s="99">
        <v>0.0</v>
      </c>
      <c r="H21" s="99">
        <v>0.0</v>
      </c>
      <c r="I21" s="103">
        <f t="shared" ref="I21:M21" si="21">D21/0.2</f>
        <v>90</v>
      </c>
      <c r="J21" s="103">
        <f t="shared" si="21"/>
        <v>100</v>
      </c>
      <c r="K21" s="103">
        <f t="shared" si="21"/>
        <v>100</v>
      </c>
      <c r="L21" s="103">
        <f t="shared" si="21"/>
        <v>0</v>
      </c>
      <c r="M21" s="103">
        <f t="shared" si="21"/>
        <v>0</v>
      </c>
      <c r="N21" s="105" t="str">
        <f t="shared" ref="N21:R21" si="22">IF(I21&lt;60,"N","Y")</f>
        <v>Y</v>
      </c>
      <c r="O21" s="105" t="str">
        <f t="shared" si="22"/>
        <v>Y</v>
      </c>
      <c r="P21" s="105" t="str">
        <f t="shared" si="22"/>
        <v>Y</v>
      </c>
      <c r="Q21" s="105" t="str">
        <f t="shared" si="22"/>
        <v>N</v>
      </c>
      <c r="R21" s="105" t="str">
        <f t="shared" si="22"/>
        <v>N</v>
      </c>
      <c r="S21" s="99">
        <v>8.0</v>
      </c>
      <c r="T21" s="108">
        <f t="shared" si="5"/>
        <v>80</v>
      </c>
      <c r="U21" s="105" t="str">
        <f t="shared" si="6"/>
        <v>Y</v>
      </c>
    </row>
    <row r="22" ht="15.75" customHeight="1">
      <c r="A22" s="99">
        <v>11.0</v>
      </c>
      <c r="B22" s="99" t="s">
        <v>93</v>
      </c>
      <c r="C22" s="101" t="s">
        <v>94</v>
      </c>
      <c r="D22" s="99">
        <v>8.0</v>
      </c>
      <c r="E22" s="99">
        <v>17.0</v>
      </c>
      <c r="F22" s="99">
        <v>17.0</v>
      </c>
      <c r="G22" s="99">
        <v>16.0</v>
      </c>
      <c r="H22" s="99">
        <v>16.0</v>
      </c>
      <c r="I22" s="103">
        <f t="shared" ref="I22:M22" si="23">D22/0.2</f>
        <v>40</v>
      </c>
      <c r="J22" s="103">
        <f t="shared" si="23"/>
        <v>85</v>
      </c>
      <c r="K22" s="103">
        <f t="shared" si="23"/>
        <v>85</v>
      </c>
      <c r="L22" s="103">
        <f t="shared" si="23"/>
        <v>80</v>
      </c>
      <c r="M22" s="103">
        <f t="shared" si="23"/>
        <v>80</v>
      </c>
      <c r="N22" s="105" t="str">
        <f t="shared" ref="N22:R22" si="24">IF(I22&lt;60,"N","Y")</f>
        <v>N</v>
      </c>
      <c r="O22" s="105" t="str">
        <f t="shared" si="24"/>
        <v>Y</v>
      </c>
      <c r="P22" s="105" t="str">
        <f t="shared" si="24"/>
        <v>Y</v>
      </c>
      <c r="Q22" s="105" t="str">
        <f t="shared" si="24"/>
        <v>Y</v>
      </c>
      <c r="R22" s="105" t="str">
        <f t="shared" si="24"/>
        <v>Y</v>
      </c>
      <c r="S22" s="99">
        <v>6.0</v>
      </c>
      <c r="T22" s="108">
        <f t="shared" si="5"/>
        <v>60</v>
      </c>
      <c r="U22" s="105" t="str">
        <f t="shared" si="6"/>
        <v>Y</v>
      </c>
    </row>
    <row r="23" ht="15.75" customHeight="1">
      <c r="A23" s="99">
        <v>12.0</v>
      </c>
      <c r="B23" s="99" t="s">
        <v>95</v>
      </c>
      <c r="C23" s="101" t="s">
        <v>80</v>
      </c>
      <c r="D23" s="99">
        <v>11.0</v>
      </c>
      <c r="E23" s="99">
        <v>20.0</v>
      </c>
      <c r="F23" s="99">
        <v>20.0</v>
      </c>
      <c r="G23" s="99">
        <v>19.0</v>
      </c>
      <c r="H23" s="99">
        <v>19.0</v>
      </c>
      <c r="I23" s="103">
        <f t="shared" ref="I23:M23" si="25">D23/0.2</f>
        <v>55</v>
      </c>
      <c r="J23" s="103">
        <f t="shared" si="25"/>
        <v>100</v>
      </c>
      <c r="K23" s="103">
        <f t="shared" si="25"/>
        <v>100</v>
      </c>
      <c r="L23" s="103">
        <f t="shared" si="25"/>
        <v>95</v>
      </c>
      <c r="M23" s="103">
        <f t="shared" si="25"/>
        <v>95</v>
      </c>
      <c r="N23" s="105" t="str">
        <f t="shared" ref="N23:R23" si="26">IF(I23&lt;60,"N","Y")</f>
        <v>N</v>
      </c>
      <c r="O23" s="105" t="str">
        <f t="shared" si="26"/>
        <v>Y</v>
      </c>
      <c r="P23" s="105" t="str">
        <f t="shared" si="26"/>
        <v>Y</v>
      </c>
      <c r="Q23" s="105" t="str">
        <f t="shared" si="26"/>
        <v>Y</v>
      </c>
      <c r="R23" s="105" t="str">
        <f t="shared" si="26"/>
        <v>Y</v>
      </c>
      <c r="S23" s="99">
        <v>7.0</v>
      </c>
      <c r="T23" s="108">
        <f t="shared" si="5"/>
        <v>70</v>
      </c>
      <c r="U23" s="105" t="str">
        <f t="shared" si="6"/>
        <v>Y</v>
      </c>
    </row>
    <row r="24" ht="15.75" customHeight="1">
      <c r="A24" s="99">
        <v>13.0</v>
      </c>
      <c r="B24" s="99" t="s">
        <v>96</v>
      </c>
      <c r="C24" s="101" t="s">
        <v>97</v>
      </c>
      <c r="D24" s="99">
        <v>16.0</v>
      </c>
      <c r="E24" s="99">
        <v>16.0</v>
      </c>
      <c r="F24" s="99">
        <v>16.0</v>
      </c>
      <c r="G24" s="99">
        <v>10.0</v>
      </c>
      <c r="H24" s="99">
        <v>10.0</v>
      </c>
      <c r="I24" s="103">
        <f t="shared" ref="I24:M24" si="27">D24/0.2</f>
        <v>80</v>
      </c>
      <c r="J24" s="103">
        <f t="shared" si="27"/>
        <v>80</v>
      </c>
      <c r="K24" s="103">
        <f t="shared" si="27"/>
        <v>80</v>
      </c>
      <c r="L24" s="103">
        <f t="shared" si="27"/>
        <v>50</v>
      </c>
      <c r="M24" s="103">
        <f t="shared" si="27"/>
        <v>50</v>
      </c>
      <c r="N24" s="105" t="str">
        <f t="shared" ref="N24:R24" si="28">IF(I24&lt;60,"N","Y")</f>
        <v>Y</v>
      </c>
      <c r="O24" s="105" t="str">
        <f t="shared" si="28"/>
        <v>Y</v>
      </c>
      <c r="P24" s="105" t="str">
        <f t="shared" si="28"/>
        <v>Y</v>
      </c>
      <c r="Q24" s="105" t="str">
        <f t="shared" si="28"/>
        <v>N</v>
      </c>
      <c r="R24" s="105" t="str">
        <f t="shared" si="28"/>
        <v>N</v>
      </c>
      <c r="S24" s="99">
        <v>7.0</v>
      </c>
      <c r="T24" s="108">
        <f t="shared" si="5"/>
        <v>70</v>
      </c>
      <c r="U24" s="105" t="str">
        <f t="shared" si="6"/>
        <v>Y</v>
      </c>
    </row>
    <row r="25" ht="15.75" customHeight="1">
      <c r="A25" s="99">
        <v>14.0</v>
      </c>
      <c r="B25" s="99" t="s">
        <v>98</v>
      </c>
      <c r="C25" s="101" t="s">
        <v>99</v>
      </c>
      <c r="D25" s="99">
        <v>3.0</v>
      </c>
      <c r="E25" s="99">
        <v>3.0</v>
      </c>
      <c r="F25" s="99">
        <v>3.0</v>
      </c>
      <c r="G25" s="99">
        <v>0.0</v>
      </c>
      <c r="H25" s="99">
        <v>0.0</v>
      </c>
      <c r="I25" s="103">
        <f t="shared" ref="I25:M25" si="29">D25/0.2</f>
        <v>15</v>
      </c>
      <c r="J25" s="103">
        <f t="shared" si="29"/>
        <v>15</v>
      </c>
      <c r="K25" s="103">
        <f t="shared" si="29"/>
        <v>15</v>
      </c>
      <c r="L25" s="103">
        <f t="shared" si="29"/>
        <v>0</v>
      </c>
      <c r="M25" s="103">
        <f t="shared" si="29"/>
        <v>0</v>
      </c>
      <c r="N25" s="105" t="str">
        <f t="shared" ref="N25:R25" si="30">IF(I25&lt;60,"N","Y")</f>
        <v>N</v>
      </c>
      <c r="O25" s="105" t="str">
        <f t="shared" si="30"/>
        <v>N</v>
      </c>
      <c r="P25" s="105" t="str">
        <f t="shared" si="30"/>
        <v>N</v>
      </c>
      <c r="Q25" s="105" t="str">
        <f t="shared" si="30"/>
        <v>N</v>
      </c>
      <c r="R25" s="105" t="str">
        <f t="shared" si="30"/>
        <v>N</v>
      </c>
      <c r="S25" s="99">
        <v>0.0</v>
      </c>
      <c r="T25" s="108">
        <f t="shared" si="5"/>
        <v>0</v>
      </c>
      <c r="U25" s="105" t="str">
        <f t="shared" si="6"/>
        <v>N</v>
      </c>
    </row>
    <row r="26" ht="15.75" customHeight="1">
      <c r="A26" s="99">
        <v>15.0</v>
      </c>
      <c r="B26" s="112" t="s">
        <v>100</v>
      </c>
      <c r="C26" s="101" t="s">
        <v>101</v>
      </c>
      <c r="D26" s="99">
        <v>15.0</v>
      </c>
      <c r="E26" s="99">
        <v>11.0</v>
      </c>
      <c r="F26" s="99">
        <v>11.0</v>
      </c>
      <c r="G26" s="99">
        <v>12.0</v>
      </c>
      <c r="H26" s="99">
        <v>12.0</v>
      </c>
      <c r="I26" s="103">
        <f t="shared" ref="I26:M26" si="31">D26/0.2</f>
        <v>75</v>
      </c>
      <c r="J26" s="103">
        <f t="shared" si="31"/>
        <v>55</v>
      </c>
      <c r="K26" s="103">
        <f t="shared" si="31"/>
        <v>55</v>
      </c>
      <c r="L26" s="103">
        <f t="shared" si="31"/>
        <v>60</v>
      </c>
      <c r="M26" s="103">
        <f t="shared" si="31"/>
        <v>60</v>
      </c>
      <c r="N26" s="105" t="str">
        <f t="shared" ref="N26:R26" si="32">IF(I26&lt;60,"N","Y")</f>
        <v>Y</v>
      </c>
      <c r="O26" s="105" t="str">
        <f t="shared" si="32"/>
        <v>N</v>
      </c>
      <c r="P26" s="105" t="str">
        <f t="shared" si="32"/>
        <v>N</v>
      </c>
      <c r="Q26" s="105" t="str">
        <f t="shared" si="32"/>
        <v>Y</v>
      </c>
      <c r="R26" s="105" t="str">
        <f t="shared" si="32"/>
        <v>Y</v>
      </c>
      <c r="S26" s="99">
        <v>8.0</v>
      </c>
      <c r="T26" s="108">
        <f t="shared" si="5"/>
        <v>80</v>
      </c>
      <c r="U26" s="105" t="str">
        <f t="shared" si="6"/>
        <v>Y</v>
      </c>
    </row>
    <row r="27" ht="15.75" customHeight="1">
      <c r="A27" s="99">
        <v>16.0</v>
      </c>
      <c r="B27" s="99" t="s">
        <v>102</v>
      </c>
      <c r="C27" s="101" t="s">
        <v>103</v>
      </c>
      <c r="D27" s="99">
        <v>10.0</v>
      </c>
      <c r="E27" s="99">
        <v>20.0</v>
      </c>
      <c r="F27" s="99">
        <v>20.0</v>
      </c>
      <c r="G27" s="99">
        <v>13.0</v>
      </c>
      <c r="H27" s="99">
        <v>13.0</v>
      </c>
      <c r="I27" s="103">
        <f t="shared" ref="I27:M27" si="33">D27/0.2</f>
        <v>50</v>
      </c>
      <c r="J27" s="103">
        <f t="shared" si="33"/>
        <v>100</v>
      </c>
      <c r="K27" s="103">
        <f t="shared" si="33"/>
        <v>100</v>
      </c>
      <c r="L27" s="103">
        <f t="shared" si="33"/>
        <v>65</v>
      </c>
      <c r="M27" s="103">
        <f t="shared" si="33"/>
        <v>65</v>
      </c>
      <c r="N27" s="105" t="str">
        <f t="shared" ref="N27:R27" si="34">IF(I27&lt;60,"N","Y")</f>
        <v>N</v>
      </c>
      <c r="O27" s="105" t="str">
        <f t="shared" si="34"/>
        <v>Y</v>
      </c>
      <c r="P27" s="105" t="str">
        <f t="shared" si="34"/>
        <v>Y</v>
      </c>
      <c r="Q27" s="105" t="str">
        <f t="shared" si="34"/>
        <v>Y</v>
      </c>
      <c r="R27" s="105" t="str">
        <f t="shared" si="34"/>
        <v>Y</v>
      </c>
      <c r="S27" s="99">
        <v>8.0</v>
      </c>
      <c r="T27" s="108">
        <f t="shared" si="5"/>
        <v>80</v>
      </c>
      <c r="U27" s="105" t="str">
        <f t="shared" si="6"/>
        <v>Y</v>
      </c>
    </row>
    <row r="28" ht="15.75" customHeight="1">
      <c r="A28" s="99">
        <v>17.0</v>
      </c>
      <c r="B28" s="99" t="s">
        <v>104</v>
      </c>
      <c r="C28" s="101" t="s">
        <v>105</v>
      </c>
      <c r="D28" s="99">
        <v>2.0</v>
      </c>
      <c r="E28" s="99">
        <v>7.0</v>
      </c>
      <c r="F28" s="99">
        <v>7.0</v>
      </c>
      <c r="G28" s="99">
        <v>3.0</v>
      </c>
      <c r="H28" s="99">
        <v>3.0</v>
      </c>
      <c r="I28" s="103">
        <f t="shared" ref="I28:M28" si="35">D28/0.2</f>
        <v>10</v>
      </c>
      <c r="J28" s="103">
        <f t="shared" si="35"/>
        <v>35</v>
      </c>
      <c r="K28" s="103">
        <f t="shared" si="35"/>
        <v>35</v>
      </c>
      <c r="L28" s="103">
        <f t="shared" si="35"/>
        <v>15</v>
      </c>
      <c r="M28" s="103">
        <f t="shared" si="35"/>
        <v>15</v>
      </c>
      <c r="N28" s="105" t="str">
        <f t="shared" ref="N28:R28" si="36">IF(I28&lt;60,"N","Y")</f>
        <v>N</v>
      </c>
      <c r="O28" s="105" t="str">
        <f t="shared" si="36"/>
        <v>N</v>
      </c>
      <c r="P28" s="105" t="str">
        <f t="shared" si="36"/>
        <v>N</v>
      </c>
      <c r="Q28" s="105" t="str">
        <f t="shared" si="36"/>
        <v>N</v>
      </c>
      <c r="R28" s="105" t="str">
        <f t="shared" si="36"/>
        <v>N</v>
      </c>
      <c r="S28" s="99">
        <v>4.0</v>
      </c>
      <c r="T28" s="108">
        <f t="shared" si="5"/>
        <v>40</v>
      </c>
      <c r="U28" s="105" t="str">
        <f t="shared" si="6"/>
        <v>Y</v>
      </c>
    </row>
    <row r="29" ht="15.75" customHeight="1">
      <c r="A29" s="99">
        <v>18.0</v>
      </c>
      <c r="B29" s="110" t="s">
        <v>106</v>
      </c>
      <c r="C29" s="101" t="s">
        <v>107</v>
      </c>
      <c r="D29" s="99">
        <v>13.0</v>
      </c>
      <c r="E29" s="99">
        <v>14.0</v>
      </c>
      <c r="F29" s="99">
        <v>14.0</v>
      </c>
      <c r="G29" s="99">
        <v>13.0</v>
      </c>
      <c r="H29" s="99">
        <v>13.0</v>
      </c>
      <c r="I29" s="103">
        <f t="shared" ref="I29:M29" si="37">D29/0.2</f>
        <v>65</v>
      </c>
      <c r="J29" s="103">
        <f t="shared" si="37"/>
        <v>70</v>
      </c>
      <c r="K29" s="103">
        <f t="shared" si="37"/>
        <v>70</v>
      </c>
      <c r="L29" s="103">
        <f t="shared" si="37"/>
        <v>65</v>
      </c>
      <c r="M29" s="103">
        <f t="shared" si="37"/>
        <v>65</v>
      </c>
      <c r="N29" s="105" t="str">
        <f t="shared" ref="N29:R29" si="38">IF(I29&lt;60,"N","Y")</f>
        <v>Y</v>
      </c>
      <c r="O29" s="105" t="str">
        <f t="shared" si="38"/>
        <v>Y</v>
      </c>
      <c r="P29" s="105" t="str">
        <f t="shared" si="38"/>
        <v>Y</v>
      </c>
      <c r="Q29" s="105" t="str">
        <f t="shared" si="38"/>
        <v>Y</v>
      </c>
      <c r="R29" s="105" t="str">
        <f t="shared" si="38"/>
        <v>Y</v>
      </c>
      <c r="S29" s="99">
        <v>6.0</v>
      </c>
      <c r="T29" s="108">
        <f t="shared" si="5"/>
        <v>60</v>
      </c>
      <c r="U29" s="105" t="str">
        <f t="shared" si="6"/>
        <v>Y</v>
      </c>
    </row>
    <row r="30" ht="15.75" customHeight="1">
      <c r="A30" s="99">
        <v>19.0</v>
      </c>
      <c r="B30" s="110" t="s">
        <v>108</v>
      </c>
      <c r="C30" s="101" t="s">
        <v>109</v>
      </c>
      <c r="D30" s="99">
        <v>18.0</v>
      </c>
      <c r="E30" s="99">
        <v>20.0</v>
      </c>
      <c r="F30" s="99">
        <v>20.0</v>
      </c>
      <c r="G30" s="99">
        <v>0.0</v>
      </c>
      <c r="H30" s="99">
        <v>0.0</v>
      </c>
      <c r="I30" s="103">
        <f t="shared" ref="I30:M30" si="39">D30/0.2</f>
        <v>90</v>
      </c>
      <c r="J30" s="103">
        <f t="shared" si="39"/>
        <v>100</v>
      </c>
      <c r="K30" s="103">
        <f t="shared" si="39"/>
        <v>100</v>
      </c>
      <c r="L30" s="103">
        <f t="shared" si="39"/>
        <v>0</v>
      </c>
      <c r="M30" s="103">
        <f t="shared" si="39"/>
        <v>0</v>
      </c>
      <c r="N30" s="105" t="str">
        <f t="shared" ref="N30:R30" si="40">IF(I30&lt;60,"N","Y")</f>
        <v>Y</v>
      </c>
      <c r="O30" s="105" t="str">
        <f t="shared" si="40"/>
        <v>Y</v>
      </c>
      <c r="P30" s="105" t="str">
        <f t="shared" si="40"/>
        <v>Y</v>
      </c>
      <c r="Q30" s="105" t="str">
        <f t="shared" si="40"/>
        <v>N</v>
      </c>
      <c r="R30" s="105" t="str">
        <f t="shared" si="40"/>
        <v>N</v>
      </c>
      <c r="S30" s="99">
        <v>6.0</v>
      </c>
      <c r="T30" s="108">
        <f t="shared" si="5"/>
        <v>60</v>
      </c>
      <c r="U30" s="105" t="str">
        <f t="shared" si="6"/>
        <v>Y</v>
      </c>
    </row>
    <row r="31" ht="15.75" customHeight="1">
      <c r="A31" s="99">
        <v>20.0</v>
      </c>
      <c r="B31" s="99" t="s">
        <v>110</v>
      </c>
      <c r="C31" s="101" t="s">
        <v>111</v>
      </c>
      <c r="D31" s="99">
        <v>12.0</v>
      </c>
      <c r="E31" s="99">
        <v>17.0</v>
      </c>
      <c r="F31" s="99">
        <v>17.0</v>
      </c>
      <c r="G31" s="99">
        <v>16.0</v>
      </c>
      <c r="H31" s="99">
        <v>16.0</v>
      </c>
      <c r="I31" s="103">
        <f t="shared" ref="I31:M31" si="41">D31/0.2</f>
        <v>60</v>
      </c>
      <c r="J31" s="103">
        <f t="shared" si="41"/>
        <v>85</v>
      </c>
      <c r="K31" s="103">
        <f t="shared" si="41"/>
        <v>85</v>
      </c>
      <c r="L31" s="103">
        <f t="shared" si="41"/>
        <v>80</v>
      </c>
      <c r="M31" s="103">
        <f t="shared" si="41"/>
        <v>80</v>
      </c>
      <c r="N31" s="105" t="str">
        <f t="shared" ref="N31:R31" si="42">IF(I31&lt;60,"N","Y")</f>
        <v>Y</v>
      </c>
      <c r="O31" s="105" t="str">
        <f t="shared" si="42"/>
        <v>Y</v>
      </c>
      <c r="P31" s="105" t="str">
        <f t="shared" si="42"/>
        <v>Y</v>
      </c>
      <c r="Q31" s="105" t="str">
        <f t="shared" si="42"/>
        <v>Y</v>
      </c>
      <c r="R31" s="105" t="str">
        <f t="shared" si="42"/>
        <v>Y</v>
      </c>
      <c r="S31" s="99">
        <v>8.0</v>
      </c>
      <c r="T31" s="108">
        <f t="shared" si="5"/>
        <v>80</v>
      </c>
      <c r="U31" s="105" t="str">
        <f t="shared" si="6"/>
        <v>Y</v>
      </c>
    </row>
    <row r="32" ht="15.75" customHeight="1">
      <c r="A32" s="99">
        <v>21.0</v>
      </c>
      <c r="B32" s="110" t="s">
        <v>112</v>
      </c>
      <c r="C32" s="101" t="s">
        <v>113</v>
      </c>
      <c r="D32" s="99">
        <v>18.0</v>
      </c>
      <c r="E32" s="99">
        <v>20.0</v>
      </c>
      <c r="F32" s="99">
        <v>20.0</v>
      </c>
      <c r="G32" s="99">
        <v>20.0</v>
      </c>
      <c r="H32" s="99">
        <v>20.0</v>
      </c>
      <c r="I32" s="103">
        <f t="shared" ref="I32:M32" si="43">D32/0.2</f>
        <v>90</v>
      </c>
      <c r="J32" s="103">
        <f t="shared" si="43"/>
        <v>100</v>
      </c>
      <c r="K32" s="103">
        <f t="shared" si="43"/>
        <v>100</v>
      </c>
      <c r="L32" s="103">
        <f t="shared" si="43"/>
        <v>100</v>
      </c>
      <c r="M32" s="103">
        <f t="shared" si="43"/>
        <v>100</v>
      </c>
      <c r="N32" s="105" t="str">
        <f t="shared" ref="N32:R32" si="44">IF(I32&lt;60,"N","Y")</f>
        <v>Y</v>
      </c>
      <c r="O32" s="105" t="str">
        <f t="shared" si="44"/>
        <v>Y</v>
      </c>
      <c r="P32" s="105" t="str">
        <f t="shared" si="44"/>
        <v>Y</v>
      </c>
      <c r="Q32" s="105" t="str">
        <f t="shared" si="44"/>
        <v>Y</v>
      </c>
      <c r="R32" s="105" t="str">
        <f t="shared" si="44"/>
        <v>Y</v>
      </c>
      <c r="S32" s="99">
        <v>8.0</v>
      </c>
      <c r="T32" s="108">
        <f t="shared" si="5"/>
        <v>80</v>
      </c>
      <c r="U32" s="105" t="str">
        <f t="shared" si="6"/>
        <v>Y</v>
      </c>
    </row>
    <row r="33" ht="15.75" customHeight="1">
      <c r="A33" s="99">
        <v>22.0</v>
      </c>
      <c r="B33" s="110" t="s">
        <v>114</v>
      </c>
      <c r="C33" s="101" t="s">
        <v>115</v>
      </c>
      <c r="D33" s="99">
        <v>13.0</v>
      </c>
      <c r="E33" s="99">
        <v>17.0</v>
      </c>
      <c r="F33" s="99">
        <v>17.0</v>
      </c>
      <c r="G33" s="99">
        <v>19.0</v>
      </c>
      <c r="H33" s="99">
        <v>19.0</v>
      </c>
      <c r="I33" s="103">
        <f t="shared" ref="I33:M33" si="45">D33/0.2</f>
        <v>65</v>
      </c>
      <c r="J33" s="103">
        <f t="shared" si="45"/>
        <v>85</v>
      </c>
      <c r="K33" s="103">
        <f t="shared" si="45"/>
        <v>85</v>
      </c>
      <c r="L33" s="103">
        <f t="shared" si="45"/>
        <v>95</v>
      </c>
      <c r="M33" s="103">
        <f t="shared" si="45"/>
        <v>95</v>
      </c>
      <c r="N33" s="105" t="str">
        <f t="shared" ref="N33:R33" si="46">IF(I33&lt;60,"N","Y")</f>
        <v>Y</v>
      </c>
      <c r="O33" s="105" t="str">
        <f t="shared" si="46"/>
        <v>Y</v>
      </c>
      <c r="P33" s="105" t="str">
        <f t="shared" si="46"/>
        <v>Y</v>
      </c>
      <c r="Q33" s="105" t="str">
        <f t="shared" si="46"/>
        <v>Y</v>
      </c>
      <c r="R33" s="105" t="str">
        <f t="shared" si="46"/>
        <v>Y</v>
      </c>
      <c r="S33" s="99">
        <v>10.0</v>
      </c>
      <c r="T33" s="108">
        <f t="shared" si="5"/>
        <v>100</v>
      </c>
      <c r="U33" s="105" t="str">
        <f t="shared" si="6"/>
        <v>Y</v>
      </c>
    </row>
    <row r="34" ht="15.75" customHeight="1">
      <c r="A34" s="99">
        <v>23.0</v>
      </c>
      <c r="B34" s="110" t="s">
        <v>116</v>
      </c>
      <c r="C34" s="101" t="s">
        <v>117</v>
      </c>
      <c r="D34" s="99">
        <v>7.0</v>
      </c>
      <c r="E34" s="99">
        <v>14.0</v>
      </c>
      <c r="F34" s="99">
        <v>14.0</v>
      </c>
      <c r="G34" s="99">
        <v>14.0</v>
      </c>
      <c r="H34" s="99">
        <v>14.0</v>
      </c>
      <c r="I34" s="103">
        <f t="shared" ref="I34:M34" si="47">D34/0.2</f>
        <v>35</v>
      </c>
      <c r="J34" s="103">
        <f t="shared" si="47"/>
        <v>70</v>
      </c>
      <c r="K34" s="103">
        <f t="shared" si="47"/>
        <v>70</v>
      </c>
      <c r="L34" s="103">
        <f t="shared" si="47"/>
        <v>70</v>
      </c>
      <c r="M34" s="103">
        <f t="shared" si="47"/>
        <v>70</v>
      </c>
      <c r="N34" s="105" t="str">
        <f t="shared" ref="N34:R34" si="48">IF(I34&lt;60,"N","Y")</f>
        <v>N</v>
      </c>
      <c r="O34" s="105" t="str">
        <f t="shared" si="48"/>
        <v>Y</v>
      </c>
      <c r="P34" s="105" t="str">
        <f t="shared" si="48"/>
        <v>Y</v>
      </c>
      <c r="Q34" s="105" t="str">
        <f t="shared" si="48"/>
        <v>Y</v>
      </c>
      <c r="R34" s="105" t="str">
        <f t="shared" si="48"/>
        <v>Y</v>
      </c>
      <c r="S34" s="99">
        <v>9.0</v>
      </c>
      <c r="T34" s="108">
        <f t="shared" si="5"/>
        <v>90</v>
      </c>
      <c r="U34" s="105" t="str">
        <f t="shared" si="6"/>
        <v>Y</v>
      </c>
    </row>
    <row r="35" ht="15.75" customHeight="1">
      <c r="A35" s="99">
        <v>24.0</v>
      </c>
      <c r="B35" s="110" t="s">
        <v>118</v>
      </c>
      <c r="C35" s="101" t="s">
        <v>119</v>
      </c>
      <c r="D35" s="99">
        <v>11.0</v>
      </c>
      <c r="E35" s="99">
        <v>20.0</v>
      </c>
      <c r="F35" s="99">
        <v>20.0</v>
      </c>
      <c r="G35" s="99">
        <v>16.0</v>
      </c>
      <c r="H35" s="99">
        <v>16.0</v>
      </c>
      <c r="I35" s="103">
        <f t="shared" ref="I35:M35" si="49">D35/0.2</f>
        <v>55</v>
      </c>
      <c r="J35" s="103">
        <f t="shared" si="49"/>
        <v>100</v>
      </c>
      <c r="K35" s="103">
        <f t="shared" si="49"/>
        <v>100</v>
      </c>
      <c r="L35" s="103">
        <f t="shared" si="49"/>
        <v>80</v>
      </c>
      <c r="M35" s="103">
        <f t="shared" si="49"/>
        <v>80</v>
      </c>
      <c r="N35" s="105" t="str">
        <f t="shared" ref="N35:R35" si="50">IF(I35&lt;60,"N","Y")</f>
        <v>N</v>
      </c>
      <c r="O35" s="105" t="str">
        <f t="shared" si="50"/>
        <v>Y</v>
      </c>
      <c r="P35" s="105" t="str">
        <f t="shared" si="50"/>
        <v>Y</v>
      </c>
      <c r="Q35" s="105" t="str">
        <f t="shared" si="50"/>
        <v>Y</v>
      </c>
      <c r="R35" s="105" t="str">
        <f t="shared" si="50"/>
        <v>Y</v>
      </c>
      <c r="S35" s="99">
        <v>7.0</v>
      </c>
      <c r="T35" s="108">
        <f t="shared" si="5"/>
        <v>70</v>
      </c>
      <c r="U35" s="105" t="str">
        <f t="shared" si="6"/>
        <v>Y</v>
      </c>
    </row>
    <row r="36" ht="15.75" customHeight="1">
      <c r="A36" s="99">
        <v>25.0</v>
      </c>
      <c r="B36" s="99" t="s">
        <v>120</v>
      </c>
      <c r="C36" s="101" t="s">
        <v>121</v>
      </c>
      <c r="D36" s="99">
        <v>9.0</v>
      </c>
      <c r="E36" s="99">
        <v>14.0</v>
      </c>
      <c r="F36" s="99">
        <v>14.0</v>
      </c>
      <c r="G36" s="99">
        <v>0.0</v>
      </c>
      <c r="H36" s="99">
        <v>0.0</v>
      </c>
      <c r="I36" s="103">
        <f t="shared" ref="I36:M36" si="51">D36/0.2</f>
        <v>45</v>
      </c>
      <c r="J36" s="103">
        <f t="shared" si="51"/>
        <v>70</v>
      </c>
      <c r="K36" s="103">
        <f t="shared" si="51"/>
        <v>70</v>
      </c>
      <c r="L36" s="103">
        <f t="shared" si="51"/>
        <v>0</v>
      </c>
      <c r="M36" s="103">
        <f t="shared" si="51"/>
        <v>0</v>
      </c>
      <c r="N36" s="105" t="str">
        <f t="shared" ref="N36:R36" si="52">IF(I36&lt;60,"N","Y")</f>
        <v>N</v>
      </c>
      <c r="O36" s="105" t="str">
        <f t="shared" si="52"/>
        <v>Y</v>
      </c>
      <c r="P36" s="105" t="str">
        <f t="shared" si="52"/>
        <v>Y</v>
      </c>
      <c r="Q36" s="105" t="str">
        <f t="shared" si="52"/>
        <v>N</v>
      </c>
      <c r="R36" s="105" t="str">
        <f t="shared" si="52"/>
        <v>N</v>
      </c>
      <c r="S36" s="99">
        <v>4.0</v>
      </c>
      <c r="T36" s="108">
        <f t="shared" si="5"/>
        <v>40</v>
      </c>
      <c r="U36" s="105" t="str">
        <f t="shared" si="6"/>
        <v>Y</v>
      </c>
    </row>
    <row r="37" ht="15.75" customHeight="1">
      <c r="A37" s="99">
        <v>26.0</v>
      </c>
      <c r="B37" s="99" t="s">
        <v>122</v>
      </c>
      <c r="C37" s="101" t="s">
        <v>123</v>
      </c>
      <c r="D37" s="99">
        <v>12.0</v>
      </c>
      <c r="E37" s="99">
        <v>16.0</v>
      </c>
      <c r="F37" s="99">
        <v>16.0</v>
      </c>
      <c r="G37" s="99">
        <v>18.0</v>
      </c>
      <c r="H37" s="99">
        <v>18.0</v>
      </c>
      <c r="I37" s="103">
        <f t="shared" ref="I37:M37" si="53">D37/0.2</f>
        <v>60</v>
      </c>
      <c r="J37" s="103">
        <f t="shared" si="53"/>
        <v>80</v>
      </c>
      <c r="K37" s="103">
        <f t="shared" si="53"/>
        <v>80</v>
      </c>
      <c r="L37" s="103">
        <f t="shared" si="53"/>
        <v>90</v>
      </c>
      <c r="M37" s="103">
        <f t="shared" si="53"/>
        <v>90</v>
      </c>
      <c r="N37" s="105" t="str">
        <f t="shared" ref="N37:R37" si="54">IF(I37&lt;60,"N","Y")</f>
        <v>Y</v>
      </c>
      <c r="O37" s="105" t="str">
        <f t="shared" si="54"/>
        <v>Y</v>
      </c>
      <c r="P37" s="105" t="str">
        <f t="shared" si="54"/>
        <v>Y</v>
      </c>
      <c r="Q37" s="105" t="str">
        <f t="shared" si="54"/>
        <v>Y</v>
      </c>
      <c r="R37" s="105" t="str">
        <f t="shared" si="54"/>
        <v>Y</v>
      </c>
      <c r="S37" s="99">
        <v>9.0</v>
      </c>
      <c r="T37" s="108">
        <f t="shared" si="5"/>
        <v>90</v>
      </c>
      <c r="U37" s="105" t="str">
        <f t="shared" si="6"/>
        <v>Y</v>
      </c>
    </row>
    <row r="38" ht="15.75" customHeight="1">
      <c r="A38" s="99">
        <v>27.0</v>
      </c>
      <c r="B38" s="110" t="s">
        <v>124</v>
      </c>
      <c r="C38" s="101" t="s">
        <v>125</v>
      </c>
      <c r="D38" s="99">
        <v>18.0</v>
      </c>
      <c r="E38" s="99">
        <v>18.0</v>
      </c>
      <c r="F38" s="99">
        <v>18.0</v>
      </c>
      <c r="G38" s="99">
        <v>0.0</v>
      </c>
      <c r="H38" s="99">
        <v>0.0</v>
      </c>
      <c r="I38" s="103">
        <f t="shared" ref="I38:M38" si="55">D38/0.2</f>
        <v>90</v>
      </c>
      <c r="J38" s="103">
        <f t="shared" si="55"/>
        <v>90</v>
      </c>
      <c r="K38" s="103">
        <f t="shared" si="55"/>
        <v>90</v>
      </c>
      <c r="L38" s="103">
        <f t="shared" si="55"/>
        <v>0</v>
      </c>
      <c r="M38" s="103">
        <f t="shared" si="55"/>
        <v>0</v>
      </c>
      <c r="N38" s="105" t="str">
        <f t="shared" ref="N38:R38" si="56">IF(I38&lt;60,"N","Y")</f>
        <v>Y</v>
      </c>
      <c r="O38" s="105" t="str">
        <f t="shared" si="56"/>
        <v>Y</v>
      </c>
      <c r="P38" s="105" t="str">
        <f t="shared" si="56"/>
        <v>Y</v>
      </c>
      <c r="Q38" s="105" t="str">
        <f t="shared" si="56"/>
        <v>N</v>
      </c>
      <c r="R38" s="105" t="str">
        <f t="shared" si="56"/>
        <v>N</v>
      </c>
      <c r="S38" s="99">
        <v>7.0</v>
      </c>
      <c r="T38" s="108">
        <f t="shared" si="5"/>
        <v>70</v>
      </c>
      <c r="U38" s="105" t="str">
        <f t="shared" si="6"/>
        <v>Y</v>
      </c>
    </row>
    <row r="39" ht="15.75" customHeight="1">
      <c r="A39" s="99">
        <v>28.0</v>
      </c>
      <c r="B39" s="110" t="s">
        <v>126</v>
      </c>
      <c r="C39" s="101" t="s">
        <v>127</v>
      </c>
      <c r="D39" s="99">
        <v>20.0</v>
      </c>
      <c r="E39" s="99">
        <v>17.0</v>
      </c>
      <c r="F39" s="99">
        <v>17.0</v>
      </c>
      <c r="G39" s="99">
        <v>15.0</v>
      </c>
      <c r="H39" s="99">
        <v>15.0</v>
      </c>
      <c r="I39" s="103">
        <f t="shared" ref="I39:M39" si="57">D39/0.2</f>
        <v>100</v>
      </c>
      <c r="J39" s="103">
        <f t="shared" si="57"/>
        <v>85</v>
      </c>
      <c r="K39" s="103">
        <f t="shared" si="57"/>
        <v>85</v>
      </c>
      <c r="L39" s="103">
        <f t="shared" si="57"/>
        <v>75</v>
      </c>
      <c r="M39" s="103">
        <f t="shared" si="57"/>
        <v>75</v>
      </c>
      <c r="N39" s="105" t="str">
        <f t="shared" ref="N39:R39" si="58">IF(I39&lt;60,"N","Y")</f>
        <v>Y</v>
      </c>
      <c r="O39" s="105" t="str">
        <f t="shared" si="58"/>
        <v>Y</v>
      </c>
      <c r="P39" s="105" t="str">
        <f t="shared" si="58"/>
        <v>Y</v>
      </c>
      <c r="Q39" s="105" t="str">
        <f t="shared" si="58"/>
        <v>Y</v>
      </c>
      <c r="R39" s="105" t="str">
        <f t="shared" si="58"/>
        <v>Y</v>
      </c>
      <c r="S39" s="99">
        <v>6.0</v>
      </c>
      <c r="T39" s="108">
        <f t="shared" si="5"/>
        <v>60</v>
      </c>
      <c r="U39" s="105" t="str">
        <f t="shared" si="6"/>
        <v>Y</v>
      </c>
    </row>
    <row r="40" ht="15.75" customHeight="1">
      <c r="A40" s="99">
        <v>29.0</v>
      </c>
      <c r="B40" s="99" t="s">
        <v>128</v>
      </c>
      <c r="C40" s="101" t="s">
        <v>129</v>
      </c>
      <c r="D40" s="99">
        <v>6.0</v>
      </c>
      <c r="E40" s="99">
        <v>7.0</v>
      </c>
      <c r="F40" s="99">
        <v>7.0</v>
      </c>
      <c r="G40" s="99">
        <v>7.0</v>
      </c>
      <c r="H40" s="99">
        <v>7.0</v>
      </c>
      <c r="I40" s="103">
        <f t="shared" ref="I40:M40" si="59">D40/0.2</f>
        <v>30</v>
      </c>
      <c r="J40" s="103">
        <f t="shared" si="59"/>
        <v>35</v>
      </c>
      <c r="K40" s="103">
        <f t="shared" si="59"/>
        <v>35</v>
      </c>
      <c r="L40" s="103">
        <f t="shared" si="59"/>
        <v>35</v>
      </c>
      <c r="M40" s="103">
        <f t="shared" si="59"/>
        <v>35</v>
      </c>
      <c r="N40" s="105" t="str">
        <f t="shared" ref="N40:R40" si="60">IF(I40&lt;60,"N","Y")</f>
        <v>N</v>
      </c>
      <c r="O40" s="105" t="str">
        <f t="shared" si="60"/>
        <v>N</v>
      </c>
      <c r="P40" s="105" t="str">
        <f t="shared" si="60"/>
        <v>N</v>
      </c>
      <c r="Q40" s="105" t="str">
        <f t="shared" si="60"/>
        <v>N</v>
      </c>
      <c r="R40" s="105" t="str">
        <f t="shared" si="60"/>
        <v>N</v>
      </c>
      <c r="S40" s="99">
        <v>8.0</v>
      </c>
      <c r="T40" s="108">
        <f t="shared" si="5"/>
        <v>80</v>
      </c>
      <c r="U40" s="105" t="str">
        <f t="shared" si="6"/>
        <v>Y</v>
      </c>
    </row>
    <row r="41" ht="15.75" customHeight="1">
      <c r="A41" s="99">
        <v>30.0</v>
      </c>
      <c r="B41" s="99" t="s">
        <v>130</v>
      </c>
      <c r="C41" s="101" t="s">
        <v>131</v>
      </c>
      <c r="D41" s="99">
        <v>14.0</v>
      </c>
      <c r="E41" s="99">
        <v>10.0</v>
      </c>
      <c r="F41" s="99">
        <v>10.0</v>
      </c>
      <c r="G41" s="99">
        <v>19.0</v>
      </c>
      <c r="H41" s="99">
        <v>19.0</v>
      </c>
      <c r="I41" s="103">
        <f t="shared" ref="I41:M41" si="61">D41/0.2</f>
        <v>70</v>
      </c>
      <c r="J41" s="103">
        <f t="shared" si="61"/>
        <v>50</v>
      </c>
      <c r="K41" s="103">
        <f t="shared" si="61"/>
        <v>50</v>
      </c>
      <c r="L41" s="103">
        <f t="shared" si="61"/>
        <v>95</v>
      </c>
      <c r="M41" s="103">
        <f t="shared" si="61"/>
        <v>95</v>
      </c>
      <c r="N41" s="105" t="str">
        <f t="shared" ref="N41:R41" si="62">IF(I41&lt;60,"N","Y")</f>
        <v>Y</v>
      </c>
      <c r="O41" s="105" t="str">
        <f t="shared" si="62"/>
        <v>N</v>
      </c>
      <c r="P41" s="105" t="str">
        <f t="shared" si="62"/>
        <v>N</v>
      </c>
      <c r="Q41" s="105" t="str">
        <f t="shared" si="62"/>
        <v>Y</v>
      </c>
      <c r="R41" s="105" t="str">
        <f t="shared" si="62"/>
        <v>Y</v>
      </c>
      <c r="S41" s="99">
        <v>0.0</v>
      </c>
      <c r="T41" s="108">
        <f t="shared" si="5"/>
        <v>0</v>
      </c>
      <c r="U41" s="105" t="str">
        <f t="shared" si="6"/>
        <v>N</v>
      </c>
    </row>
    <row r="42" ht="15.75" customHeight="1">
      <c r="A42" s="99">
        <v>31.0</v>
      </c>
      <c r="B42" s="99" t="s">
        <v>132</v>
      </c>
      <c r="C42" s="101" t="s">
        <v>133</v>
      </c>
      <c r="D42" s="99">
        <v>12.0</v>
      </c>
      <c r="E42" s="99">
        <v>20.0</v>
      </c>
      <c r="F42" s="99">
        <v>20.0</v>
      </c>
      <c r="G42" s="99">
        <v>19.0</v>
      </c>
      <c r="H42" s="99">
        <v>19.0</v>
      </c>
      <c r="I42" s="103">
        <f t="shared" ref="I42:M42" si="63">D42/0.2</f>
        <v>60</v>
      </c>
      <c r="J42" s="103">
        <f t="shared" si="63"/>
        <v>100</v>
      </c>
      <c r="K42" s="103">
        <f t="shared" si="63"/>
        <v>100</v>
      </c>
      <c r="L42" s="103">
        <f t="shared" si="63"/>
        <v>95</v>
      </c>
      <c r="M42" s="103">
        <f t="shared" si="63"/>
        <v>95</v>
      </c>
      <c r="N42" s="105" t="str">
        <f t="shared" ref="N42:R42" si="64">IF(I42&lt;60,"N","Y")</f>
        <v>Y</v>
      </c>
      <c r="O42" s="105" t="str">
        <f t="shared" si="64"/>
        <v>Y</v>
      </c>
      <c r="P42" s="105" t="str">
        <f t="shared" si="64"/>
        <v>Y</v>
      </c>
      <c r="Q42" s="105" t="str">
        <f t="shared" si="64"/>
        <v>Y</v>
      </c>
      <c r="R42" s="105" t="str">
        <f t="shared" si="64"/>
        <v>Y</v>
      </c>
      <c r="S42" s="99">
        <v>0.0</v>
      </c>
      <c r="T42" s="108">
        <f t="shared" si="5"/>
        <v>0</v>
      </c>
      <c r="U42" s="105" t="str">
        <f t="shared" si="6"/>
        <v>N</v>
      </c>
    </row>
    <row r="43" ht="15.75" customHeight="1">
      <c r="A43" s="99">
        <v>32.0</v>
      </c>
      <c r="B43" s="99" t="s">
        <v>134</v>
      </c>
      <c r="C43" s="101" t="s">
        <v>135</v>
      </c>
      <c r="D43" s="99">
        <v>11.0</v>
      </c>
      <c r="E43" s="99">
        <v>15.0</v>
      </c>
      <c r="F43" s="99">
        <v>15.0</v>
      </c>
      <c r="G43" s="99">
        <v>12.0</v>
      </c>
      <c r="H43" s="99">
        <v>12.0</v>
      </c>
      <c r="I43" s="103">
        <f t="shared" ref="I43:M43" si="65">D43/0.2</f>
        <v>55</v>
      </c>
      <c r="J43" s="103">
        <f t="shared" si="65"/>
        <v>75</v>
      </c>
      <c r="K43" s="103">
        <f t="shared" si="65"/>
        <v>75</v>
      </c>
      <c r="L43" s="103">
        <f t="shared" si="65"/>
        <v>60</v>
      </c>
      <c r="M43" s="103">
        <f t="shared" si="65"/>
        <v>60</v>
      </c>
      <c r="N43" s="105" t="str">
        <f t="shared" ref="N43:R43" si="66">IF(I43&lt;60,"N","Y")</f>
        <v>N</v>
      </c>
      <c r="O43" s="105" t="str">
        <f t="shared" si="66"/>
        <v>Y</v>
      </c>
      <c r="P43" s="105" t="str">
        <f t="shared" si="66"/>
        <v>Y</v>
      </c>
      <c r="Q43" s="105" t="str">
        <f t="shared" si="66"/>
        <v>Y</v>
      </c>
      <c r="R43" s="105" t="str">
        <f t="shared" si="66"/>
        <v>Y</v>
      </c>
      <c r="S43" s="99">
        <v>7.0</v>
      </c>
      <c r="T43" s="108">
        <f t="shared" si="5"/>
        <v>70</v>
      </c>
      <c r="U43" s="105" t="str">
        <f t="shared" si="6"/>
        <v>Y</v>
      </c>
    </row>
    <row r="44" ht="15.75" customHeight="1">
      <c r="A44" s="99">
        <v>33.0</v>
      </c>
      <c r="B44" s="99" t="s">
        <v>136</v>
      </c>
      <c r="C44" s="101" t="s">
        <v>137</v>
      </c>
      <c r="D44" s="99">
        <v>0.0</v>
      </c>
      <c r="E44" s="99">
        <v>1.0</v>
      </c>
      <c r="F44" s="99">
        <v>1.0</v>
      </c>
      <c r="G44" s="99">
        <v>7.0</v>
      </c>
      <c r="H44" s="99">
        <v>7.0</v>
      </c>
      <c r="I44" s="103">
        <f t="shared" ref="I44:M44" si="67">D44/0.2</f>
        <v>0</v>
      </c>
      <c r="J44" s="103">
        <f t="shared" si="67"/>
        <v>5</v>
      </c>
      <c r="K44" s="103">
        <f t="shared" si="67"/>
        <v>5</v>
      </c>
      <c r="L44" s="103">
        <f t="shared" si="67"/>
        <v>35</v>
      </c>
      <c r="M44" s="103">
        <f t="shared" si="67"/>
        <v>35</v>
      </c>
      <c r="N44" s="105" t="str">
        <f t="shared" ref="N44:R44" si="68">IF(I44&lt;60,"N","Y")</f>
        <v>N</v>
      </c>
      <c r="O44" s="105" t="str">
        <f t="shared" si="68"/>
        <v>N</v>
      </c>
      <c r="P44" s="105" t="str">
        <f t="shared" si="68"/>
        <v>N</v>
      </c>
      <c r="Q44" s="105" t="str">
        <f t="shared" si="68"/>
        <v>N</v>
      </c>
      <c r="R44" s="105" t="str">
        <f t="shared" si="68"/>
        <v>N</v>
      </c>
      <c r="S44" s="99">
        <v>6.0</v>
      </c>
      <c r="T44" s="108">
        <f t="shared" si="5"/>
        <v>60</v>
      </c>
      <c r="U44" s="105" t="str">
        <f t="shared" si="6"/>
        <v>Y</v>
      </c>
    </row>
    <row r="45" ht="15.75" customHeight="1">
      <c r="A45" s="99">
        <v>34.0</v>
      </c>
      <c r="B45" s="110" t="s">
        <v>138</v>
      </c>
      <c r="C45" s="101" t="s">
        <v>139</v>
      </c>
      <c r="D45" s="99">
        <v>17.0</v>
      </c>
      <c r="E45" s="99">
        <v>18.0</v>
      </c>
      <c r="F45" s="99">
        <v>18.0</v>
      </c>
      <c r="G45" s="99">
        <v>15.0</v>
      </c>
      <c r="H45" s="99">
        <v>15.0</v>
      </c>
      <c r="I45" s="103">
        <f t="shared" ref="I45:M45" si="69">D45/0.2</f>
        <v>85</v>
      </c>
      <c r="J45" s="103">
        <f t="shared" si="69"/>
        <v>90</v>
      </c>
      <c r="K45" s="103">
        <f t="shared" si="69"/>
        <v>90</v>
      </c>
      <c r="L45" s="103">
        <f t="shared" si="69"/>
        <v>75</v>
      </c>
      <c r="M45" s="103">
        <f t="shared" si="69"/>
        <v>75</v>
      </c>
      <c r="N45" s="105" t="str">
        <f t="shared" ref="N45:R45" si="70">IF(I45&lt;60,"N","Y")</f>
        <v>Y</v>
      </c>
      <c r="O45" s="105" t="str">
        <f t="shared" si="70"/>
        <v>Y</v>
      </c>
      <c r="P45" s="105" t="str">
        <f t="shared" si="70"/>
        <v>Y</v>
      </c>
      <c r="Q45" s="105" t="str">
        <f t="shared" si="70"/>
        <v>Y</v>
      </c>
      <c r="R45" s="105" t="str">
        <f t="shared" si="70"/>
        <v>Y</v>
      </c>
      <c r="S45" s="99">
        <v>9.0</v>
      </c>
      <c r="T45" s="108">
        <f t="shared" si="5"/>
        <v>90</v>
      </c>
      <c r="U45" s="105" t="str">
        <f t="shared" si="6"/>
        <v>Y</v>
      </c>
    </row>
    <row r="46" ht="15.75" customHeight="1">
      <c r="A46" s="99">
        <v>35.0</v>
      </c>
      <c r="B46" s="110" t="s">
        <v>140</v>
      </c>
      <c r="C46" s="101" t="s">
        <v>141</v>
      </c>
      <c r="D46" s="99">
        <v>20.0</v>
      </c>
      <c r="E46" s="99">
        <v>20.0</v>
      </c>
      <c r="F46" s="99">
        <v>20.0</v>
      </c>
      <c r="G46" s="99">
        <v>0.0</v>
      </c>
      <c r="H46" s="99">
        <v>0.0</v>
      </c>
      <c r="I46" s="103">
        <f t="shared" ref="I46:M46" si="71">D46/0.2</f>
        <v>100</v>
      </c>
      <c r="J46" s="103">
        <f t="shared" si="71"/>
        <v>100</v>
      </c>
      <c r="K46" s="103">
        <f t="shared" si="71"/>
        <v>100</v>
      </c>
      <c r="L46" s="103">
        <f t="shared" si="71"/>
        <v>0</v>
      </c>
      <c r="M46" s="103">
        <f t="shared" si="71"/>
        <v>0</v>
      </c>
      <c r="N46" s="105" t="str">
        <f t="shared" ref="N46:R46" si="72">IF(I46&lt;60,"N","Y")</f>
        <v>Y</v>
      </c>
      <c r="O46" s="105" t="str">
        <f t="shared" si="72"/>
        <v>Y</v>
      </c>
      <c r="P46" s="105" t="str">
        <f t="shared" si="72"/>
        <v>Y</v>
      </c>
      <c r="Q46" s="105" t="str">
        <f t="shared" si="72"/>
        <v>N</v>
      </c>
      <c r="R46" s="105" t="str">
        <f t="shared" si="72"/>
        <v>N</v>
      </c>
      <c r="S46" s="99">
        <v>10.0</v>
      </c>
      <c r="T46" s="108">
        <f t="shared" si="5"/>
        <v>100</v>
      </c>
      <c r="U46" s="105" t="str">
        <f t="shared" si="6"/>
        <v>Y</v>
      </c>
    </row>
    <row r="47" ht="15.75" customHeight="1">
      <c r="A47" s="99">
        <v>36.0</v>
      </c>
      <c r="B47" s="110" t="s">
        <v>142</v>
      </c>
      <c r="C47" s="101" t="s">
        <v>143</v>
      </c>
      <c r="D47" s="99">
        <v>20.0</v>
      </c>
      <c r="E47" s="99">
        <v>20.0</v>
      </c>
      <c r="F47" s="99">
        <v>20.0</v>
      </c>
      <c r="G47" s="99">
        <v>0.0</v>
      </c>
      <c r="H47" s="99">
        <v>0.0</v>
      </c>
      <c r="I47" s="103">
        <f t="shared" ref="I47:M47" si="73">D47/0.2</f>
        <v>100</v>
      </c>
      <c r="J47" s="103">
        <f t="shared" si="73"/>
        <v>100</v>
      </c>
      <c r="K47" s="103">
        <f t="shared" si="73"/>
        <v>100</v>
      </c>
      <c r="L47" s="103">
        <f t="shared" si="73"/>
        <v>0</v>
      </c>
      <c r="M47" s="103">
        <f t="shared" si="73"/>
        <v>0</v>
      </c>
      <c r="N47" s="105" t="str">
        <f t="shared" ref="N47:R47" si="74">IF(I47&lt;60,"N","Y")</f>
        <v>Y</v>
      </c>
      <c r="O47" s="105" t="str">
        <f t="shared" si="74"/>
        <v>Y</v>
      </c>
      <c r="P47" s="105" t="str">
        <f t="shared" si="74"/>
        <v>Y</v>
      </c>
      <c r="Q47" s="105" t="str">
        <f t="shared" si="74"/>
        <v>N</v>
      </c>
      <c r="R47" s="105" t="str">
        <f t="shared" si="74"/>
        <v>N</v>
      </c>
      <c r="S47" s="99">
        <v>0.0</v>
      </c>
      <c r="T47" s="108">
        <f t="shared" si="5"/>
        <v>0</v>
      </c>
      <c r="U47" s="105" t="str">
        <f t="shared" si="6"/>
        <v>N</v>
      </c>
    </row>
    <row r="48" ht="15.75" customHeight="1">
      <c r="A48" s="99">
        <v>37.0</v>
      </c>
      <c r="B48" s="110" t="s">
        <v>144</v>
      </c>
      <c r="C48" s="101" t="s">
        <v>145</v>
      </c>
      <c r="D48" s="99">
        <v>7.0</v>
      </c>
      <c r="E48" s="99">
        <v>8.0</v>
      </c>
      <c r="F48" s="99">
        <v>8.0</v>
      </c>
      <c r="G48" s="99">
        <v>1.0</v>
      </c>
      <c r="H48" s="99">
        <v>1.0</v>
      </c>
      <c r="I48" s="103">
        <f t="shared" ref="I48:M48" si="75">D48/0.2</f>
        <v>35</v>
      </c>
      <c r="J48" s="103">
        <f t="shared" si="75"/>
        <v>40</v>
      </c>
      <c r="K48" s="103">
        <f t="shared" si="75"/>
        <v>40</v>
      </c>
      <c r="L48" s="103">
        <f t="shared" si="75"/>
        <v>5</v>
      </c>
      <c r="M48" s="103">
        <f t="shared" si="75"/>
        <v>5</v>
      </c>
      <c r="N48" s="105" t="str">
        <f t="shared" ref="N48:R48" si="76">IF(I48&lt;60,"N","Y")</f>
        <v>N</v>
      </c>
      <c r="O48" s="105" t="str">
        <f t="shared" si="76"/>
        <v>N</v>
      </c>
      <c r="P48" s="105" t="str">
        <f t="shared" si="76"/>
        <v>N</v>
      </c>
      <c r="Q48" s="105" t="str">
        <f t="shared" si="76"/>
        <v>N</v>
      </c>
      <c r="R48" s="105" t="str">
        <f t="shared" si="76"/>
        <v>N</v>
      </c>
      <c r="S48" s="99">
        <v>9.0</v>
      </c>
      <c r="T48" s="108">
        <f t="shared" si="5"/>
        <v>90</v>
      </c>
      <c r="U48" s="105" t="str">
        <f t="shared" si="6"/>
        <v>Y</v>
      </c>
    </row>
    <row r="49" ht="15.75" customHeight="1">
      <c r="A49" s="99">
        <v>38.0</v>
      </c>
      <c r="B49" s="110" t="s">
        <v>146</v>
      </c>
      <c r="C49" s="101" t="s">
        <v>147</v>
      </c>
      <c r="D49" s="99">
        <v>15.0</v>
      </c>
      <c r="E49" s="99">
        <v>20.0</v>
      </c>
      <c r="F49" s="99">
        <v>20.0</v>
      </c>
      <c r="G49" s="99">
        <v>0.0</v>
      </c>
      <c r="H49" s="99">
        <v>0.0</v>
      </c>
      <c r="I49" s="103">
        <f t="shared" ref="I49:M49" si="77">D49/0.2</f>
        <v>75</v>
      </c>
      <c r="J49" s="103">
        <f t="shared" si="77"/>
        <v>100</v>
      </c>
      <c r="K49" s="103">
        <f t="shared" si="77"/>
        <v>100</v>
      </c>
      <c r="L49" s="103">
        <f t="shared" si="77"/>
        <v>0</v>
      </c>
      <c r="M49" s="103">
        <f t="shared" si="77"/>
        <v>0</v>
      </c>
      <c r="N49" s="105" t="str">
        <f t="shared" ref="N49:R49" si="78">IF(I49&lt;60,"N","Y")</f>
        <v>Y</v>
      </c>
      <c r="O49" s="105" t="str">
        <f t="shared" si="78"/>
        <v>Y</v>
      </c>
      <c r="P49" s="105" t="str">
        <f t="shared" si="78"/>
        <v>Y</v>
      </c>
      <c r="Q49" s="105" t="str">
        <f t="shared" si="78"/>
        <v>N</v>
      </c>
      <c r="R49" s="105" t="str">
        <f t="shared" si="78"/>
        <v>N</v>
      </c>
      <c r="S49" s="99">
        <v>7.0</v>
      </c>
      <c r="T49" s="108">
        <f t="shared" si="5"/>
        <v>70</v>
      </c>
      <c r="U49" s="105" t="str">
        <f t="shared" si="6"/>
        <v>Y</v>
      </c>
    </row>
    <row r="50" ht="15.75" customHeight="1">
      <c r="A50" s="99">
        <v>39.0</v>
      </c>
      <c r="B50" s="110" t="s">
        <v>148</v>
      </c>
      <c r="C50" s="101" t="s">
        <v>149</v>
      </c>
      <c r="D50" s="99">
        <v>17.0</v>
      </c>
      <c r="E50" s="99">
        <v>20.0</v>
      </c>
      <c r="F50" s="99">
        <v>20.0</v>
      </c>
      <c r="G50" s="99">
        <v>14.0</v>
      </c>
      <c r="H50" s="99">
        <v>14.0</v>
      </c>
      <c r="I50" s="103">
        <f t="shared" ref="I50:M50" si="79">D50/0.2</f>
        <v>85</v>
      </c>
      <c r="J50" s="103">
        <f t="shared" si="79"/>
        <v>100</v>
      </c>
      <c r="K50" s="103">
        <f t="shared" si="79"/>
        <v>100</v>
      </c>
      <c r="L50" s="103">
        <f t="shared" si="79"/>
        <v>70</v>
      </c>
      <c r="M50" s="103">
        <f t="shared" si="79"/>
        <v>70</v>
      </c>
      <c r="N50" s="105" t="str">
        <f t="shared" ref="N50:R50" si="80">IF(I50&lt;60,"N","Y")</f>
        <v>Y</v>
      </c>
      <c r="O50" s="105" t="str">
        <f t="shared" si="80"/>
        <v>Y</v>
      </c>
      <c r="P50" s="105" t="str">
        <f t="shared" si="80"/>
        <v>Y</v>
      </c>
      <c r="Q50" s="105" t="str">
        <f t="shared" si="80"/>
        <v>Y</v>
      </c>
      <c r="R50" s="105" t="str">
        <f t="shared" si="80"/>
        <v>Y</v>
      </c>
      <c r="S50" s="99">
        <v>8.0</v>
      </c>
      <c r="T50" s="108">
        <f t="shared" si="5"/>
        <v>80</v>
      </c>
      <c r="U50" s="105" t="str">
        <f t="shared" si="6"/>
        <v>Y</v>
      </c>
    </row>
    <row r="51" ht="15.75" customHeight="1">
      <c r="A51" s="99">
        <v>40.0</v>
      </c>
      <c r="B51" s="99" t="s">
        <v>150</v>
      </c>
      <c r="C51" s="101" t="s">
        <v>151</v>
      </c>
      <c r="D51" s="99">
        <v>17.0</v>
      </c>
      <c r="E51" s="99">
        <v>20.0</v>
      </c>
      <c r="F51" s="99">
        <v>20.0</v>
      </c>
      <c r="G51" s="99">
        <v>10.0</v>
      </c>
      <c r="H51" s="99">
        <v>10.0</v>
      </c>
      <c r="I51" s="103">
        <f t="shared" ref="I51:M51" si="81">D51/0.2</f>
        <v>85</v>
      </c>
      <c r="J51" s="103">
        <f t="shared" si="81"/>
        <v>100</v>
      </c>
      <c r="K51" s="103">
        <f t="shared" si="81"/>
        <v>100</v>
      </c>
      <c r="L51" s="103">
        <f t="shared" si="81"/>
        <v>50</v>
      </c>
      <c r="M51" s="103">
        <f t="shared" si="81"/>
        <v>50</v>
      </c>
      <c r="N51" s="105" t="str">
        <f t="shared" ref="N51:R51" si="82">IF(I51&lt;60,"N","Y")</f>
        <v>Y</v>
      </c>
      <c r="O51" s="105" t="str">
        <f t="shared" si="82"/>
        <v>Y</v>
      </c>
      <c r="P51" s="105" t="str">
        <f t="shared" si="82"/>
        <v>Y</v>
      </c>
      <c r="Q51" s="105" t="str">
        <f t="shared" si="82"/>
        <v>N</v>
      </c>
      <c r="R51" s="105" t="str">
        <f t="shared" si="82"/>
        <v>N</v>
      </c>
      <c r="S51" s="99">
        <v>7.0</v>
      </c>
      <c r="T51" s="108">
        <f t="shared" si="5"/>
        <v>70</v>
      </c>
      <c r="U51" s="105" t="str">
        <f t="shared" si="6"/>
        <v>Y</v>
      </c>
    </row>
    <row r="52" ht="15.75" customHeight="1">
      <c r="A52" s="99">
        <v>41.0</v>
      </c>
      <c r="B52" s="110" t="s">
        <v>152</v>
      </c>
      <c r="C52" s="101" t="s">
        <v>153</v>
      </c>
      <c r="D52" s="99">
        <v>11.0</v>
      </c>
      <c r="E52" s="99">
        <v>9.0</v>
      </c>
      <c r="F52" s="99">
        <v>9.0</v>
      </c>
      <c r="G52" s="99">
        <v>14.0</v>
      </c>
      <c r="H52" s="99">
        <v>14.0</v>
      </c>
      <c r="I52" s="103">
        <f t="shared" ref="I52:M52" si="83">D52/0.2</f>
        <v>55</v>
      </c>
      <c r="J52" s="103">
        <f t="shared" si="83"/>
        <v>45</v>
      </c>
      <c r="K52" s="103">
        <f t="shared" si="83"/>
        <v>45</v>
      </c>
      <c r="L52" s="103">
        <f t="shared" si="83"/>
        <v>70</v>
      </c>
      <c r="M52" s="103">
        <f t="shared" si="83"/>
        <v>70</v>
      </c>
      <c r="N52" s="105" t="str">
        <f t="shared" ref="N52:R52" si="84">IF(I52&lt;60,"N","Y")</f>
        <v>N</v>
      </c>
      <c r="O52" s="105" t="str">
        <f t="shared" si="84"/>
        <v>N</v>
      </c>
      <c r="P52" s="105" t="str">
        <f t="shared" si="84"/>
        <v>N</v>
      </c>
      <c r="Q52" s="105" t="str">
        <f t="shared" si="84"/>
        <v>Y</v>
      </c>
      <c r="R52" s="105" t="str">
        <f t="shared" si="84"/>
        <v>Y</v>
      </c>
      <c r="S52" s="99">
        <v>7.0</v>
      </c>
      <c r="T52" s="108">
        <f t="shared" si="5"/>
        <v>70</v>
      </c>
      <c r="U52" s="105" t="str">
        <f t="shared" si="6"/>
        <v>Y</v>
      </c>
    </row>
    <row r="53" ht="15.75" customHeight="1">
      <c r="A53" s="99">
        <v>42.0</v>
      </c>
      <c r="B53" s="99" t="s">
        <v>154</v>
      </c>
      <c r="C53" s="113" t="s">
        <v>155</v>
      </c>
      <c r="D53" s="99">
        <v>17.0</v>
      </c>
      <c r="E53" s="99">
        <v>19.0</v>
      </c>
      <c r="F53" s="99">
        <v>19.0</v>
      </c>
      <c r="G53" s="99">
        <v>20.0</v>
      </c>
      <c r="H53" s="99">
        <v>20.0</v>
      </c>
      <c r="I53" s="103">
        <f t="shared" ref="I53:M53" si="85">D53/0.2</f>
        <v>85</v>
      </c>
      <c r="J53" s="103">
        <f t="shared" si="85"/>
        <v>95</v>
      </c>
      <c r="K53" s="103">
        <f t="shared" si="85"/>
        <v>95</v>
      </c>
      <c r="L53" s="103">
        <f t="shared" si="85"/>
        <v>100</v>
      </c>
      <c r="M53" s="103">
        <f t="shared" si="85"/>
        <v>100</v>
      </c>
      <c r="N53" s="105" t="str">
        <f t="shared" ref="N53:R53" si="86">IF(I53&lt;60,"N","Y")</f>
        <v>Y</v>
      </c>
      <c r="O53" s="105" t="str">
        <f t="shared" si="86"/>
        <v>Y</v>
      </c>
      <c r="P53" s="105" t="str">
        <f t="shared" si="86"/>
        <v>Y</v>
      </c>
      <c r="Q53" s="105" t="str">
        <f t="shared" si="86"/>
        <v>Y</v>
      </c>
      <c r="R53" s="105" t="str">
        <f t="shared" si="86"/>
        <v>Y</v>
      </c>
      <c r="S53" s="99">
        <v>9.0</v>
      </c>
      <c r="T53" s="108">
        <f t="shared" si="5"/>
        <v>90</v>
      </c>
      <c r="U53" s="105" t="str">
        <f t="shared" si="6"/>
        <v>Y</v>
      </c>
    </row>
    <row r="54" ht="15.75" customHeight="1">
      <c r="A54" s="99">
        <v>43.0</v>
      </c>
      <c r="B54" s="99" t="s">
        <v>156</v>
      </c>
      <c r="C54" s="101" t="s">
        <v>153</v>
      </c>
      <c r="D54" s="99">
        <v>2.0</v>
      </c>
      <c r="E54" s="99">
        <v>6.0</v>
      </c>
      <c r="F54" s="99">
        <v>6.0</v>
      </c>
      <c r="G54" s="99">
        <v>9.0</v>
      </c>
      <c r="H54" s="99">
        <v>9.0</v>
      </c>
      <c r="I54" s="103">
        <f t="shared" ref="I54:M54" si="87">D54/0.2</f>
        <v>10</v>
      </c>
      <c r="J54" s="103">
        <f t="shared" si="87"/>
        <v>30</v>
      </c>
      <c r="K54" s="103">
        <f t="shared" si="87"/>
        <v>30</v>
      </c>
      <c r="L54" s="103">
        <f t="shared" si="87"/>
        <v>45</v>
      </c>
      <c r="M54" s="103">
        <f t="shared" si="87"/>
        <v>45</v>
      </c>
      <c r="N54" s="105" t="str">
        <f t="shared" ref="N54:R54" si="88">IF(I54&lt;60,"N","Y")</f>
        <v>N</v>
      </c>
      <c r="O54" s="105" t="str">
        <f t="shared" si="88"/>
        <v>N</v>
      </c>
      <c r="P54" s="105" t="str">
        <f t="shared" si="88"/>
        <v>N</v>
      </c>
      <c r="Q54" s="105" t="str">
        <f t="shared" si="88"/>
        <v>N</v>
      </c>
      <c r="R54" s="105" t="str">
        <f t="shared" si="88"/>
        <v>N</v>
      </c>
      <c r="S54" s="99">
        <v>0.0</v>
      </c>
      <c r="T54" s="108">
        <f t="shared" si="5"/>
        <v>0</v>
      </c>
      <c r="U54" s="105" t="str">
        <f t="shared" si="6"/>
        <v>N</v>
      </c>
    </row>
    <row r="55" ht="15.75" customHeight="1">
      <c r="A55" s="99">
        <v>44.0</v>
      </c>
      <c r="B55" s="99" t="s">
        <v>157</v>
      </c>
      <c r="C55" s="101" t="s">
        <v>158</v>
      </c>
      <c r="D55" s="99">
        <v>10.0</v>
      </c>
      <c r="E55" s="99">
        <v>14.0</v>
      </c>
      <c r="F55" s="99">
        <v>14.0</v>
      </c>
      <c r="G55" s="99">
        <v>13.0</v>
      </c>
      <c r="H55" s="99">
        <v>13.0</v>
      </c>
      <c r="I55" s="103">
        <f t="shared" ref="I55:M55" si="89">D55/0.2</f>
        <v>50</v>
      </c>
      <c r="J55" s="103">
        <f t="shared" si="89"/>
        <v>70</v>
      </c>
      <c r="K55" s="103">
        <f t="shared" si="89"/>
        <v>70</v>
      </c>
      <c r="L55" s="103">
        <f t="shared" si="89"/>
        <v>65</v>
      </c>
      <c r="M55" s="103">
        <f t="shared" si="89"/>
        <v>65</v>
      </c>
      <c r="N55" s="105" t="str">
        <f t="shared" ref="N55:R55" si="90">IF(I55&lt;60,"N","Y")</f>
        <v>N</v>
      </c>
      <c r="O55" s="105" t="str">
        <f t="shared" si="90"/>
        <v>Y</v>
      </c>
      <c r="P55" s="105" t="str">
        <f t="shared" si="90"/>
        <v>Y</v>
      </c>
      <c r="Q55" s="105" t="str">
        <f t="shared" si="90"/>
        <v>Y</v>
      </c>
      <c r="R55" s="105" t="str">
        <f t="shared" si="90"/>
        <v>Y</v>
      </c>
      <c r="S55" s="99">
        <v>5.0</v>
      </c>
      <c r="T55" s="108">
        <f t="shared" si="5"/>
        <v>50</v>
      </c>
      <c r="U55" s="105" t="str">
        <f t="shared" si="6"/>
        <v>Y</v>
      </c>
    </row>
    <row r="56" ht="15.75" customHeight="1">
      <c r="A56" s="99">
        <v>45.0</v>
      </c>
      <c r="B56" s="99" t="s">
        <v>159</v>
      </c>
      <c r="C56" s="101" t="s">
        <v>160</v>
      </c>
      <c r="D56" s="99">
        <v>6.0</v>
      </c>
      <c r="E56" s="99">
        <v>5.0</v>
      </c>
      <c r="F56" s="99">
        <v>5.0</v>
      </c>
      <c r="G56" s="99">
        <v>8.0</v>
      </c>
      <c r="H56" s="99">
        <v>8.0</v>
      </c>
      <c r="I56" s="103">
        <f t="shared" ref="I56:M56" si="91">D56/0.2</f>
        <v>30</v>
      </c>
      <c r="J56" s="103">
        <f t="shared" si="91"/>
        <v>25</v>
      </c>
      <c r="K56" s="103">
        <f t="shared" si="91"/>
        <v>25</v>
      </c>
      <c r="L56" s="103">
        <f t="shared" si="91"/>
        <v>40</v>
      </c>
      <c r="M56" s="103">
        <f t="shared" si="91"/>
        <v>40</v>
      </c>
      <c r="N56" s="105" t="str">
        <f t="shared" ref="N56:R56" si="92">IF(I56&lt;60,"N","Y")</f>
        <v>N</v>
      </c>
      <c r="O56" s="105" t="str">
        <f t="shared" si="92"/>
        <v>N</v>
      </c>
      <c r="P56" s="105" t="str">
        <f t="shared" si="92"/>
        <v>N</v>
      </c>
      <c r="Q56" s="105" t="str">
        <f t="shared" si="92"/>
        <v>N</v>
      </c>
      <c r="R56" s="105" t="str">
        <f t="shared" si="92"/>
        <v>N</v>
      </c>
      <c r="S56" s="99">
        <v>0.0</v>
      </c>
      <c r="T56" s="108">
        <f t="shared" si="5"/>
        <v>0</v>
      </c>
      <c r="U56" s="105" t="str">
        <f t="shared" si="6"/>
        <v>N</v>
      </c>
    </row>
    <row r="57" ht="15.75" customHeight="1">
      <c r="A57" s="99">
        <v>46.0</v>
      </c>
      <c r="B57" s="99" t="s">
        <v>161</v>
      </c>
      <c r="C57" s="113" t="s">
        <v>162</v>
      </c>
      <c r="D57" s="99">
        <v>18.0</v>
      </c>
      <c r="E57" s="99">
        <v>17.0</v>
      </c>
      <c r="F57" s="99">
        <v>17.0</v>
      </c>
      <c r="G57" s="99">
        <v>11.0</v>
      </c>
      <c r="H57" s="99">
        <v>11.0</v>
      </c>
      <c r="I57" s="103">
        <f t="shared" ref="I57:M57" si="93">D57/0.2</f>
        <v>90</v>
      </c>
      <c r="J57" s="103">
        <f t="shared" si="93"/>
        <v>85</v>
      </c>
      <c r="K57" s="103">
        <f t="shared" si="93"/>
        <v>85</v>
      </c>
      <c r="L57" s="103">
        <f t="shared" si="93"/>
        <v>55</v>
      </c>
      <c r="M57" s="103">
        <f t="shared" si="93"/>
        <v>55</v>
      </c>
      <c r="N57" s="105" t="str">
        <f t="shared" ref="N57:R57" si="94">IF(I57&lt;60,"N","Y")</f>
        <v>Y</v>
      </c>
      <c r="O57" s="105" t="str">
        <f t="shared" si="94"/>
        <v>Y</v>
      </c>
      <c r="P57" s="105" t="str">
        <f t="shared" si="94"/>
        <v>Y</v>
      </c>
      <c r="Q57" s="105" t="str">
        <f t="shared" si="94"/>
        <v>N</v>
      </c>
      <c r="R57" s="105" t="str">
        <f t="shared" si="94"/>
        <v>N</v>
      </c>
      <c r="S57" s="99">
        <v>7.0</v>
      </c>
      <c r="T57" s="108">
        <f t="shared" si="5"/>
        <v>70</v>
      </c>
      <c r="U57" s="105" t="str">
        <f t="shared" si="6"/>
        <v>Y</v>
      </c>
    </row>
    <row r="58" ht="15.75" customHeight="1">
      <c r="A58" s="99">
        <v>47.0</v>
      </c>
      <c r="B58" s="99" t="s">
        <v>163</v>
      </c>
      <c r="C58" s="113" t="s">
        <v>164</v>
      </c>
      <c r="D58" s="99">
        <v>10.0</v>
      </c>
      <c r="E58" s="99">
        <v>14.0</v>
      </c>
      <c r="F58" s="99">
        <v>14.0</v>
      </c>
      <c r="G58" s="99">
        <v>0.0</v>
      </c>
      <c r="H58" s="99">
        <v>0.0</v>
      </c>
      <c r="I58" s="103">
        <f t="shared" ref="I58:M58" si="95">D58/0.2</f>
        <v>50</v>
      </c>
      <c r="J58" s="103">
        <f t="shared" si="95"/>
        <v>70</v>
      </c>
      <c r="K58" s="103">
        <f t="shared" si="95"/>
        <v>70</v>
      </c>
      <c r="L58" s="103">
        <f t="shared" si="95"/>
        <v>0</v>
      </c>
      <c r="M58" s="103">
        <f t="shared" si="95"/>
        <v>0</v>
      </c>
      <c r="N58" s="105" t="str">
        <f t="shared" ref="N58:R58" si="96">IF(I58&lt;60,"N","Y")</f>
        <v>N</v>
      </c>
      <c r="O58" s="105" t="str">
        <f t="shared" si="96"/>
        <v>Y</v>
      </c>
      <c r="P58" s="105" t="str">
        <f t="shared" si="96"/>
        <v>Y</v>
      </c>
      <c r="Q58" s="105" t="str">
        <f t="shared" si="96"/>
        <v>N</v>
      </c>
      <c r="R58" s="105" t="str">
        <f t="shared" si="96"/>
        <v>N</v>
      </c>
      <c r="S58" s="99">
        <v>4.0</v>
      </c>
      <c r="T58" s="108">
        <f t="shared" si="5"/>
        <v>40</v>
      </c>
      <c r="U58" s="105" t="str">
        <f t="shared" si="6"/>
        <v>Y</v>
      </c>
    </row>
    <row r="59" ht="15.75" customHeight="1">
      <c r="A59" s="99">
        <v>48.0</v>
      </c>
      <c r="B59" s="99" t="s">
        <v>165</v>
      </c>
      <c r="C59" s="113" t="s">
        <v>166</v>
      </c>
      <c r="D59" s="99">
        <v>6.0</v>
      </c>
      <c r="E59" s="99">
        <v>5.0</v>
      </c>
      <c r="F59" s="99">
        <v>5.0</v>
      </c>
      <c r="G59" s="99">
        <v>10.0</v>
      </c>
      <c r="H59" s="99">
        <v>10.0</v>
      </c>
      <c r="I59" s="103">
        <f t="shared" ref="I59:M59" si="97">D59/0.2</f>
        <v>30</v>
      </c>
      <c r="J59" s="103">
        <f t="shared" si="97"/>
        <v>25</v>
      </c>
      <c r="K59" s="103">
        <f t="shared" si="97"/>
        <v>25</v>
      </c>
      <c r="L59" s="103">
        <f t="shared" si="97"/>
        <v>50</v>
      </c>
      <c r="M59" s="103">
        <f t="shared" si="97"/>
        <v>50</v>
      </c>
      <c r="N59" s="105" t="str">
        <f t="shared" ref="N59:R59" si="98">IF(I59&lt;60,"N","Y")</f>
        <v>N</v>
      </c>
      <c r="O59" s="105" t="str">
        <f t="shared" si="98"/>
        <v>N</v>
      </c>
      <c r="P59" s="105" t="str">
        <f t="shared" si="98"/>
        <v>N</v>
      </c>
      <c r="Q59" s="105" t="str">
        <f t="shared" si="98"/>
        <v>N</v>
      </c>
      <c r="R59" s="105" t="str">
        <f t="shared" si="98"/>
        <v>N</v>
      </c>
      <c r="S59" s="99">
        <v>0.0</v>
      </c>
      <c r="T59" s="108">
        <f t="shared" si="5"/>
        <v>0</v>
      </c>
      <c r="U59" s="105" t="str">
        <f t="shared" si="6"/>
        <v>N</v>
      </c>
    </row>
    <row r="60" ht="15.75" customHeight="1">
      <c r="A60" s="99">
        <v>49.0</v>
      </c>
      <c r="B60" s="99" t="s">
        <v>167</v>
      </c>
      <c r="C60" s="101" t="s">
        <v>168</v>
      </c>
      <c r="D60" s="99">
        <v>13.0</v>
      </c>
      <c r="E60" s="99">
        <v>20.0</v>
      </c>
      <c r="F60" s="99">
        <v>20.0</v>
      </c>
      <c r="G60" s="99">
        <v>12.0</v>
      </c>
      <c r="H60" s="99">
        <v>12.0</v>
      </c>
      <c r="I60" s="103">
        <f t="shared" ref="I60:M60" si="99">D60/0.2</f>
        <v>65</v>
      </c>
      <c r="J60" s="103">
        <f t="shared" si="99"/>
        <v>100</v>
      </c>
      <c r="K60" s="103">
        <f t="shared" si="99"/>
        <v>100</v>
      </c>
      <c r="L60" s="103">
        <f t="shared" si="99"/>
        <v>60</v>
      </c>
      <c r="M60" s="103">
        <f t="shared" si="99"/>
        <v>60</v>
      </c>
      <c r="N60" s="105" t="str">
        <f t="shared" ref="N60:R60" si="100">IF(I60&lt;60,"N","Y")</f>
        <v>Y</v>
      </c>
      <c r="O60" s="105" t="str">
        <f t="shared" si="100"/>
        <v>Y</v>
      </c>
      <c r="P60" s="105" t="str">
        <f t="shared" si="100"/>
        <v>Y</v>
      </c>
      <c r="Q60" s="105" t="str">
        <f t="shared" si="100"/>
        <v>Y</v>
      </c>
      <c r="R60" s="105" t="str">
        <f t="shared" si="100"/>
        <v>Y</v>
      </c>
      <c r="S60" s="99">
        <v>7.0</v>
      </c>
      <c r="T60" s="108">
        <f t="shared" si="5"/>
        <v>70</v>
      </c>
      <c r="U60" s="105" t="str">
        <f t="shared" si="6"/>
        <v>Y</v>
      </c>
    </row>
    <row r="61" ht="15.75" customHeight="1">
      <c r="A61" s="99">
        <v>50.0</v>
      </c>
      <c r="B61" s="99" t="s">
        <v>169</v>
      </c>
      <c r="C61" s="113" t="s">
        <v>170</v>
      </c>
      <c r="D61" s="99">
        <v>14.0</v>
      </c>
      <c r="E61" s="99">
        <v>14.0</v>
      </c>
      <c r="F61" s="99">
        <v>14.0</v>
      </c>
      <c r="G61" s="99">
        <v>14.0</v>
      </c>
      <c r="H61" s="99">
        <v>14.0</v>
      </c>
      <c r="I61" s="103">
        <f t="shared" ref="I61:M61" si="101">D61/0.2</f>
        <v>70</v>
      </c>
      <c r="J61" s="103">
        <f t="shared" si="101"/>
        <v>70</v>
      </c>
      <c r="K61" s="103">
        <f t="shared" si="101"/>
        <v>70</v>
      </c>
      <c r="L61" s="103">
        <f t="shared" si="101"/>
        <v>70</v>
      </c>
      <c r="M61" s="103">
        <f t="shared" si="101"/>
        <v>70</v>
      </c>
      <c r="N61" s="105" t="str">
        <f t="shared" ref="N61:R61" si="102">IF(I61&lt;60,"N","Y")</f>
        <v>Y</v>
      </c>
      <c r="O61" s="105" t="str">
        <f t="shared" si="102"/>
        <v>Y</v>
      </c>
      <c r="P61" s="105" t="str">
        <f t="shared" si="102"/>
        <v>Y</v>
      </c>
      <c r="Q61" s="105" t="str">
        <f t="shared" si="102"/>
        <v>Y</v>
      </c>
      <c r="R61" s="105" t="str">
        <f t="shared" si="102"/>
        <v>Y</v>
      </c>
      <c r="S61" s="99">
        <v>7.0</v>
      </c>
      <c r="T61" s="108">
        <f t="shared" si="5"/>
        <v>70</v>
      </c>
      <c r="U61" s="105" t="str">
        <f t="shared" si="6"/>
        <v>Y</v>
      </c>
    </row>
    <row r="62" ht="15.75" customHeight="1">
      <c r="A62" s="99">
        <v>51.0</v>
      </c>
      <c r="B62" s="110" t="s">
        <v>171</v>
      </c>
      <c r="C62" s="101" t="s">
        <v>172</v>
      </c>
      <c r="D62" s="99">
        <v>14.0</v>
      </c>
      <c r="E62" s="99">
        <v>16.0</v>
      </c>
      <c r="F62" s="99">
        <v>16.0</v>
      </c>
      <c r="G62" s="99">
        <v>6.0</v>
      </c>
      <c r="H62" s="99">
        <v>6.0</v>
      </c>
      <c r="I62" s="103">
        <f t="shared" ref="I62:M62" si="103">D62/0.2</f>
        <v>70</v>
      </c>
      <c r="J62" s="103">
        <f t="shared" si="103"/>
        <v>80</v>
      </c>
      <c r="K62" s="103">
        <f t="shared" si="103"/>
        <v>80</v>
      </c>
      <c r="L62" s="103">
        <f t="shared" si="103"/>
        <v>30</v>
      </c>
      <c r="M62" s="103">
        <f t="shared" si="103"/>
        <v>30</v>
      </c>
      <c r="N62" s="105" t="str">
        <f t="shared" ref="N62:R62" si="104">IF(I62&lt;60,"N","Y")</f>
        <v>Y</v>
      </c>
      <c r="O62" s="105" t="str">
        <f t="shared" si="104"/>
        <v>Y</v>
      </c>
      <c r="P62" s="105" t="str">
        <f t="shared" si="104"/>
        <v>Y</v>
      </c>
      <c r="Q62" s="105" t="str">
        <f t="shared" si="104"/>
        <v>N</v>
      </c>
      <c r="R62" s="105" t="str">
        <f t="shared" si="104"/>
        <v>N</v>
      </c>
      <c r="S62" s="99">
        <v>6.0</v>
      </c>
      <c r="T62" s="108">
        <f t="shared" si="5"/>
        <v>60</v>
      </c>
      <c r="U62" s="105" t="str">
        <f t="shared" si="6"/>
        <v>Y</v>
      </c>
    </row>
    <row r="63" ht="15.75" customHeight="1">
      <c r="A63" s="99">
        <v>52.0</v>
      </c>
      <c r="B63" s="99" t="s">
        <v>173</v>
      </c>
      <c r="C63" s="101" t="s">
        <v>174</v>
      </c>
      <c r="D63" s="99">
        <v>13.0</v>
      </c>
      <c r="E63" s="99">
        <v>8.0</v>
      </c>
      <c r="F63" s="99">
        <v>8.0</v>
      </c>
      <c r="G63" s="99">
        <v>3.0</v>
      </c>
      <c r="H63" s="99">
        <v>3.0</v>
      </c>
      <c r="I63" s="103">
        <f t="shared" ref="I63:M63" si="105">D63/0.2</f>
        <v>65</v>
      </c>
      <c r="J63" s="103">
        <f t="shared" si="105"/>
        <v>40</v>
      </c>
      <c r="K63" s="103">
        <f t="shared" si="105"/>
        <v>40</v>
      </c>
      <c r="L63" s="103">
        <f t="shared" si="105"/>
        <v>15</v>
      </c>
      <c r="M63" s="103">
        <f t="shared" si="105"/>
        <v>15</v>
      </c>
      <c r="N63" s="105" t="str">
        <f t="shared" ref="N63:R63" si="106">IF(I63&lt;60,"N","Y")</f>
        <v>Y</v>
      </c>
      <c r="O63" s="105" t="str">
        <f t="shared" si="106"/>
        <v>N</v>
      </c>
      <c r="P63" s="105" t="str">
        <f t="shared" si="106"/>
        <v>N</v>
      </c>
      <c r="Q63" s="105" t="str">
        <f t="shared" si="106"/>
        <v>N</v>
      </c>
      <c r="R63" s="105" t="str">
        <f t="shared" si="106"/>
        <v>N</v>
      </c>
      <c r="S63" s="99">
        <v>0.0</v>
      </c>
      <c r="T63" s="108">
        <f t="shared" si="5"/>
        <v>0</v>
      </c>
      <c r="U63" s="105" t="str">
        <f t="shared" si="6"/>
        <v>N</v>
      </c>
    </row>
    <row r="64" ht="15.75" customHeight="1">
      <c r="A64" s="99">
        <v>53.0</v>
      </c>
      <c r="B64" s="99" t="s">
        <v>175</v>
      </c>
      <c r="C64" s="101" t="s">
        <v>176</v>
      </c>
      <c r="D64" s="99">
        <v>0.0</v>
      </c>
      <c r="E64" s="99">
        <v>10.0</v>
      </c>
      <c r="F64" s="99">
        <v>10.0</v>
      </c>
      <c r="G64" s="99">
        <v>10.0</v>
      </c>
      <c r="H64" s="99">
        <v>10.0</v>
      </c>
      <c r="I64" s="103">
        <f t="shared" ref="I64:M64" si="107">D64/0.2</f>
        <v>0</v>
      </c>
      <c r="J64" s="103">
        <f t="shared" si="107"/>
        <v>50</v>
      </c>
      <c r="K64" s="103">
        <f t="shared" si="107"/>
        <v>50</v>
      </c>
      <c r="L64" s="103">
        <f t="shared" si="107"/>
        <v>50</v>
      </c>
      <c r="M64" s="103">
        <f t="shared" si="107"/>
        <v>50</v>
      </c>
      <c r="N64" s="105" t="str">
        <f t="shared" ref="N64:R64" si="108">IF(I64&lt;60,"N","Y")</f>
        <v>N</v>
      </c>
      <c r="O64" s="105" t="str">
        <f t="shared" si="108"/>
        <v>N</v>
      </c>
      <c r="P64" s="105" t="str">
        <f t="shared" si="108"/>
        <v>N</v>
      </c>
      <c r="Q64" s="105" t="str">
        <f t="shared" si="108"/>
        <v>N</v>
      </c>
      <c r="R64" s="105" t="str">
        <f t="shared" si="108"/>
        <v>N</v>
      </c>
      <c r="S64" s="99">
        <v>0.0</v>
      </c>
      <c r="T64" s="108">
        <f t="shared" si="5"/>
        <v>0</v>
      </c>
      <c r="U64" s="105" t="str">
        <f t="shared" si="6"/>
        <v>N</v>
      </c>
    </row>
    <row r="65" ht="15.75" customHeight="1">
      <c r="A65" s="99">
        <v>54.0</v>
      </c>
      <c r="B65" s="99" t="s">
        <v>177</v>
      </c>
      <c r="C65" s="99" t="s">
        <v>178</v>
      </c>
      <c r="D65" s="99">
        <v>13.0</v>
      </c>
      <c r="E65" s="99">
        <v>20.0</v>
      </c>
      <c r="F65" s="99">
        <v>20.0</v>
      </c>
      <c r="G65" s="99">
        <v>20.0</v>
      </c>
      <c r="H65" s="99">
        <v>20.0</v>
      </c>
      <c r="I65" s="103">
        <f t="shared" ref="I65:M65" si="109">D65/0.2</f>
        <v>65</v>
      </c>
      <c r="J65" s="103">
        <f t="shared" si="109"/>
        <v>100</v>
      </c>
      <c r="K65" s="103">
        <f t="shared" si="109"/>
        <v>100</v>
      </c>
      <c r="L65" s="103">
        <f t="shared" si="109"/>
        <v>100</v>
      </c>
      <c r="M65" s="103">
        <f t="shared" si="109"/>
        <v>100</v>
      </c>
      <c r="N65" s="105" t="str">
        <f t="shared" ref="N65:R65" si="110">IF(I65&lt;60,"N","Y")</f>
        <v>Y</v>
      </c>
      <c r="O65" s="105" t="str">
        <f t="shared" si="110"/>
        <v>Y</v>
      </c>
      <c r="P65" s="105" t="str">
        <f t="shared" si="110"/>
        <v>Y</v>
      </c>
      <c r="Q65" s="105" t="str">
        <f t="shared" si="110"/>
        <v>Y</v>
      </c>
      <c r="R65" s="105" t="str">
        <f t="shared" si="110"/>
        <v>Y</v>
      </c>
      <c r="S65" s="99">
        <v>10.0</v>
      </c>
      <c r="T65" s="108">
        <f t="shared" si="5"/>
        <v>100</v>
      </c>
      <c r="U65" s="105" t="str">
        <f t="shared" si="6"/>
        <v>Y</v>
      </c>
    </row>
    <row r="66" ht="15.75" customHeight="1">
      <c r="A66" s="99">
        <v>55.0</v>
      </c>
      <c r="B66" s="99" t="s">
        <v>179</v>
      </c>
      <c r="C66" s="113" t="s">
        <v>180</v>
      </c>
      <c r="D66" s="99">
        <v>17.0</v>
      </c>
      <c r="E66" s="99">
        <v>12.0</v>
      </c>
      <c r="F66" s="99">
        <v>12.0</v>
      </c>
      <c r="G66" s="99">
        <v>17.0</v>
      </c>
      <c r="H66" s="99">
        <v>17.0</v>
      </c>
      <c r="I66" s="103">
        <f t="shared" ref="I66:M66" si="111">D66/0.2</f>
        <v>85</v>
      </c>
      <c r="J66" s="103">
        <f t="shared" si="111"/>
        <v>60</v>
      </c>
      <c r="K66" s="103">
        <f t="shared" si="111"/>
        <v>60</v>
      </c>
      <c r="L66" s="103">
        <f t="shared" si="111"/>
        <v>85</v>
      </c>
      <c r="M66" s="103">
        <f t="shared" si="111"/>
        <v>85</v>
      </c>
      <c r="N66" s="105" t="str">
        <f t="shared" ref="N66:R66" si="112">IF(I66&lt;60,"N","Y")</f>
        <v>Y</v>
      </c>
      <c r="O66" s="105" t="str">
        <f t="shared" si="112"/>
        <v>Y</v>
      </c>
      <c r="P66" s="105" t="str">
        <f t="shared" si="112"/>
        <v>Y</v>
      </c>
      <c r="Q66" s="105" t="str">
        <f t="shared" si="112"/>
        <v>Y</v>
      </c>
      <c r="R66" s="105" t="str">
        <f t="shared" si="112"/>
        <v>Y</v>
      </c>
      <c r="S66" s="99">
        <v>7.0</v>
      </c>
      <c r="T66" s="108">
        <f t="shared" si="5"/>
        <v>70</v>
      </c>
      <c r="U66" s="105" t="str">
        <f t="shared" si="6"/>
        <v>Y</v>
      </c>
    </row>
    <row r="67" ht="15.75" customHeight="1">
      <c r="A67" s="99">
        <v>56.0</v>
      </c>
      <c r="B67" s="99" t="s">
        <v>181</v>
      </c>
      <c r="C67" s="99" t="s">
        <v>182</v>
      </c>
      <c r="D67" s="99">
        <v>5.0</v>
      </c>
      <c r="E67" s="99">
        <v>8.0</v>
      </c>
      <c r="F67" s="99">
        <v>8.0</v>
      </c>
      <c r="G67" s="99">
        <v>16.0</v>
      </c>
      <c r="H67" s="99">
        <v>16.0</v>
      </c>
      <c r="I67" s="103">
        <f t="shared" ref="I67:M67" si="113">D67/0.2</f>
        <v>25</v>
      </c>
      <c r="J67" s="103">
        <f t="shared" si="113"/>
        <v>40</v>
      </c>
      <c r="K67" s="103">
        <f t="shared" si="113"/>
        <v>40</v>
      </c>
      <c r="L67" s="103">
        <f t="shared" si="113"/>
        <v>80</v>
      </c>
      <c r="M67" s="103">
        <f t="shared" si="113"/>
        <v>80</v>
      </c>
      <c r="N67" s="105" t="str">
        <f t="shared" ref="N67:R67" si="114">IF(I67&lt;60,"N","Y")</f>
        <v>N</v>
      </c>
      <c r="O67" s="105" t="str">
        <f t="shared" si="114"/>
        <v>N</v>
      </c>
      <c r="P67" s="105" t="str">
        <f t="shared" si="114"/>
        <v>N</v>
      </c>
      <c r="Q67" s="105" t="str">
        <f t="shared" si="114"/>
        <v>Y</v>
      </c>
      <c r="R67" s="105" t="str">
        <f t="shared" si="114"/>
        <v>Y</v>
      </c>
      <c r="S67" s="99">
        <v>0.0</v>
      </c>
      <c r="T67" s="108">
        <f t="shared" si="5"/>
        <v>0</v>
      </c>
      <c r="U67" s="105" t="str">
        <f t="shared" si="6"/>
        <v>N</v>
      </c>
    </row>
    <row r="68" ht="15.75" customHeight="1">
      <c r="A68" s="99">
        <v>57.0</v>
      </c>
      <c r="B68" s="99" t="s">
        <v>183</v>
      </c>
      <c r="C68" s="99" t="s">
        <v>184</v>
      </c>
      <c r="D68" s="99">
        <v>14.0</v>
      </c>
      <c r="E68" s="99">
        <v>20.0</v>
      </c>
      <c r="F68" s="99">
        <v>20.0</v>
      </c>
      <c r="G68" s="99">
        <v>19.0</v>
      </c>
      <c r="H68" s="99">
        <v>19.0</v>
      </c>
      <c r="I68" s="103">
        <f t="shared" ref="I68:M68" si="115">D68/0.2</f>
        <v>70</v>
      </c>
      <c r="J68" s="103">
        <f t="shared" si="115"/>
        <v>100</v>
      </c>
      <c r="K68" s="103">
        <f t="shared" si="115"/>
        <v>100</v>
      </c>
      <c r="L68" s="103">
        <f t="shared" si="115"/>
        <v>95</v>
      </c>
      <c r="M68" s="103">
        <f t="shared" si="115"/>
        <v>95</v>
      </c>
      <c r="N68" s="105" t="str">
        <f t="shared" ref="N68:R68" si="116">IF(I68&lt;60,"N","Y")</f>
        <v>Y</v>
      </c>
      <c r="O68" s="105" t="str">
        <f t="shared" si="116"/>
        <v>Y</v>
      </c>
      <c r="P68" s="105" t="str">
        <f t="shared" si="116"/>
        <v>Y</v>
      </c>
      <c r="Q68" s="105" t="str">
        <f t="shared" si="116"/>
        <v>Y</v>
      </c>
      <c r="R68" s="105" t="str">
        <f t="shared" si="116"/>
        <v>Y</v>
      </c>
      <c r="S68" s="99">
        <v>7.0</v>
      </c>
      <c r="T68" s="108">
        <f t="shared" si="5"/>
        <v>70</v>
      </c>
      <c r="U68" s="105" t="str">
        <f t="shared" si="6"/>
        <v>Y</v>
      </c>
    </row>
    <row r="69" ht="15.75" customHeight="1">
      <c r="A69" s="99">
        <v>58.0</v>
      </c>
      <c r="B69" s="99" t="s">
        <v>185</v>
      </c>
      <c r="C69" s="99" t="s">
        <v>186</v>
      </c>
      <c r="D69" s="99">
        <v>12.0</v>
      </c>
      <c r="E69" s="99">
        <v>20.0</v>
      </c>
      <c r="F69" s="99">
        <v>20.0</v>
      </c>
      <c r="G69" s="99">
        <v>18.0</v>
      </c>
      <c r="H69" s="99">
        <v>18.0</v>
      </c>
      <c r="I69" s="103">
        <f t="shared" ref="I69:M69" si="117">D69/0.2</f>
        <v>60</v>
      </c>
      <c r="J69" s="103">
        <f t="shared" si="117"/>
        <v>100</v>
      </c>
      <c r="K69" s="103">
        <f t="shared" si="117"/>
        <v>100</v>
      </c>
      <c r="L69" s="103">
        <f t="shared" si="117"/>
        <v>90</v>
      </c>
      <c r="M69" s="103">
        <f t="shared" si="117"/>
        <v>90</v>
      </c>
      <c r="N69" s="105" t="str">
        <f t="shared" ref="N69:R69" si="118">IF(I69&lt;60,"N","Y")</f>
        <v>Y</v>
      </c>
      <c r="O69" s="105" t="str">
        <f t="shared" si="118"/>
        <v>Y</v>
      </c>
      <c r="P69" s="105" t="str">
        <f t="shared" si="118"/>
        <v>Y</v>
      </c>
      <c r="Q69" s="105" t="str">
        <f t="shared" si="118"/>
        <v>Y</v>
      </c>
      <c r="R69" s="105" t="str">
        <f t="shared" si="118"/>
        <v>Y</v>
      </c>
      <c r="S69" s="99">
        <v>7.0</v>
      </c>
      <c r="T69" s="108">
        <f t="shared" si="5"/>
        <v>70</v>
      </c>
      <c r="U69" s="105" t="str">
        <f t="shared" si="6"/>
        <v>Y</v>
      </c>
    </row>
    <row r="70" ht="15.75" customHeight="1">
      <c r="A70" s="99">
        <v>59.0</v>
      </c>
      <c r="B70" s="99" t="s">
        <v>187</v>
      </c>
      <c r="C70" s="99" t="s">
        <v>188</v>
      </c>
      <c r="D70" s="99">
        <v>6.0</v>
      </c>
      <c r="E70" s="99">
        <v>16.0</v>
      </c>
      <c r="F70" s="99">
        <v>16.0</v>
      </c>
      <c r="G70" s="99">
        <v>8.0</v>
      </c>
      <c r="H70" s="99">
        <v>8.0</v>
      </c>
      <c r="I70" s="103">
        <f t="shared" ref="I70:M70" si="119">D70/0.2</f>
        <v>30</v>
      </c>
      <c r="J70" s="103">
        <f t="shared" si="119"/>
        <v>80</v>
      </c>
      <c r="K70" s="103">
        <f t="shared" si="119"/>
        <v>80</v>
      </c>
      <c r="L70" s="103">
        <f t="shared" si="119"/>
        <v>40</v>
      </c>
      <c r="M70" s="103">
        <f t="shared" si="119"/>
        <v>40</v>
      </c>
      <c r="N70" s="105" t="str">
        <f t="shared" ref="N70:R70" si="120">IF(I70&lt;60,"N","Y")</f>
        <v>N</v>
      </c>
      <c r="O70" s="105" t="str">
        <f t="shared" si="120"/>
        <v>Y</v>
      </c>
      <c r="P70" s="105" t="str">
        <f t="shared" si="120"/>
        <v>Y</v>
      </c>
      <c r="Q70" s="105" t="str">
        <f t="shared" si="120"/>
        <v>N</v>
      </c>
      <c r="R70" s="105" t="str">
        <f t="shared" si="120"/>
        <v>N</v>
      </c>
      <c r="S70" s="99">
        <v>4.0</v>
      </c>
      <c r="T70" s="108">
        <f t="shared" si="5"/>
        <v>40</v>
      </c>
      <c r="U70" s="105" t="str">
        <f t="shared" si="6"/>
        <v>Y</v>
      </c>
    </row>
    <row r="71" ht="15.75" customHeight="1">
      <c r="A71" s="99">
        <v>60.0</v>
      </c>
      <c r="B71" s="99" t="s">
        <v>189</v>
      </c>
      <c r="C71" s="99" t="s">
        <v>190</v>
      </c>
      <c r="D71" s="99">
        <v>13.0</v>
      </c>
      <c r="E71" s="99">
        <v>16.0</v>
      </c>
      <c r="F71" s="99">
        <v>16.0</v>
      </c>
      <c r="G71" s="99">
        <v>15.0</v>
      </c>
      <c r="H71" s="99">
        <v>15.0</v>
      </c>
      <c r="I71" s="103">
        <f t="shared" ref="I71:M71" si="121">D71/0.2</f>
        <v>65</v>
      </c>
      <c r="J71" s="103">
        <f t="shared" si="121"/>
        <v>80</v>
      </c>
      <c r="K71" s="103">
        <f t="shared" si="121"/>
        <v>80</v>
      </c>
      <c r="L71" s="103">
        <f t="shared" si="121"/>
        <v>75</v>
      </c>
      <c r="M71" s="103">
        <f t="shared" si="121"/>
        <v>75</v>
      </c>
      <c r="N71" s="105" t="str">
        <f t="shared" ref="N71:R71" si="122">IF(I71&lt;60,"N","Y")</f>
        <v>Y</v>
      </c>
      <c r="O71" s="105" t="str">
        <f t="shared" si="122"/>
        <v>Y</v>
      </c>
      <c r="P71" s="105" t="str">
        <f t="shared" si="122"/>
        <v>Y</v>
      </c>
      <c r="Q71" s="105" t="str">
        <f t="shared" si="122"/>
        <v>Y</v>
      </c>
      <c r="R71" s="105" t="str">
        <f t="shared" si="122"/>
        <v>Y</v>
      </c>
      <c r="S71" s="99">
        <v>7.0</v>
      </c>
      <c r="T71" s="108">
        <f t="shared" si="5"/>
        <v>70</v>
      </c>
      <c r="U71" s="105" t="str">
        <f t="shared" si="6"/>
        <v>Y</v>
      </c>
    </row>
    <row r="72" ht="15.75" customHeight="1">
      <c r="A72" s="99">
        <v>61.0</v>
      </c>
      <c r="B72" s="99" t="s">
        <v>191</v>
      </c>
      <c r="C72" s="99" t="s">
        <v>192</v>
      </c>
      <c r="D72" s="99">
        <v>13.0</v>
      </c>
      <c r="E72" s="99">
        <v>15.0</v>
      </c>
      <c r="F72" s="99">
        <v>15.0</v>
      </c>
      <c r="G72" s="99">
        <v>13.0</v>
      </c>
      <c r="H72" s="99">
        <v>13.0</v>
      </c>
      <c r="I72" s="103">
        <f t="shared" ref="I72:M72" si="123">D72/0.2</f>
        <v>65</v>
      </c>
      <c r="J72" s="103">
        <f t="shared" si="123"/>
        <v>75</v>
      </c>
      <c r="K72" s="103">
        <f t="shared" si="123"/>
        <v>75</v>
      </c>
      <c r="L72" s="103">
        <f t="shared" si="123"/>
        <v>65</v>
      </c>
      <c r="M72" s="103">
        <f t="shared" si="123"/>
        <v>65</v>
      </c>
      <c r="N72" s="105" t="str">
        <f t="shared" ref="N72:R72" si="124">IF(I72&lt;60,"N","Y")</f>
        <v>Y</v>
      </c>
      <c r="O72" s="105" t="str">
        <f t="shared" si="124"/>
        <v>Y</v>
      </c>
      <c r="P72" s="105" t="str">
        <f t="shared" si="124"/>
        <v>Y</v>
      </c>
      <c r="Q72" s="105" t="str">
        <f t="shared" si="124"/>
        <v>Y</v>
      </c>
      <c r="R72" s="105" t="str">
        <f t="shared" si="124"/>
        <v>Y</v>
      </c>
      <c r="S72" s="99">
        <v>5.0</v>
      </c>
      <c r="T72" s="108">
        <f t="shared" si="5"/>
        <v>50</v>
      </c>
      <c r="U72" s="105" t="str">
        <f t="shared" si="6"/>
        <v>Y</v>
      </c>
    </row>
    <row r="73" ht="15.75" customHeight="1">
      <c r="A73" s="99">
        <v>62.0</v>
      </c>
      <c r="B73" s="99" t="s">
        <v>193</v>
      </c>
      <c r="C73" s="99" t="s">
        <v>194</v>
      </c>
      <c r="D73" s="99">
        <v>20.0</v>
      </c>
      <c r="E73" s="99">
        <v>18.0</v>
      </c>
      <c r="F73" s="99">
        <v>18.0</v>
      </c>
      <c r="G73" s="99">
        <v>0.0</v>
      </c>
      <c r="H73" s="99">
        <v>0.0</v>
      </c>
      <c r="I73" s="103">
        <f t="shared" ref="I73:M73" si="125">D73/0.2</f>
        <v>100</v>
      </c>
      <c r="J73" s="103">
        <f t="shared" si="125"/>
        <v>90</v>
      </c>
      <c r="K73" s="103">
        <f t="shared" si="125"/>
        <v>90</v>
      </c>
      <c r="L73" s="103">
        <f t="shared" si="125"/>
        <v>0</v>
      </c>
      <c r="M73" s="103">
        <f t="shared" si="125"/>
        <v>0</v>
      </c>
      <c r="N73" s="105" t="str">
        <f t="shared" ref="N73:R73" si="126">IF(I73&lt;60,"N","Y")</f>
        <v>Y</v>
      </c>
      <c r="O73" s="105" t="str">
        <f t="shared" si="126"/>
        <v>Y</v>
      </c>
      <c r="P73" s="105" t="str">
        <f t="shared" si="126"/>
        <v>Y</v>
      </c>
      <c r="Q73" s="105" t="str">
        <f t="shared" si="126"/>
        <v>N</v>
      </c>
      <c r="R73" s="105" t="str">
        <f t="shared" si="126"/>
        <v>N</v>
      </c>
      <c r="S73" s="99">
        <v>7.0</v>
      </c>
      <c r="T73" s="108">
        <f t="shared" si="5"/>
        <v>70</v>
      </c>
      <c r="U73" s="105" t="str">
        <f t="shared" si="6"/>
        <v>Y</v>
      </c>
    </row>
    <row r="74" ht="15.75" customHeight="1">
      <c r="A74" s="99">
        <v>63.0</v>
      </c>
      <c r="B74" s="99" t="s">
        <v>195</v>
      </c>
      <c r="C74" s="99" t="s">
        <v>196</v>
      </c>
      <c r="D74" s="99">
        <v>3.0</v>
      </c>
      <c r="E74" s="99">
        <v>12.0</v>
      </c>
      <c r="F74" s="99">
        <v>12.0</v>
      </c>
      <c r="G74" s="99">
        <v>4.0</v>
      </c>
      <c r="H74" s="99">
        <v>4.0</v>
      </c>
      <c r="I74" s="103">
        <f t="shared" ref="I74:M74" si="127">D74/0.2</f>
        <v>15</v>
      </c>
      <c r="J74" s="103">
        <f t="shared" si="127"/>
        <v>60</v>
      </c>
      <c r="K74" s="103">
        <f t="shared" si="127"/>
        <v>60</v>
      </c>
      <c r="L74" s="103">
        <f t="shared" si="127"/>
        <v>20</v>
      </c>
      <c r="M74" s="103">
        <f t="shared" si="127"/>
        <v>20</v>
      </c>
      <c r="N74" s="105" t="str">
        <f t="shared" ref="N74:R74" si="128">IF(I74&lt;60,"N","Y")</f>
        <v>N</v>
      </c>
      <c r="O74" s="105" t="str">
        <f t="shared" si="128"/>
        <v>Y</v>
      </c>
      <c r="P74" s="105" t="str">
        <f t="shared" si="128"/>
        <v>Y</v>
      </c>
      <c r="Q74" s="105" t="str">
        <f t="shared" si="128"/>
        <v>N</v>
      </c>
      <c r="R74" s="105" t="str">
        <f t="shared" si="128"/>
        <v>N</v>
      </c>
      <c r="S74" s="99">
        <v>0.0</v>
      </c>
      <c r="T74" s="108">
        <f t="shared" si="5"/>
        <v>0</v>
      </c>
      <c r="U74" s="105" t="str">
        <f t="shared" si="6"/>
        <v>N</v>
      </c>
    </row>
    <row r="75" ht="15.75" customHeight="1">
      <c r="A75" s="99">
        <v>64.0</v>
      </c>
      <c r="B75" s="99" t="s">
        <v>197</v>
      </c>
      <c r="C75" s="99" t="s">
        <v>198</v>
      </c>
      <c r="D75" s="99">
        <v>17.0</v>
      </c>
      <c r="E75" s="99">
        <v>20.0</v>
      </c>
      <c r="F75" s="99">
        <v>20.0</v>
      </c>
      <c r="G75" s="99">
        <v>0.0</v>
      </c>
      <c r="H75" s="99">
        <v>0.0</v>
      </c>
      <c r="I75" s="103">
        <f t="shared" ref="I75:M75" si="129">D75/0.2</f>
        <v>85</v>
      </c>
      <c r="J75" s="103">
        <f t="shared" si="129"/>
        <v>100</v>
      </c>
      <c r="K75" s="103">
        <f t="shared" si="129"/>
        <v>100</v>
      </c>
      <c r="L75" s="103">
        <f t="shared" si="129"/>
        <v>0</v>
      </c>
      <c r="M75" s="103">
        <f t="shared" si="129"/>
        <v>0</v>
      </c>
      <c r="N75" s="105" t="str">
        <f t="shared" ref="N75:R75" si="130">IF(I75&lt;60,"N","Y")</f>
        <v>Y</v>
      </c>
      <c r="O75" s="105" t="str">
        <f t="shared" si="130"/>
        <v>Y</v>
      </c>
      <c r="P75" s="105" t="str">
        <f t="shared" si="130"/>
        <v>Y</v>
      </c>
      <c r="Q75" s="105" t="str">
        <f t="shared" si="130"/>
        <v>N</v>
      </c>
      <c r="R75" s="105" t="str">
        <f t="shared" si="130"/>
        <v>N</v>
      </c>
      <c r="S75" s="99">
        <v>7.0</v>
      </c>
      <c r="T75" s="108">
        <f t="shared" si="5"/>
        <v>70</v>
      </c>
      <c r="U75" s="105" t="str">
        <f t="shared" si="6"/>
        <v>Y</v>
      </c>
    </row>
    <row r="76" ht="15.75" customHeight="1">
      <c r="A76" s="99">
        <v>65.0</v>
      </c>
      <c r="B76" s="99" t="s">
        <v>199</v>
      </c>
      <c r="C76" s="99" t="s">
        <v>200</v>
      </c>
      <c r="D76" s="99">
        <v>20.0</v>
      </c>
      <c r="E76" s="99">
        <v>18.0</v>
      </c>
      <c r="F76" s="99">
        <v>18.0</v>
      </c>
      <c r="G76" s="99">
        <v>19.0</v>
      </c>
      <c r="H76" s="99">
        <v>19.0</v>
      </c>
      <c r="I76" s="103">
        <f t="shared" ref="I76:M76" si="131">D76/0.2</f>
        <v>100</v>
      </c>
      <c r="J76" s="103">
        <f t="shared" si="131"/>
        <v>90</v>
      </c>
      <c r="K76" s="103">
        <f t="shared" si="131"/>
        <v>90</v>
      </c>
      <c r="L76" s="103">
        <f t="shared" si="131"/>
        <v>95</v>
      </c>
      <c r="M76" s="103">
        <f t="shared" si="131"/>
        <v>95</v>
      </c>
      <c r="N76" s="105" t="str">
        <f t="shared" ref="N76:R76" si="132">IF(I76&lt;60,"N","Y")</f>
        <v>Y</v>
      </c>
      <c r="O76" s="105" t="str">
        <f t="shared" si="132"/>
        <v>Y</v>
      </c>
      <c r="P76" s="105" t="str">
        <f t="shared" si="132"/>
        <v>Y</v>
      </c>
      <c r="Q76" s="105" t="str">
        <f t="shared" si="132"/>
        <v>Y</v>
      </c>
      <c r="R76" s="105" t="str">
        <f t="shared" si="132"/>
        <v>Y</v>
      </c>
      <c r="S76" s="99">
        <v>8.0</v>
      </c>
      <c r="T76" s="108">
        <f t="shared" si="5"/>
        <v>80</v>
      </c>
      <c r="U76" s="105" t="str">
        <f t="shared" si="6"/>
        <v>Y</v>
      </c>
    </row>
    <row r="77" ht="15.75" customHeight="1">
      <c r="A77" s="99">
        <v>66.0</v>
      </c>
      <c r="B77" s="99" t="s">
        <v>201</v>
      </c>
      <c r="C77" s="99" t="s">
        <v>202</v>
      </c>
      <c r="D77" s="99">
        <v>6.0</v>
      </c>
      <c r="E77" s="99">
        <v>14.0</v>
      </c>
      <c r="F77" s="99">
        <v>14.0</v>
      </c>
      <c r="G77" s="99">
        <v>10.0</v>
      </c>
      <c r="H77" s="99">
        <v>10.0</v>
      </c>
      <c r="I77" s="103">
        <f t="shared" ref="I77:M77" si="133">D77/0.2</f>
        <v>30</v>
      </c>
      <c r="J77" s="103">
        <f t="shared" si="133"/>
        <v>70</v>
      </c>
      <c r="K77" s="103">
        <f t="shared" si="133"/>
        <v>70</v>
      </c>
      <c r="L77" s="103">
        <f t="shared" si="133"/>
        <v>50</v>
      </c>
      <c r="M77" s="103">
        <f t="shared" si="133"/>
        <v>50</v>
      </c>
      <c r="N77" s="105" t="str">
        <f t="shared" ref="N77:R77" si="134">IF(I77&lt;60,"N","Y")</f>
        <v>N</v>
      </c>
      <c r="O77" s="105" t="str">
        <f t="shared" si="134"/>
        <v>Y</v>
      </c>
      <c r="P77" s="105" t="str">
        <f t="shared" si="134"/>
        <v>Y</v>
      </c>
      <c r="Q77" s="105" t="str">
        <f t="shared" si="134"/>
        <v>N</v>
      </c>
      <c r="R77" s="105" t="str">
        <f t="shared" si="134"/>
        <v>N</v>
      </c>
      <c r="S77" s="99">
        <v>0.0</v>
      </c>
      <c r="T77" s="108">
        <f t="shared" si="5"/>
        <v>0</v>
      </c>
      <c r="U77" s="105" t="str">
        <f t="shared" si="6"/>
        <v>N</v>
      </c>
    </row>
    <row r="78" ht="15.75" customHeight="1">
      <c r="A78" s="99">
        <v>67.0</v>
      </c>
      <c r="B78" s="99" t="s">
        <v>203</v>
      </c>
      <c r="C78" s="99" t="s">
        <v>204</v>
      </c>
      <c r="D78" s="99">
        <v>18.0</v>
      </c>
      <c r="E78" s="99">
        <v>20.0</v>
      </c>
      <c r="F78" s="99">
        <v>20.0</v>
      </c>
      <c r="G78" s="99">
        <v>0.0</v>
      </c>
      <c r="H78" s="99">
        <v>0.0</v>
      </c>
      <c r="I78" s="103">
        <f t="shared" ref="I78:M78" si="135">D78/0.2</f>
        <v>90</v>
      </c>
      <c r="J78" s="103">
        <f t="shared" si="135"/>
        <v>100</v>
      </c>
      <c r="K78" s="103">
        <f t="shared" si="135"/>
        <v>100</v>
      </c>
      <c r="L78" s="103">
        <f t="shared" si="135"/>
        <v>0</v>
      </c>
      <c r="M78" s="103">
        <f t="shared" si="135"/>
        <v>0</v>
      </c>
      <c r="N78" s="105" t="str">
        <f t="shared" ref="N78:R78" si="136">IF(I78&lt;60,"N","Y")</f>
        <v>Y</v>
      </c>
      <c r="O78" s="105" t="str">
        <f t="shared" si="136"/>
        <v>Y</v>
      </c>
      <c r="P78" s="105" t="str">
        <f t="shared" si="136"/>
        <v>Y</v>
      </c>
      <c r="Q78" s="105" t="str">
        <f t="shared" si="136"/>
        <v>N</v>
      </c>
      <c r="R78" s="105" t="str">
        <f t="shared" si="136"/>
        <v>N</v>
      </c>
      <c r="S78" s="99">
        <v>9.0</v>
      </c>
      <c r="T78" s="108">
        <f t="shared" si="5"/>
        <v>90</v>
      </c>
      <c r="U78" s="105" t="str">
        <f t="shared" si="6"/>
        <v>Y</v>
      </c>
    </row>
    <row r="79" ht="15.75" customHeight="1">
      <c r="A79" s="99">
        <v>68.0</v>
      </c>
      <c r="B79" s="99" t="s">
        <v>205</v>
      </c>
      <c r="C79" s="99" t="s">
        <v>206</v>
      </c>
      <c r="D79" s="99">
        <v>8.0</v>
      </c>
      <c r="E79" s="99">
        <v>8.0</v>
      </c>
      <c r="F79" s="99">
        <v>8.0</v>
      </c>
      <c r="G79" s="99">
        <v>16.0</v>
      </c>
      <c r="H79" s="99">
        <v>16.0</v>
      </c>
      <c r="I79" s="103">
        <f t="shared" ref="I79:M79" si="137">D79/0.2</f>
        <v>40</v>
      </c>
      <c r="J79" s="103">
        <f t="shared" si="137"/>
        <v>40</v>
      </c>
      <c r="K79" s="103">
        <f t="shared" si="137"/>
        <v>40</v>
      </c>
      <c r="L79" s="103">
        <f t="shared" si="137"/>
        <v>80</v>
      </c>
      <c r="M79" s="103">
        <f t="shared" si="137"/>
        <v>80</v>
      </c>
      <c r="N79" s="105" t="str">
        <f t="shared" ref="N79:R79" si="138">IF(I79&lt;60,"N","Y")</f>
        <v>N</v>
      </c>
      <c r="O79" s="105" t="str">
        <f t="shared" si="138"/>
        <v>N</v>
      </c>
      <c r="P79" s="105" t="str">
        <f t="shared" si="138"/>
        <v>N</v>
      </c>
      <c r="Q79" s="105" t="str">
        <f t="shared" si="138"/>
        <v>Y</v>
      </c>
      <c r="R79" s="105" t="str">
        <f t="shared" si="138"/>
        <v>Y</v>
      </c>
      <c r="S79" s="99">
        <v>4.0</v>
      </c>
      <c r="T79" s="108">
        <f t="shared" si="5"/>
        <v>40</v>
      </c>
      <c r="U79" s="105" t="str">
        <f t="shared" si="6"/>
        <v>Y</v>
      </c>
    </row>
    <row r="80" ht="15.75" customHeight="1">
      <c r="A80" s="99">
        <v>69.0</v>
      </c>
      <c r="B80" s="99" t="s">
        <v>207</v>
      </c>
      <c r="C80" s="99" t="s">
        <v>208</v>
      </c>
      <c r="D80" s="99">
        <v>15.0</v>
      </c>
      <c r="E80" s="99">
        <v>20.0</v>
      </c>
      <c r="F80" s="99">
        <v>20.0</v>
      </c>
      <c r="G80" s="99">
        <v>18.0</v>
      </c>
      <c r="H80" s="99">
        <v>18.0</v>
      </c>
      <c r="I80" s="103">
        <f t="shared" ref="I80:M80" si="139">D80/0.2</f>
        <v>75</v>
      </c>
      <c r="J80" s="103">
        <f t="shared" si="139"/>
        <v>100</v>
      </c>
      <c r="K80" s="103">
        <f t="shared" si="139"/>
        <v>100</v>
      </c>
      <c r="L80" s="103">
        <f t="shared" si="139"/>
        <v>90</v>
      </c>
      <c r="M80" s="103">
        <f t="shared" si="139"/>
        <v>90</v>
      </c>
      <c r="N80" s="105" t="str">
        <f t="shared" ref="N80:R80" si="140">IF(I80&lt;60,"N","Y")</f>
        <v>Y</v>
      </c>
      <c r="O80" s="105" t="str">
        <f t="shared" si="140"/>
        <v>Y</v>
      </c>
      <c r="P80" s="105" t="str">
        <f t="shared" si="140"/>
        <v>Y</v>
      </c>
      <c r="Q80" s="105" t="str">
        <f t="shared" si="140"/>
        <v>Y</v>
      </c>
      <c r="R80" s="105" t="str">
        <f t="shared" si="140"/>
        <v>Y</v>
      </c>
      <c r="S80" s="99">
        <v>7.0</v>
      </c>
      <c r="T80" s="108">
        <f t="shared" si="5"/>
        <v>70</v>
      </c>
      <c r="U80" s="105" t="str">
        <f t="shared" si="6"/>
        <v>Y</v>
      </c>
    </row>
    <row r="81" ht="15.75" customHeight="1">
      <c r="A81" s="99">
        <v>70.0</v>
      </c>
      <c r="B81" s="99" t="s">
        <v>209</v>
      </c>
      <c r="C81" s="99" t="s">
        <v>210</v>
      </c>
      <c r="D81" s="99">
        <v>12.0</v>
      </c>
      <c r="E81" s="99">
        <v>17.0</v>
      </c>
      <c r="F81" s="99">
        <v>17.0</v>
      </c>
      <c r="G81" s="99">
        <v>19.0</v>
      </c>
      <c r="H81" s="99">
        <v>19.0</v>
      </c>
      <c r="I81" s="103">
        <f t="shared" ref="I81:M81" si="141">D81/0.2</f>
        <v>60</v>
      </c>
      <c r="J81" s="103">
        <f t="shared" si="141"/>
        <v>85</v>
      </c>
      <c r="K81" s="103">
        <f t="shared" si="141"/>
        <v>85</v>
      </c>
      <c r="L81" s="103">
        <f t="shared" si="141"/>
        <v>95</v>
      </c>
      <c r="M81" s="103">
        <f t="shared" si="141"/>
        <v>95</v>
      </c>
      <c r="N81" s="105" t="str">
        <f t="shared" ref="N81:R81" si="142">IF(I81&lt;60,"N","Y")</f>
        <v>Y</v>
      </c>
      <c r="O81" s="105" t="str">
        <f t="shared" si="142"/>
        <v>Y</v>
      </c>
      <c r="P81" s="105" t="str">
        <f t="shared" si="142"/>
        <v>Y</v>
      </c>
      <c r="Q81" s="105" t="str">
        <f t="shared" si="142"/>
        <v>Y</v>
      </c>
      <c r="R81" s="105" t="str">
        <f t="shared" si="142"/>
        <v>Y</v>
      </c>
      <c r="S81" s="99">
        <v>7.0</v>
      </c>
      <c r="T81" s="108">
        <f t="shared" si="5"/>
        <v>70</v>
      </c>
      <c r="U81" s="105" t="str">
        <f t="shared" si="6"/>
        <v>Y</v>
      </c>
    </row>
    <row r="82" ht="15.75" customHeight="1">
      <c r="A82" s="99">
        <v>71.0</v>
      </c>
      <c r="B82" s="99" t="s">
        <v>211</v>
      </c>
      <c r="C82" s="99" t="s">
        <v>212</v>
      </c>
      <c r="D82" s="99">
        <v>17.0</v>
      </c>
      <c r="E82" s="99">
        <v>20.0</v>
      </c>
      <c r="F82" s="99">
        <v>20.0</v>
      </c>
      <c r="G82" s="99">
        <v>0.0</v>
      </c>
      <c r="H82" s="99">
        <v>0.0</v>
      </c>
      <c r="I82" s="103">
        <f t="shared" ref="I82:M82" si="143">D82/0.2</f>
        <v>85</v>
      </c>
      <c r="J82" s="103">
        <f t="shared" si="143"/>
        <v>100</v>
      </c>
      <c r="K82" s="103">
        <f t="shared" si="143"/>
        <v>100</v>
      </c>
      <c r="L82" s="103">
        <f t="shared" si="143"/>
        <v>0</v>
      </c>
      <c r="M82" s="103">
        <f t="shared" si="143"/>
        <v>0</v>
      </c>
      <c r="N82" s="105" t="str">
        <f t="shared" ref="N82:R82" si="144">IF(I82&lt;60,"N","Y")</f>
        <v>Y</v>
      </c>
      <c r="O82" s="105" t="str">
        <f t="shared" si="144"/>
        <v>Y</v>
      </c>
      <c r="P82" s="105" t="str">
        <f t="shared" si="144"/>
        <v>Y</v>
      </c>
      <c r="Q82" s="105" t="str">
        <f t="shared" si="144"/>
        <v>N</v>
      </c>
      <c r="R82" s="105" t="str">
        <f t="shared" si="144"/>
        <v>N</v>
      </c>
      <c r="S82" s="99">
        <v>9.0</v>
      </c>
      <c r="T82" s="108">
        <f t="shared" si="5"/>
        <v>90</v>
      </c>
      <c r="U82" s="105" t="str">
        <f t="shared" si="6"/>
        <v>Y</v>
      </c>
    </row>
    <row r="83" ht="15.75" customHeight="1">
      <c r="A83" s="99">
        <v>72.0</v>
      </c>
      <c r="B83" s="99" t="s">
        <v>213</v>
      </c>
      <c r="C83" s="99" t="s">
        <v>214</v>
      </c>
      <c r="D83" s="99">
        <v>13.0</v>
      </c>
      <c r="E83" s="99">
        <v>19.0</v>
      </c>
      <c r="F83" s="99">
        <v>19.0</v>
      </c>
      <c r="G83" s="99">
        <v>18.0</v>
      </c>
      <c r="H83" s="99">
        <v>18.0</v>
      </c>
      <c r="I83" s="103">
        <f t="shared" ref="I83:M83" si="145">D83/0.2</f>
        <v>65</v>
      </c>
      <c r="J83" s="103">
        <f t="shared" si="145"/>
        <v>95</v>
      </c>
      <c r="K83" s="103">
        <f t="shared" si="145"/>
        <v>95</v>
      </c>
      <c r="L83" s="103">
        <f t="shared" si="145"/>
        <v>90</v>
      </c>
      <c r="M83" s="103">
        <f t="shared" si="145"/>
        <v>90</v>
      </c>
      <c r="N83" s="105" t="str">
        <f t="shared" ref="N83:R83" si="146">IF(I83&lt;60,"N","Y")</f>
        <v>Y</v>
      </c>
      <c r="O83" s="105" t="str">
        <f t="shared" si="146"/>
        <v>Y</v>
      </c>
      <c r="P83" s="105" t="str">
        <f t="shared" si="146"/>
        <v>Y</v>
      </c>
      <c r="Q83" s="105" t="str">
        <f t="shared" si="146"/>
        <v>Y</v>
      </c>
      <c r="R83" s="105" t="str">
        <f t="shared" si="146"/>
        <v>Y</v>
      </c>
      <c r="S83" s="99">
        <v>9.0</v>
      </c>
      <c r="T83" s="108">
        <f t="shared" si="5"/>
        <v>90</v>
      </c>
      <c r="U83" s="105" t="str">
        <f t="shared" si="6"/>
        <v>Y</v>
      </c>
    </row>
    <row r="84" ht="15.75" customHeight="1">
      <c r="A84" s="99">
        <v>73.0</v>
      </c>
      <c r="B84" s="99" t="s">
        <v>215</v>
      </c>
      <c r="C84" s="99" t="s">
        <v>216</v>
      </c>
      <c r="D84" s="99">
        <v>14.0</v>
      </c>
      <c r="E84" s="99">
        <v>18.0</v>
      </c>
      <c r="F84" s="99">
        <v>18.0</v>
      </c>
      <c r="G84" s="99">
        <v>17.0</v>
      </c>
      <c r="H84" s="99">
        <v>17.0</v>
      </c>
      <c r="I84" s="103">
        <f t="shared" ref="I84:M84" si="147">D84/0.2</f>
        <v>70</v>
      </c>
      <c r="J84" s="103">
        <f t="shared" si="147"/>
        <v>90</v>
      </c>
      <c r="K84" s="103">
        <f t="shared" si="147"/>
        <v>90</v>
      </c>
      <c r="L84" s="103">
        <f t="shared" si="147"/>
        <v>85</v>
      </c>
      <c r="M84" s="103">
        <f t="shared" si="147"/>
        <v>85</v>
      </c>
      <c r="N84" s="105" t="str">
        <f t="shared" ref="N84:R84" si="148">IF(I84&lt;60,"N","Y")</f>
        <v>Y</v>
      </c>
      <c r="O84" s="105" t="str">
        <f t="shared" si="148"/>
        <v>Y</v>
      </c>
      <c r="P84" s="105" t="str">
        <f t="shared" si="148"/>
        <v>Y</v>
      </c>
      <c r="Q84" s="105" t="str">
        <f t="shared" si="148"/>
        <v>Y</v>
      </c>
      <c r="R84" s="105" t="str">
        <f t="shared" si="148"/>
        <v>Y</v>
      </c>
      <c r="S84" s="99">
        <v>9.0</v>
      </c>
      <c r="T84" s="108">
        <f t="shared" si="5"/>
        <v>90</v>
      </c>
      <c r="U84" s="105" t="str">
        <f t="shared" si="6"/>
        <v>Y</v>
      </c>
    </row>
    <row r="85" ht="15.75" customHeight="1">
      <c r="A85" s="99">
        <v>74.0</v>
      </c>
      <c r="B85" s="99" t="s">
        <v>217</v>
      </c>
      <c r="C85" s="99" t="s">
        <v>218</v>
      </c>
      <c r="D85" s="99">
        <v>12.0</v>
      </c>
      <c r="E85" s="99">
        <v>12.0</v>
      </c>
      <c r="F85" s="99">
        <v>12.0</v>
      </c>
      <c r="G85" s="99">
        <v>10.0</v>
      </c>
      <c r="H85" s="99">
        <v>10.0</v>
      </c>
      <c r="I85" s="103">
        <f t="shared" ref="I85:M85" si="149">D85/0.2</f>
        <v>60</v>
      </c>
      <c r="J85" s="103">
        <f t="shared" si="149"/>
        <v>60</v>
      </c>
      <c r="K85" s="103">
        <f t="shared" si="149"/>
        <v>60</v>
      </c>
      <c r="L85" s="103">
        <f t="shared" si="149"/>
        <v>50</v>
      </c>
      <c r="M85" s="103">
        <f t="shared" si="149"/>
        <v>50</v>
      </c>
      <c r="N85" s="105" t="str">
        <f t="shared" ref="N85:R85" si="150">IF(I85&lt;60,"N","Y")</f>
        <v>Y</v>
      </c>
      <c r="O85" s="105" t="str">
        <f t="shared" si="150"/>
        <v>Y</v>
      </c>
      <c r="P85" s="105" t="str">
        <f t="shared" si="150"/>
        <v>Y</v>
      </c>
      <c r="Q85" s="105" t="str">
        <f t="shared" si="150"/>
        <v>N</v>
      </c>
      <c r="R85" s="105" t="str">
        <f t="shared" si="150"/>
        <v>N</v>
      </c>
      <c r="S85" s="99">
        <v>6.0</v>
      </c>
      <c r="T85" s="108">
        <f t="shared" si="5"/>
        <v>60</v>
      </c>
      <c r="U85" s="105" t="str">
        <f t="shared" si="6"/>
        <v>Y</v>
      </c>
    </row>
    <row r="86" ht="15.75" customHeight="1">
      <c r="A86" s="99">
        <v>75.0</v>
      </c>
      <c r="B86" s="99" t="s">
        <v>219</v>
      </c>
      <c r="C86" s="99" t="s">
        <v>220</v>
      </c>
      <c r="D86" s="99">
        <v>6.0</v>
      </c>
      <c r="E86" s="99">
        <v>12.0</v>
      </c>
      <c r="F86" s="99">
        <v>12.0</v>
      </c>
      <c r="G86" s="99">
        <v>14.0</v>
      </c>
      <c r="H86" s="99">
        <v>14.0</v>
      </c>
      <c r="I86" s="103">
        <f t="shared" ref="I86:M86" si="151">D86/0.2</f>
        <v>30</v>
      </c>
      <c r="J86" s="103">
        <f t="shared" si="151"/>
        <v>60</v>
      </c>
      <c r="K86" s="103">
        <f t="shared" si="151"/>
        <v>60</v>
      </c>
      <c r="L86" s="103">
        <f t="shared" si="151"/>
        <v>70</v>
      </c>
      <c r="M86" s="103">
        <f t="shared" si="151"/>
        <v>70</v>
      </c>
      <c r="N86" s="105" t="str">
        <f t="shared" ref="N86:R86" si="152">IF(I86&lt;60,"N","Y")</f>
        <v>N</v>
      </c>
      <c r="O86" s="105" t="str">
        <f t="shared" si="152"/>
        <v>Y</v>
      </c>
      <c r="P86" s="105" t="str">
        <f t="shared" si="152"/>
        <v>Y</v>
      </c>
      <c r="Q86" s="105" t="str">
        <f t="shared" si="152"/>
        <v>Y</v>
      </c>
      <c r="R86" s="105" t="str">
        <f t="shared" si="152"/>
        <v>Y</v>
      </c>
      <c r="S86" s="99">
        <v>4.0</v>
      </c>
      <c r="T86" s="108">
        <f t="shared" si="5"/>
        <v>40</v>
      </c>
      <c r="U86" s="105" t="str">
        <f t="shared" si="6"/>
        <v>Y</v>
      </c>
    </row>
    <row r="87" ht="15.75" customHeight="1">
      <c r="A87" s="99">
        <v>76.0</v>
      </c>
      <c r="B87" s="99" t="s">
        <v>221</v>
      </c>
      <c r="C87" s="99" t="s">
        <v>222</v>
      </c>
      <c r="D87" s="99">
        <v>16.0</v>
      </c>
      <c r="E87" s="99">
        <v>18.0</v>
      </c>
      <c r="F87" s="99">
        <v>18.0</v>
      </c>
      <c r="G87" s="99">
        <v>20.0</v>
      </c>
      <c r="H87" s="99">
        <v>20.0</v>
      </c>
      <c r="I87" s="103">
        <f t="shared" ref="I87:M87" si="153">D87/0.2</f>
        <v>80</v>
      </c>
      <c r="J87" s="103">
        <f t="shared" si="153"/>
        <v>90</v>
      </c>
      <c r="K87" s="103">
        <f t="shared" si="153"/>
        <v>90</v>
      </c>
      <c r="L87" s="103">
        <f t="shared" si="153"/>
        <v>100</v>
      </c>
      <c r="M87" s="103">
        <f t="shared" si="153"/>
        <v>100</v>
      </c>
      <c r="N87" s="105" t="str">
        <f t="shared" ref="N87:R87" si="154">IF(I87&lt;60,"N","Y")</f>
        <v>Y</v>
      </c>
      <c r="O87" s="105" t="str">
        <f t="shared" si="154"/>
        <v>Y</v>
      </c>
      <c r="P87" s="105" t="str">
        <f t="shared" si="154"/>
        <v>Y</v>
      </c>
      <c r="Q87" s="105" t="str">
        <f t="shared" si="154"/>
        <v>Y</v>
      </c>
      <c r="R87" s="105" t="str">
        <f t="shared" si="154"/>
        <v>Y</v>
      </c>
      <c r="S87" s="99">
        <v>9.0</v>
      </c>
      <c r="T87" s="108">
        <f t="shared" si="5"/>
        <v>90</v>
      </c>
      <c r="U87" s="105" t="str">
        <f t="shared" si="6"/>
        <v>Y</v>
      </c>
    </row>
    <row r="88" ht="15.75" customHeight="1">
      <c r="A88" s="99">
        <v>77.0</v>
      </c>
      <c r="B88" s="99" t="s">
        <v>223</v>
      </c>
      <c r="C88" s="99" t="s">
        <v>224</v>
      </c>
      <c r="D88" s="99">
        <v>15.0</v>
      </c>
      <c r="E88" s="99">
        <v>18.0</v>
      </c>
      <c r="F88" s="99">
        <v>18.0</v>
      </c>
      <c r="G88" s="99">
        <v>18.0</v>
      </c>
      <c r="H88" s="99">
        <v>18.0</v>
      </c>
      <c r="I88" s="103">
        <f t="shared" ref="I88:M88" si="155">D88/0.2</f>
        <v>75</v>
      </c>
      <c r="J88" s="103">
        <f t="shared" si="155"/>
        <v>90</v>
      </c>
      <c r="K88" s="103">
        <f t="shared" si="155"/>
        <v>90</v>
      </c>
      <c r="L88" s="103">
        <f t="shared" si="155"/>
        <v>90</v>
      </c>
      <c r="M88" s="103">
        <f t="shared" si="155"/>
        <v>90</v>
      </c>
      <c r="N88" s="105" t="str">
        <f t="shared" ref="N88:R88" si="156">IF(I88&lt;60,"N","Y")</f>
        <v>Y</v>
      </c>
      <c r="O88" s="105" t="str">
        <f t="shared" si="156"/>
        <v>Y</v>
      </c>
      <c r="P88" s="105" t="str">
        <f t="shared" si="156"/>
        <v>Y</v>
      </c>
      <c r="Q88" s="105" t="str">
        <f t="shared" si="156"/>
        <v>Y</v>
      </c>
      <c r="R88" s="105" t="str">
        <f t="shared" si="156"/>
        <v>Y</v>
      </c>
      <c r="S88" s="99">
        <v>7.0</v>
      </c>
      <c r="T88" s="108">
        <f t="shared" si="5"/>
        <v>70</v>
      </c>
      <c r="U88" s="105" t="str">
        <f t="shared" si="6"/>
        <v>Y</v>
      </c>
    </row>
    <row r="89" ht="15.75" customHeight="1">
      <c r="A89" s="99">
        <v>78.0</v>
      </c>
      <c r="B89" s="99" t="s">
        <v>225</v>
      </c>
      <c r="C89" s="99" t="s">
        <v>226</v>
      </c>
      <c r="D89" s="99">
        <v>17.0</v>
      </c>
      <c r="E89" s="99">
        <v>20.0</v>
      </c>
      <c r="F89" s="99">
        <v>20.0</v>
      </c>
      <c r="G89" s="99">
        <v>0.0</v>
      </c>
      <c r="H89" s="99">
        <v>0.0</v>
      </c>
      <c r="I89" s="103">
        <f t="shared" ref="I89:M89" si="157">D89/0.2</f>
        <v>85</v>
      </c>
      <c r="J89" s="103">
        <f t="shared" si="157"/>
        <v>100</v>
      </c>
      <c r="K89" s="103">
        <f t="shared" si="157"/>
        <v>100</v>
      </c>
      <c r="L89" s="103">
        <f t="shared" si="157"/>
        <v>0</v>
      </c>
      <c r="M89" s="103">
        <f t="shared" si="157"/>
        <v>0</v>
      </c>
      <c r="N89" s="105" t="str">
        <f t="shared" ref="N89:R89" si="158">IF(I89&lt;60,"N","Y")</f>
        <v>Y</v>
      </c>
      <c r="O89" s="105" t="str">
        <f t="shared" si="158"/>
        <v>Y</v>
      </c>
      <c r="P89" s="105" t="str">
        <f t="shared" si="158"/>
        <v>Y</v>
      </c>
      <c r="Q89" s="105" t="str">
        <f t="shared" si="158"/>
        <v>N</v>
      </c>
      <c r="R89" s="105" t="str">
        <f t="shared" si="158"/>
        <v>N</v>
      </c>
      <c r="S89" s="99">
        <v>8.0</v>
      </c>
      <c r="T89" s="108">
        <f t="shared" si="5"/>
        <v>80</v>
      </c>
      <c r="U89" s="105" t="str">
        <f t="shared" si="6"/>
        <v>Y</v>
      </c>
    </row>
    <row r="90" ht="15.75" customHeight="1">
      <c r="A90" s="99">
        <v>79.0</v>
      </c>
      <c r="B90" s="99" t="s">
        <v>227</v>
      </c>
      <c r="C90" s="99" t="s">
        <v>228</v>
      </c>
      <c r="D90" s="99">
        <v>19.0</v>
      </c>
      <c r="E90" s="99">
        <v>19.0</v>
      </c>
      <c r="F90" s="99">
        <v>19.0</v>
      </c>
      <c r="G90" s="99">
        <v>20.0</v>
      </c>
      <c r="H90" s="99">
        <v>20.0</v>
      </c>
      <c r="I90" s="103">
        <f t="shared" ref="I90:M90" si="159">D90/0.2</f>
        <v>95</v>
      </c>
      <c r="J90" s="103">
        <f t="shared" si="159"/>
        <v>95</v>
      </c>
      <c r="K90" s="103">
        <f t="shared" si="159"/>
        <v>95</v>
      </c>
      <c r="L90" s="103">
        <f t="shared" si="159"/>
        <v>100</v>
      </c>
      <c r="M90" s="103">
        <f t="shared" si="159"/>
        <v>100</v>
      </c>
      <c r="N90" s="105" t="str">
        <f t="shared" ref="N90:R90" si="160">IF(I90&lt;60,"N","Y")</f>
        <v>Y</v>
      </c>
      <c r="O90" s="105" t="str">
        <f t="shared" si="160"/>
        <v>Y</v>
      </c>
      <c r="P90" s="105" t="str">
        <f t="shared" si="160"/>
        <v>Y</v>
      </c>
      <c r="Q90" s="105" t="str">
        <f t="shared" si="160"/>
        <v>Y</v>
      </c>
      <c r="R90" s="105" t="str">
        <f t="shared" si="160"/>
        <v>Y</v>
      </c>
      <c r="S90" s="99">
        <v>8.0</v>
      </c>
      <c r="T90" s="108">
        <f t="shared" si="5"/>
        <v>80</v>
      </c>
      <c r="U90" s="105" t="str">
        <f t="shared" si="6"/>
        <v>Y</v>
      </c>
    </row>
    <row r="91" ht="15.75" customHeight="1">
      <c r="A91" s="99">
        <v>80.0</v>
      </c>
      <c r="B91" s="99" t="s">
        <v>229</v>
      </c>
      <c r="C91" s="99" t="s">
        <v>230</v>
      </c>
      <c r="D91" s="99">
        <v>15.0</v>
      </c>
      <c r="E91" s="99">
        <v>15.0</v>
      </c>
      <c r="F91" s="99">
        <v>15.0</v>
      </c>
      <c r="G91" s="99">
        <v>20.0</v>
      </c>
      <c r="H91" s="99">
        <v>20.0</v>
      </c>
      <c r="I91" s="103">
        <f t="shared" ref="I91:M91" si="161">D91/0.2</f>
        <v>75</v>
      </c>
      <c r="J91" s="103">
        <f t="shared" si="161"/>
        <v>75</v>
      </c>
      <c r="K91" s="103">
        <f t="shared" si="161"/>
        <v>75</v>
      </c>
      <c r="L91" s="103">
        <f t="shared" si="161"/>
        <v>100</v>
      </c>
      <c r="M91" s="103">
        <f t="shared" si="161"/>
        <v>100</v>
      </c>
      <c r="N91" s="105" t="str">
        <f t="shared" ref="N91:R91" si="162">IF(I91&lt;60,"N","Y")</f>
        <v>Y</v>
      </c>
      <c r="O91" s="105" t="str">
        <f t="shared" si="162"/>
        <v>Y</v>
      </c>
      <c r="P91" s="105" t="str">
        <f t="shared" si="162"/>
        <v>Y</v>
      </c>
      <c r="Q91" s="105" t="str">
        <f t="shared" si="162"/>
        <v>Y</v>
      </c>
      <c r="R91" s="105" t="str">
        <f t="shared" si="162"/>
        <v>Y</v>
      </c>
      <c r="S91" s="99">
        <v>7.0</v>
      </c>
      <c r="T91" s="108">
        <f t="shared" si="5"/>
        <v>70</v>
      </c>
      <c r="U91" s="105" t="str">
        <f t="shared" si="6"/>
        <v>Y</v>
      </c>
    </row>
    <row r="92" ht="15.75" customHeight="1">
      <c r="A92" s="99">
        <v>81.0</v>
      </c>
      <c r="B92" s="99" t="s">
        <v>231</v>
      </c>
      <c r="C92" s="99" t="s">
        <v>232</v>
      </c>
      <c r="D92" s="99">
        <v>16.0</v>
      </c>
      <c r="E92" s="99">
        <v>17.0</v>
      </c>
      <c r="F92" s="99">
        <v>17.0</v>
      </c>
      <c r="G92" s="99">
        <v>10.0</v>
      </c>
      <c r="H92" s="99">
        <v>10.0</v>
      </c>
      <c r="I92" s="103">
        <f t="shared" ref="I92:M92" si="163">D92/0.2</f>
        <v>80</v>
      </c>
      <c r="J92" s="103">
        <f t="shared" si="163"/>
        <v>85</v>
      </c>
      <c r="K92" s="103">
        <f t="shared" si="163"/>
        <v>85</v>
      </c>
      <c r="L92" s="103">
        <f t="shared" si="163"/>
        <v>50</v>
      </c>
      <c r="M92" s="103">
        <f t="shared" si="163"/>
        <v>50</v>
      </c>
      <c r="N92" s="105" t="str">
        <f t="shared" ref="N92:R92" si="164">IF(I92&lt;60,"N","Y")</f>
        <v>Y</v>
      </c>
      <c r="O92" s="105" t="str">
        <f t="shared" si="164"/>
        <v>Y</v>
      </c>
      <c r="P92" s="105" t="str">
        <f t="shared" si="164"/>
        <v>Y</v>
      </c>
      <c r="Q92" s="105" t="str">
        <f t="shared" si="164"/>
        <v>N</v>
      </c>
      <c r="R92" s="105" t="str">
        <f t="shared" si="164"/>
        <v>N</v>
      </c>
      <c r="S92" s="99">
        <v>8.0</v>
      </c>
      <c r="T92" s="108">
        <f t="shared" si="5"/>
        <v>80</v>
      </c>
      <c r="U92" s="105" t="str">
        <f t="shared" si="6"/>
        <v>Y</v>
      </c>
    </row>
    <row r="93" ht="15.75" customHeight="1">
      <c r="A93" s="99">
        <v>82.0</v>
      </c>
      <c r="B93" s="99" t="s">
        <v>233</v>
      </c>
      <c r="C93" s="99" t="s">
        <v>234</v>
      </c>
      <c r="D93" s="99">
        <v>20.0</v>
      </c>
      <c r="E93" s="99">
        <v>20.0</v>
      </c>
      <c r="F93" s="99">
        <v>20.0</v>
      </c>
      <c r="G93" s="99">
        <v>0.0</v>
      </c>
      <c r="H93" s="99">
        <v>0.0</v>
      </c>
      <c r="I93" s="103">
        <f t="shared" ref="I93:M93" si="165">D93/0.2</f>
        <v>100</v>
      </c>
      <c r="J93" s="103">
        <f t="shared" si="165"/>
        <v>100</v>
      </c>
      <c r="K93" s="103">
        <f t="shared" si="165"/>
        <v>100</v>
      </c>
      <c r="L93" s="103">
        <f t="shared" si="165"/>
        <v>0</v>
      </c>
      <c r="M93" s="103">
        <f t="shared" si="165"/>
        <v>0</v>
      </c>
      <c r="N93" s="105" t="str">
        <f t="shared" ref="N93:R93" si="166">IF(I93&lt;60,"N","Y")</f>
        <v>Y</v>
      </c>
      <c r="O93" s="105" t="str">
        <f t="shared" si="166"/>
        <v>Y</v>
      </c>
      <c r="P93" s="105" t="str">
        <f t="shared" si="166"/>
        <v>Y</v>
      </c>
      <c r="Q93" s="105" t="str">
        <f t="shared" si="166"/>
        <v>N</v>
      </c>
      <c r="R93" s="105" t="str">
        <f t="shared" si="166"/>
        <v>N</v>
      </c>
      <c r="S93" s="99">
        <v>9.0</v>
      </c>
      <c r="T93" s="108">
        <f t="shared" si="5"/>
        <v>90</v>
      </c>
      <c r="U93" s="105" t="str">
        <f t="shared" si="6"/>
        <v>Y</v>
      </c>
    </row>
    <row r="94" ht="15.75" customHeight="1">
      <c r="A94" s="99">
        <v>83.0</v>
      </c>
      <c r="B94" s="99" t="s">
        <v>235</v>
      </c>
      <c r="C94" s="99" t="s">
        <v>236</v>
      </c>
      <c r="D94" s="99">
        <v>18.0</v>
      </c>
      <c r="E94" s="99">
        <v>20.0</v>
      </c>
      <c r="F94" s="99">
        <v>20.0</v>
      </c>
      <c r="G94" s="99">
        <v>0.0</v>
      </c>
      <c r="H94" s="99">
        <v>0.0</v>
      </c>
      <c r="I94" s="103">
        <f t="shared" ref="I94:M94" si="167">D94/0.2</f>
        <v>90</v>
      </c>
      <c r="J94" s="103">
        <f t="shared" si="167"/>
        <v>100</v>
      </c>
      <c r="K94" s="103">
        <f t="shared" si="167"/>
        <v>100</v>
      </c>
      <c r="L94" s="103">
        <f t="shared" si="167"/>
        <v>0</v>
      </c>
      <c r="M94" s="103">
        <f t="shared" si="167"/>
        <v>0</v>
      </c>
      <c r="N94" s="105" t="str">
        <f t="shared" ref="N94:R94" si="168">IF(I94&lt;60,"N","Y")</f>
        <v>Y</v>
      </c>
      <c r="O94" s="105" t="str">
        <f t="shared" si="168"/>
        <v>Y</v>
      </c>
      <c r="P94" s="105" t="str">
        <f t="shared" si="168"/>
        <v>Y</v>
      </c>
      <c r="Q94" s="105" t="str">
        <f t="shared" si="168"/>
        <v>N</v>
      </c>
      <c r="R94" s="105" t="str">
        <f t="shared" si="168"/>
        <v>N</v>
      </c>
      <c r="S94" s="99">
        <v>6.0</v>
      </c>
      <c r="T94" s="108">
        <f t="shared" si="5"/>
        <v>60</v>
      </c>
      <c r="U94" s="105" t="str">
        <f t="shared" si="6"/>
        <v>Y</v>
      </c>
    </row>
    <row r="95" ht="15.75" customHeight="1">
      <c r="A95" s="99">
        <v>84.0</v>
      </c>
      <c r="B95" s="99" t="s">
        <v>237</v>
      </c>
      <c r="C95" s="99" t="s">
        <v>238</v>
      </c>
      <c r="D95" s="99">
        <v>10.0</v>
      </c>
      <c r="E95" s="99">
        <v>16.0</v>
      </c>
      <c r="F95" s="99">
        <v>16.0</v>
      </c>
      <c r="G95" s="99">
        <v>15.0</v>
      </c>
      <c r="H95" s="99">
        <v>15.0</v>
      </c>
      <c r="I95" s="103">
        <f t="shared" ref="I95:M95" si="169">D95/0.2</f>
        <v>50</v>
      </c>
      <c r="J95" s="103">
        <f t="shared" si="169"/>
        <v>80</v>
      </c>
      <c r="K95" s="103">
        <f t="shared" si="169"/>
        <v>80</v>
      </c>
      <c r="L95" s="103">
        <f t="shared" si="169"/>
        <v>75</v>
      </c>
      <c r="M95" s="103">
        <f t="shared" si="169"/>
        <v>75</v>
      </c>
      <c r="N95" s="105" t="str">
        <f t="shared" ref="N95:R95" si="170">IF(I95&lt;60,"N","Y")</f>
        <v>N</v>
      </c>
      <c r="O95" s="105" t="str">
        <f t="shared" si="170"/>
        <v>Y</v>
      </c>
      <c r="P95" s="105" t="str">
        <f t="shared" si="170"/>
        <v>Y</v>
      </c>
      <c r="Q95" s="105" t="str">
        <f t="shared" si="170"/>
        <v>Y</v>
      </c>
      <c r="R95" s="105" t="str">
        <f t="shared" si="170"/>
        <v>Y</v>
      </c>
      <c r="S95" s="99">
        <v>7.0</v>
      </c>
      <c r="T95" s="108">
        <f t="shared" si="5"/>
        <v>70</v>
      </c>
      <c r="U95" s="105" t="str">
        <f t="shared" si="6"/>
        <v>Y</v>
      </c>
    </row>
    <row r="96" ht="15.75" customHeight="1">
      <c r="A96" s="99">
        <v>85.0</v>
      </c>
      <c r="B96" s="99" t="s">
        <v>239</v>
      </c>
      <c r="C96" s="99" t="s">
        <v>240</v>
      </c>
      <c r="D96" s="99">
        <v>7.0</v>
      </c>
      <c r="E96" s="99">
        <v>15.0</v>
      </c>
      <c r="F96" s="99">
        <v>15.0</v>
      </c>
      <c r="G96" s="99">
        <v>10.0</v>
      </c>
      <c r="H96" s="99">
        <v>10.0</v>
      </c>
      <c r="I96" s="103">
        <f t="shared" ref="I96:M96" si="171">D96/0.2</f>
        <v>35</v>
      </c>
      <c r="J96" s="103">
        <f t="shared" si="171"/>
        <v>75</v>
      </c>
      <c r="K96" s="103">
        <f t="shared" si="171"/>
        <v>75</v>
      </c>
      <c r="L96" s="103">
        <f t="shared" si="171"/>
        <v>50</v>
      </c>
      <c r="M96" s="103">
        <f t="shared" si="171"/>
        <v>50</v>
      </c>
      <c r="N96" s="105" t="str">
        <f t="shared" ref="N96:R96" si="172">IF(I96&lt;60,"N","Y")</f>
        <v>N</v>
      </c>
      <c r="O96" s="105" t="str">
        <f t="shared" si="172"/>
        <v>Y</v>
      </c>
      <c r="P96" s="105" t="str">
        <f t="shared" si="172"/>
        <v>Y</v>
      </c>
      <c r="Q96" s="105" t="str">
        <f t="shared" si="172"/>
        <v>N</v>
      </c>
      <c r="R96" s="105" t="str">
        <f t="shared" si="172"/>
        <v>N</v>
      </c>
      <c r="S96" s="99">
        <v>4.0</v>
      </c>
      <c r="T96" s="108">
        <f t="shared" si="5"/>
        <v>40</v>
      </c>
      <c r="U96" s="105" t="str">
        <f t="shared" si="6"/>
        <v>Y</v>
      </c>
    </row>
    <row r="97" ht="15.75" customHeight="1">
      <c r="A97" s="99">
        <v>86.0</v>
      </c>
      <c r="B97" s="99" t="s">
        <v>241</v>
      </c>
      <c r="C97" s="99" t="s">
        <v>242</v>
      </c>
      <c r="D97" s="99">
        <v>3.0</v>
      </c>
      <c r="E97" s="99">
        <v>15.0</v>
      </c>
      <c r="F97" s="99">
        <v>15.0</v>
      </c>
      <c r="G97" s="99">
        <v>15.0</v>
      </c>
      <c r="H97" s="99">
        <v>15.0</v>
      </c>
      <c r="I97" s="103">
        <f t="shared" ref="I97:M97" si="173">D97/0.2</f>
        <v>15</v>
      </c>
      <c r="J97" s="103">
        <f t="shared" si="173"/>
        <v>75</v>
      </c>
      <c r="K97" s="103">
        <f t="shared" si="173"/>
        <v>75</v>
      </c>
      <c r="L97" s="103">
        <f t="shared" si="173"/>
        <v>75</v>
      </c>
      <c r="M97" s="103">
        <f t="shared" si="173"/>
        <v>75</v>
      </c>
      <c r="N97" s="105" t="str">
        <f t="shared" ref="N97:R97" si="174">IF(I97&lt;60,"N","Y")</f>
        <v>N</v>
      </c>
      <c r="O97" s="105" t="str">
        <f t="shared" si="174"/>
        <v>Y</v>
      </c>
      <c r="P97" s="105" t="str">
        <f t="shared" si="174"/>
        <v>Y</v>
      </c>
      <c r="Q97" s="105" t="str">
        <f t="shared" si="174"/>
        <v>Y</v>
      </c>
      <c r="R97" s="105" t="str">
        <f t="shared" si="174"/>
        <v>Y</v>
      </c>
      <c r="S97" s="99">
        <v>4.0</v>
      </c>
      <c r="T97" s="108">
        <f t="shared" si="5"/>
        <v>40</v>
      </c>
      <c r="U97" s="105" t="str">
        <f t="shared" si="6"/>
        <v>Y</v>
      </c>
    </row>
    <row r="98" ht="15.75" customHeight="1">
      <c r="A98" s="99">
        <v>87.0</v>
      </c>
      <c r="B98" s="99" t="s">
        <v>243</v>
      </c>
      <c r="C98" s="99" t="s">
        <v>244</v>
      </c>
      <c r="D98" s="99">
        <v>15.0</v>
      </c>
      <c r="E98" s="99">
        <v>14.0</v>
      </c>
      <c r="F98" s="99">
        <v>14.0</v>
      </c>
      <c r="G98" s="99">
        <v>9.0</v>
      </c>
      <c r="H98" s="99">
        <v>9.0</v>
      </c>
      <c r="I98" s="103">
        <f t="shared" ref="I98:M98" si="175">D98/0.2</f>
        <v>75</v>
      </c>
      <c r="J98" s="103">
        <f t="shared" si="175"/>
        <v>70</v>
      </c>
      <c r="K98" s="103">
        <f t="shared" si="175"/>
        <v>70</v>
      </c>
      <c r="L98" s="103">
        <f t="shared" si="175"/>
        <v>45</v>
      </c>
      <c r="M98" s="103">
        <f t="shared" si="175"/>
        <v>45</v>
      </c>
      <c r="N98" s="105" t="str">
        <f t="shared" ref="N98:R98" si="176">IF(I98&lt;60,"N","Y")</f>
        <v>Y</v>
      </c>
      <c r="O98" s="105" t="str">
        <f t="shared" si="176"/>
        <v>Y</v>
      </c>
      <c r="P98" s="105" t="str">
        <f t="shared" si="176"/>
        <v>Y</v>
      </c>
      <c r="Q98" s="105" t="str">
        <f t="shared" si="176"/>
        <v>N</v>
      </c>
      <c r="R98" s="105" t="str">
        <f t="shared" si="176"/>
        <v>N</v>
      </c>
      <c r="S98" s="99">
        <v>6.0</v>
      </c>
      <c r="T98" s="108">
        <f t="shared" si="5"/>
        <v>60</v>
      </c>
      <c r="U98" s="105" t="str">
        <f t="shared" si="6"/>
        <v>Y</v>
      </c>
    </row>
    <row r="99" ht="15.75" customHeight="1">
      <c r="A99" s="99">
        <v>88.0</v>
      </c>
      <c r="B99" s="99" t="s">
        <v>245</v>
      </c>
      <c r="C99" s="99" t="s">
        <v>246</v>
      </c>
      <c r="D99" s="99">
        <v>17.0</v>
      </c>
      <c r="E99" s="99">
        <v>19.0</v>
      </c>
      <c r="F99" s="99">
        <v>19.0</v>
      </c>
      <c r="G99" s="99">
        <v>0.0</v>
      </c>
      <c r="H99" s="99">
        <v>0.0</v>
      </c>
      <c r="I99" s="103">
        <f t="shared" ref="I99:M99" si="177">D99/0.2</f>
        <v>85</v>
      </c>
      <c r="J99" s="103">
        <f t="shared" si="177"/>
        <v>95</v>
      </c>
      <c r="K99" s="103">
        <f t="shared" si="177"/>
        <v>95</v>
      </c>
      <c r="L99" s="103">
        <f t="shared" si="177"/>
        <v>0</v>
      </c>
      <c r="M99" s="103">
        <f t="shared" si="177"/>
        <v>0</v>
      </c>
      <c r="N99" s="105" t="str">
        <f t="shared" ref="N99:R99" si="178">IF(I99&lt;60,"N","Y")</f>
        <v>Y</v>
      </c>
      <c r="O99" s="105" t="str">
        <f t="shared" si="178"/>
        <v>Y</v>
      </c>
      <c r="P99" s="105" t="str">
        <f t="shared" si="178"/>
        <v>Y</v>
      </c>
      <c r="Q99" s="105" t="str">
        <f t="shared" si="178"/>
        <v>N</v>
      </c>
      <c r="R99" s="105" t="str">
        <f t="shared" si="178"/>
        <v>N</v>
      </c>
      <c r="S99" s="99">
        <v>7.0</v>
      </c>
      <c r="T99" s="108">
        <f t="shared" si="5"/>
        <v>70</v>
      </c>
      <c r="U99" s="105" t="str">
        <f t="shared" si="6"/>
        <v>Y</v>
      </c>
    </row>
    <row r="100" ht="15.75" customHeight="1">
      <c r="A100" s="99">
        <v>89.0</v>
      </c>
      <c r="B100" s="99" t="s">
        <v>247</v>
      </c>
      <c r="C100" s="99" t="s">
        <v>248</v>
      </c>
      <c r="D100" s="99">
        <v>12.0</v>
      </c>
      <c r="E100" s="99">
        <v>20.0</v>
      </c>
      <c r="F100" s="99">
        <v>20.0</v>
      </c>
      <c r="G100" s="99">
        <v>19.0</v>
      </c>
      <c r="H100" s="99">
        <v>19.0</v>
      </c>
      <c r="I100" s="103">
        <f t="shared" ref="I100:M100" si="179">D100/0.2</f>
        <v>60</v>
      </c>
      <c r="J100" s="103">
        <f t="shared" si="179"/>
        <v>100</v>
      </c>
      <c r="K100" s="103">
        <f t="shared" si="179"/>
        <v>100</v>
      </c>
      <c r="L100" s="103">
        <f t="shared" si="179"/>
        <v>95</v>
      </c>
      <c r="M100" s="103">
        <f t="shared" si="179"/>
        <v>95</v>
      </c>
      <c r="N100" s="105" t="str">
        <f t="shared" ref="N100:R100" si="180">IF(I100&lt;60,"N","Y")</f>
        <v>Y</v>
      </c>
      <c r="O100" s="105" t="str">
        <f t="shared" si="180"/>
        <v>Y</v>
      </c>
      <c r="P100" s="105" t="str">
        <f t="shared" si="180"/>
        <v>Y</v>
      </c>
      <c r="Q100" s="105" t="str">
        <f t="shared" si="180"/>
        <v>Y</v>
      </c>
      <c r="R100" s="105" t="str">
        <f t="shared" si="180"/>
        <v>Y</v>
      </c>
      <c r="S100" s="99">
        <v>7.0</v>
      </c>
      <c r="T100" s="108">
        <f t="shared" si="5"/>
        <v>70</v>
      </c>
      <c r="U100" s="105" t="str">
        <f t="shared" si="6"/>
        <v>Y</v>
      </c>
    </row>
    <row r="101" ht="15.75" customHeight="1">
      <c r="A101" s="99">
        <v>90.0</v>
      </c>
      <c r="B101" s="99" t="s">
        <v>249</v>
      </c>
      <c r="C101" s="99" t="s">
        <v>250</v>
      </c>
      <c r="D101" s="99">
        <v>17.0</v>
      </c>
      <c r="E101" s="99">
        <v>20.0</v>
      </c>
      <c r="F101" s="99">
        <v>20.0</v>
      </c>
      <c r="G101" s="99">
        <v>16.0</v>
      </c>
      <c r="H101" s="99">
        <v>16.0</v>
      </c>
      <c r="I101" s="103">
        <f t="shared" ref="I101:M101" si="181">D101/0.2</f>
        <v>85</v>
      </c>
      <c r="J101" s="103">
        <f t="shared" si="181"/>
        <v>100</v>
      </c>
      <c r="K101" s="103">
        <f t="shared" si="181"/>
        <v>100</v>
      </c>
      <c r="L101" s="103">
        <f t="shared" si="181"/>
        <v>80</v>
      </c>
      <c r="M101" s="103">
        <f t="shared" si="181"/>
        <v>80</v>
      </c>
      <c r="N101" s="105" t="str">
        <f t="shared" ref="N101:R101" si="182">IF(I101&lt;60,"N","Y")</f>
        <v>Y</v>
      </c>
      <c r="O101" s="105" t="str">
        <f t="shared" si="182"/>
        <v>Y</v>
      </c>
      <c r="P101" s="105" t="str">
        <f t="shared" si="182"/>
        <v>Y</v>
      </c>
      <c r="Q101" s="105" t="str">
        <f t="shared" si="182"/>
        <v>Y</v>
      </c>
      <c r="R101" s="105" t="str">
        <f t="shared" si="182"/>
        <v>Y</v>
      </c>
      <c r="S101" s="99">
        <v>10.0</v>
      </c>
      <c r="T101" s="108">
        <f t="shared" si="5"/>
        <v>100</v>
      </c>
      <c r="U101" s="105" t="str">
        <f t="shared" si="6"/>
        <v>Y</v>
      </c>
    </row>
    <row r="102" ht="15.75" customHeight="1">
      <c r="A102" s="99">
        <v>91.0</v>
      </c>
      <c r="B102" s="99" t="s">
        <v>251</v>
      </c>
      <c r="C102" s="99" t="s">
        <v>252</v>
      </c>
      <c r="D102" s="99">
        <v>14.0</v>
      </c>
      <c r="E102" s="99">
        <v>17.0</v>
      </c>
      <c r="F102" s="99">
        <v>17.0</v>
      </c>
      <c r="G102" s="99">
        <v>0.0</v>
      </c>
      <c r="H102" s="99">
        <v>0.0</v>
      </c>
      <c r="I102" s="103">
        <f t="shared" ref="I102:M102" si="183">D102/0.2</f>
        <v>70</v>
      </c>
      <c r="J102" s="103">
        <f t="shared" si="183"/>
        <v>85</v>
      </c>
      <c r="K102" s="103">
        <f t="shared" si="183"/>
        <v>85</v>
      </c>
      <c r="L102" s="103">
        <f t="shared" si="183"/>
        <v>0</v>
      </c>
      <c r="M102" s="103">
        <f t="shared" si="183"/>
        <v>0</v>
      </c>
      <c r="N102" s="105" t="str">
        <f t="shared" ref="N102:R102" si="184">IF(I102&lt;60,"N","Y")</f>
        <v>Y</v>
      </c>
      <c r="O102" s="105" t="str">
        <f t="shared" si="184"/>
        <v>Y</v>
      </c>
      <c r="P102" s="105" t="str">
        <f t="shared" si="184"/>
        <v>Y</v>
      </c>
      <c r="Q102" s="105" t="str">
        <f t="shared" si="184"/>
        <v>N</v>
      </c>
      <c r="R102" s="105" t="str">
        <f t="shared" si="184"/>
        <v>N</v>
      </c>
      <c r="S102" s="99">
        <v>6.0</v>
      </c>
      <c r="T102" s="108">
        <f t="shared" si="5"/>
        <v>60</v>
      </c>
      <c r="U102" s="105" t="str">
        <f t="shared" si="6"/>
        <v>Y</v>
      </c>
    </row>
    <row r="103" ht="15.75" customHeight="1">
      <c r="A103" s="99">
        <v>92.0</v>
      </c>
      <c r="B103" s="99" t="s">
        <v>253</v>
      </c>
      <c r="C103" s="99" t="s">
        <v>254</v>
      </c>
      <c r="D103" s="99">
        <v>20.0</v>
      </c>
      <c r="E103" s="99">
        <v>19.0</v>
      </c>
      <c r="F103" s="99">
        <v>19.0</v>
      </c>
      <c r="G103" s="99">
        <v>0.0</v>
      </c>
      <c r="H103" s="99">
        <v>0.0</v>
      </c>
      <c r="I103" s="103">
        <f t="shared" ref="I103:M103" si="185">D103/0.2</f>
        <v>100</v>
      </c>
      <c r="J103" s="103">
        <f t="shared" si="185"/>
        <v>95</v>
      </c>
      <c r="K103" s="103">
        <f t="shared" si="185"/>
        <v>95</v>
      </c>
      <c r="L103" s="103">
        <f t="shared" si="185"/>
        <v>0</v>
      </c>
      <c r="M103" s="103">
        <f t="shared" si="185"/>
        <v>0</v>
      </c>
      <c r="N103" s="105" t="str">
        <f t="shared" ref="N103:R103" si="186">IF(I103&lt;60,"N","Y")</f>
        <v>Y</v>
      </c>
      <c r="O103" s="105" t="str">
        <f t="shared" si="186"/>
        <v>Y</v>
      </c>
      <c r="P103" s="105" t="str">
        <f t="shared" si="186"/>
        <v>Y</v>
      </c>
      <c r="Q103" s="105" t="str">
        <f t="shared" si="186"/>
        <v>N</v>
      </c>
      <c r="R103" s="105" t="str">
        <f t="shared" si="186"/>
        <v>N</v>
      </c>
      <c r="S103" s="99">
        <v>10.0</v>
      </c>
      <c r="T103" s="108">
        <f t="shared" si="5"/>
        <v>100</v>
      </c>
      <c r="U103" s="105" t="str">
        <f t="shared" si="6"/>
        <v>Y</v>
      </c>
    </row>
    <row r="104" ht="15.75" customHeight="1">
      <c r="A104" s="99">
        <v>93.0</v>
      </c>
      <c r="B104" s="99" t="s">
        <v>255</v>
      </c>
      <c r="C104" s="99" t="s">
        <v>256</v>
      </c>
      <c r="D104" s="99">
        <v>16.0</v>
      </c>
      <c r="E104" s="99">
        <v>17.0</v>
      </c>
      <c r="F104" s="99">
        <v>17.0</v>
      </c>
      <c r="G104" s="99">
        <v>18.0</v>
      </c>
      <c r="H104" s="99">
        <v>18.0</v>
      </c>
      <c r="I104" s="103">
        <f t="shared" ref="I104:M104" si="187">D104/0.2</f>
        <v>80</v>
      </c>
      <c r="J104" s="103">
        <f t="shared" si="187"/>
        <v>85</v>
      </c>
      <c r="K104" s="103">
        <f t="shared" si="187"/>
        <v>85</v>
      </c>
      <c r="L104" s="103">
        <f t="shared" si="187"/>
        <v>90</v>
      </c>
      <c r="M104" s="103">
        <f t="shared" si="187"/>
        <v>90</v>
      </c>
      <c r="N104" s="105" t="str">
        <f t="shared" ref="N104:R104" si="188">IF(I104&lt;60,"N","Y")</f>
        <v>Y</v>
      </c>
      <c r="O104" s="105" t="str">
        <f t="shared" si="188"/>
        <v>Y</v>
      </c>
      <c r="P104" s="105" t="str">
        <f t="shared" si="188"/>
        <v>Y</v>
      </c>
      <c r="Q104" s="105" t="str">
        <f t="shared" si="188"/>
        <v>Y</v>
      </c>
      <c r="R104" s="105" t="str">
        <f t="shared" si="188"/>
        <v>Y</v>
      </c>
      <c r="S104" s="99">
        <v>8.0</v>
      </c>
      <c r="T104" s="108">
        <f t="shared" si="5"/>
        <v>80</v>
      </c>
      <c r="U104" s="105" t="str">
        <f t="shared" si="6"/>
        <v>Y</v>
      </c>
    </row>
    <row r="105" ht="15.75" customHeight="1">
      <c r="A105" s="99">
        <v>94.0</v>
      </c>
      <c r="B105" s="99" t="s">
        <v>257</v>
      </c>
      <c r="C105" s="99" t="s">
        <v>258</v>
      </c>
      <c r="D105" s="99">
        <v>7.0</v>
      </c>
      <c r="E105" s="99">
        <v>19.0</v>
      </c>
      <c r="F105" s="99">
        <v>19.0</v>
      </c>
      <c r="G105" s="99">
        <v>0.0</v>
      </c>
      <c r="H105" s="99">
        <v>0.0</v>
      </c>
      <c r="I105" s="103">
        <f t="shared" ref="I105:M105" si="189">D105/0.2</f>
        <v>35</v>
      </c>
      <c r="J105" s="103">
        <f t="shared" si="189"/>
        <v>95</v>
      </c>
      <c r="K105" s="103">
        <f t="shared" si="189"/>
        <v>95</v>
      </c>
      <c r="L105" s="103">
        <f t="shared" si="189"/>
        <v>0</v>
      </c>
      <c r="M105" s="103">
        <f t="shared" si="189"/>
        <v>0</v>
      </c>
      <c r="N105" s="105" t="str">
        <f t="shared" ref="N105:R105" si="190">IF(I105&lt;60,"N","Y")</f>
        <v>N</v>
      </c>
      <c r="O105" s="105" t="str">
        <f t="shared" si="190"/>
        <v>Y</v>
      </c>
      <c r="P105" s="105" t="str">
        <f t="shared" si="190"/>
        <v>Y</v>
      </c>
      <c r="Q105" s="105" t="str">
        <f t="shared" si="190"/>
        <v>N</v>
      </c>
      <c r="R105" s="105" t="str">
        <f t="shared" si="190"/>
        <v>N</v>
      </c>
      <c r="S105" s="99">
        <v>7.0</v>
      </c>
      <c r="T105" s="108">
        <f t="shared" si="5"/>
        <v>70</v>
      </c>
      <c r="U105" s="105" t="str">
        <f t="shared" si="6"/>
        <v>Y</v>
      </c>
    </row>
    <row r="106" ht="15.75" customHeight="1">
      <c r="A106" s="99">
        <v>95.0</v>
      </c>
      <c r="B106" s="99" t="s">
        <v>259</v>
      </c>
      <c r="C106" s="99" t="s">
        <v>260</v>
      </c>
      <c r="D106" s="99">
        <v>9.0</v>
      </c>
      <c r="E106" s="99">
        <v>12.0</v>
      </c>
      <c r="F106" s="99">
        <v>12.0</v>
      </c>
      <c r="G106" s="99">
        <v>11.0</v>
      </c>
      <c r="H106" s="99">
        <v>11.0</v>
      </c>
      <c r="I106" s="103">
        <f t="shared" ref="I106:M106" si="191">D106/0.2</f>
        <v>45</v>
      </c>
      <c r="J106" s="103">
        <f t="shared" si="191"/>
        <v>60</v>
      </c>
      <c r="K106" s="103">
        <f t="shared" si="191"/>
        <v>60</v>
      </c>
      <c r="L106" s="103">
        <f t="shared" si="191"/>
        <v>55</v>
      </c>
      <c r="M106" s="103">
        <f t="shared" si="191"/>
        <v>55</v>
      </c>
      <c r="N106" s="105" t="str">
        <f t="shared" ref="N106:R106" si="192">IF(I106&lt;60,"N","Y")</f>
        <v>N</v>
      </c>
      <c r="O106" s="105" t="str">
        <f t="shared" si="192"/>
        <v>Y</v>
      </c>
      <c r="P106" s="105" t="str">
        <f t="shared" si="192"/>
        <v>Y</v>
      </c>
      <c r="Q106" s="105" t="str">
        <f t="shared" si="192"/>
        <v>N</v>
      </c>
      <c r="R106" s="105" t="str">
        <f t="shared" si="192"/>
        <v>N</v>
      </c>
      <c r="S106" s="99">
        <v>0.0</v>
      </c>
      <c r="T106" s="108">
        <f t="shared" si="5"/>
        <v>0</v>
      </c>
      <c r="U106" s="105" t="str">
        <f t="shared" si="6"/>
        <v>N</v>
      </c>
    </row>
    <row r="107" ht="15.75" customHeight="1">
      <c r="S107" s="114"/>
    </row>
    <row r="108" ht="15.75" customHeight="1">
      <c r="M108" s="63" t="s">
        <v>261</v>
      </c>
      <c r="N108" s="63">
        <f t="shared" ref="N108:R108" si="193">COUNTIF(N12:N106,"=Y")</f>
        <v>59</v>
      </c>
      <c r="O108" s="63">
        <f t="shared" si="193"/>
        <v>77</v>
      </c>
      <c r="P108" s="63">
        <f t="shared" si="193"/>
        <v>77</v>
      </c>
      <c r="Q108" s="63">
        <f t="shared" si="193"/>
        <v>51</v>
      </c>
      <c r="R108" s="63">
        <f t="shared" si="193"/>
        <v>51</v>
      </c>
      <c r="S108" s="115"/>
      <c r="T108" s="63" t="s">
        <v>261</v>
      </c>
      <c r="U108" s="63">
        <f>COUNTIF(U12:AH106,"Y")</f>
        <v>81</v>
      </c>
    </row>
    <row r="109" ht="15.75" customHeight="1">
      <c r="M109" s="116" t="s">
        <v>262</v>
      </c>
      <c r="N109" s="117">
        <f t="shared" ref="N109:R109" si="194">N108/95*100</f>
        <v>62.10526316</v>
      </c>
      <c r="O109" s="117">
        <f t="shared" si="194"/>
        <v>81.05263158</v>
      </c>
      <c r="P109" s="117">
        <f t="shared" si="194"/>
        <v>81.05263158</v>
      </c>
      <c r="Q109" s="117">
        <f t="shared" si="194"/>
        <v>53.68421053</v>
      </c>
      <c r="R109" s="117">
        <f t="shared" si="194"/>
        <v>53.68421053</v>
      </c>
      <c r="S109" s="115"/>
      <c r="T109" s="118" t="s">
        <v>263</v>
      </c>
      <c r="U109" s="119">
        <f>U108/95*100</f>
        <v>85.26315789</v>
      </c>
    </row>
    <row r="110" ht="15.75" customHeight="1"/>
    <row r="111" ht="15.75" customHeight="1">
      <c r="M111" s="120" t="s">
        <v>264</v>
      </c>
      <c r="N111" s="71" t="s">
        <v>58</v>
      </c>
      <c r="O111" s="76" t="s">
        <v>63</v>
      </c>
      <c r="P111" s="78" t="s">
        <v>60</v>
      </c>
      <c r="Q111" s="79" t="s">
        <v>61</v>
      </c>
      <c r="R111" s="79" t="s">
        <v>62</v>
      </c>
      <c r="T111" s="63"/>
      <c r="U111" s="71" t="s">
        <v>58</v>
      </c>
      <c r="V111" s="71" t="s">
        <v>63</v>
      </c>
      <c r="W111" s="71" t="s">
        <v>265</v>
      </c>
      <c r="X111" s="71" t="s">
        <v>61</v>
      </c>
      <c r="Y111" s="71" t="s">
        <v>62</v>
      </c>
      <c r="Z111" s="71" t="s">
        <v>60</v>
      </c>
    </row>
    <row r="112" ht="79.5" customHeight="1">
      <c r="M112" s="73" t="s">
        <v>65</v>
      </c>
      <c r="N112" s="74">
        <v>74.0</v>
      </c>
      <c r="O112" s="74">
        <v>96.0</v>
      </c>
      <c r="P112" s="74">
        <v>96.0</v>
      </c>
      <c r="Q112" s="74">
        <v>51.0</v>
      </c>
      <c r="R112" s="74">
        <v>51.0</v>
      </c>
      <c r="T112" s="118" t="s">
        <v>266</v>
      </c>
      <c r="U112" s="121">
        <v>85.0</v>
      </c>
      <c r="V112" s="121">
        <v>85.0</v>
      </c>
      <c r="W112" s="121">
        <v>85.0</v>
      </c>
      <c r="X112" s="121">
        <v>85.0</v>
      </c>
      <c r="Y112" s="121">
        <v>85.0</v>
      </c>
      <c r="Z112" s="121">
        <v>85.0</v>
      </c>
    </row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">
    <mergeCell ref="B6:B9"/>
    <mergeCell ref="C6:C9"/>
    <mergeCell ref="D6:D7"/>
    <mergeCell ref="E6:F7"/>
    <mergeCell ref="E11:F11"/>
    <mergeCell ref="G6:H7"/>
    <mergeCell ref="I6:M7"/>
    <mergeCell ref="S6:U7"/>
    <mergeCell ref="N6:R7"/>
    <mergeCell ref="S8:U9"/>
    <mergeCell ref="B1:O1"/>
    <mergeCell ref="B2:N2"/>
    <mergeCell ref="B3:N3"/>
    <mergeCell ref="A4:N4"/>
    <mergeCell ref="A5:H5"/>
    <mergeCell ref="I5:R5"/>
    <mergeCell ref="A6:A9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I1" s="2"/>
      <c r="J1" s="2"/>
      <c r="K1" s="48"/>
      <c r="L1" s="2"/>
    </row>
    <row r="2">
      <c r="B2" s="50" t="s">
        <v>35</v>
      </c>
      <c r="C2" s="59"/>
      <c r="D2" s="59"/>
      <c r="E2" s="61"/>
      <c r="F2" s="2"/>
      <c r="G2" s="2"/>
      <c r="H2" s="2"/>
      <c r="I2" s="2"/>
      <c r="J2" s="2"/>
      <c r="K2" s="48"/>
      <c r="L2" s="2"/>
    </row>
    <row r="3">
      <c r="B3" s="2"/>
      <c r="C3" s="2"/>
      <c r="D3" s="2"/>
      <c r="E3" s="62" t="s">
        <v>50</v>
      </c>
      <c r="J3" s="2"/>
      <c r="K3" s="48"/>
      <c r="L3" s="2"/>
    </row>
    <row r="4">
      <c r="B4" s="2"/>
      <c r="C4" s="2"/>
      <c r="D4" s="2"/>
      <c r="E4" s="2"/>
      <c r="F4" s="2"/>
      <c r="G4" s="2"/>
      <c r="H4" s="2"/>
      <c r="I4" s="2"/>
      <c r="J4" s="2"/>
      <c r="K4" s="48"/>
      <c r="L4" s="2"/>
    </row>
    <row r="5">
      <c r="B5" s="2"/>
      <c r="C5" s="2"/>
      <c r="D5" s="2"/>
      <c r="E5" s="2"/>
      <c r="F5" s="2"/>
      <c r="G5" s="2"/>
      <c r="H5" s="2"/>
      <c r="I5" s="2"/>
      <c r="J5" s="2"/>
      <c r="K5" s="48"/>
      <c r="L5" s="2"/>
    </row>
    <row r="6">
      <c r="B6" s="2"/>
      <c r="C6" s="2"/>
      <c r="D6" s="63"/>
      <c r="E6" s="63" t="s">
        <v>53</v>
      </c>
      <c r="F6" s="63" t="s">
        <v>54</v>
      </c>
      <c r="G6" s="63" t="s">
        <v>55</v>
      </c>
      <c r="H6" s="63" t="s">
        <v>56</v>
      </c>
      <c r="I6" s="63" t="s">
        <v>57</v>
      </c>
      <c r="J6" s="63" t="s">
        <v>64</v>
      </c>
      <c r="K6" s="48"/>
      <c r="L6" s="2"/>
    </row>
    <row r="7">
      <c r="B7" s="2"/>
      <c r="C7" s="2"/>
      <c r="D7" s="73" t="s">
        <v>65</v>
      </c>
      <c r="E7" s="74">
        <v>74.0</v>
      </c>
      <c r="F7" s="74">
        <v>96.0</v>
      </c>
      <c r="G7" s="74">
        <v>0.0</v>
      </c>
      <c r="H7" s="74">
        <v>51.0</v>
      </c>
      <c r="I7" s="74">
        <v>51.0</v>
      </c>
      <c r="J7" s="74">
        <v>96.0</v>
      </c>
      <c r="K7" s="48"/>
      <c r="L7" s="2"/>
    </row>
    <row r="8">
      <c r="B8" s="2"/>
      <c r="C8" s="2"/>
      <c r="D8" s="71" t="s">
        <v>66</v>
      </c>
      <c r="E8" s="75">
        <v>85.0</v>
      </c>
      <c r="F8" s="75">
        <v>85.0</v>
      </c>
      <c r="G8" s="75">
        <v>85.0</v>
      </c>
      <c r="H8" s="75">
        <v>85.0</v>
      </c>
      <c r="I8" s="75">
        <v>85.0</v>
      </c>
      <c r="J8" s="75">
        <v>85.0</v>
      </c>
      <c r="K8" s="48"/>
      <c r="L8" s="2"/>
    </row>
    <row r="9">
      <c r="B9" s="2"/>
      <c r="C9" s="2"/>
      <c r="D9" s="77" t="s">
        <v>67</v>
      </c>
      <c r="E9" s="82">
        <f t="shared" ref="E9:J9" si="1">(E7+E8)/2</f>
        <v>79.5</v>
      </c>
      <c r="F9" s="82">
        <f t="shared" si="1"/>
        <v>90.5</v>
      </c>
      <c r="G9" s="82">
        <f t="shared" si="1"/>
        <v>42.5</v>
      </c>
      <c r="H9" s="82">
        <f t="shared" si="1"/>
        <v>68</v>
      </c>
      <c r="I9" s="82">
        <f t="shared" si="1"/>
        <v>68</v>
      </c>
      <c r="J9" s="82">
        <f t="shared" si="1"/>
        <v>90.5</v>
      </c>
      <c r="K9" s="48"/>
      <c r="L9" s="2"/>
    </row>
    <row r="10">
      <c r="B10" s="2"/>
      <c r="C10" s="2"/>
      <c r="D10" s="2"/>
      <c r="E10" s="2"/>
      <c r="F10" s="2"/>
      <c r="G10" s="2"/>
      <c r="H10" s="2"/>
      <c r="I10" s="2"/>
      <c r="J10" s="2"/>
      <c r="K10" s="48"/>
      <c r="L10" s="2"/>
    </row>
    <row r="11">
      <c r="B11" s="2"/>
      <c r="C11" s="2"/>
      <c r="D11" s="2"/>
      <c r="E11" s="2"/>
      <c r="F11" s="2"/>
      <c r="G11" s="2"/>
      <c r="H11" s="2"/>
      <c r="I11" s="2"/>
      <c r="J11" s="2"/>
      <c r="K11" s="48"/>
      <c r="L11" s="2"/>
    </row>
    <row r="12">
      <c r="B12" s="2"/>
      <c r="C12" s="2"/>
      <c r="D12" s="2"/>
      <c r="E12" s="2"/>
      <c r="F12" s="2"/>
      <c r="G12" s="2"/>
      <c r="H12" s="2"/>
      <c r="I12" s="2"/>
      <c r="J12" s="2"/>
      <c r="K12" s="48"/>
      <c r="L12" s="2"/>
    </row>
    <row r="13">
      <c r="B13" s="2"/>
      <c r="C13" s="2"/>
      <c r="D13" s="77"/>
      <c r="E13" s="63" t="s">
        <v>53</v>
      </c>
      <c r="F13" s="63" t="s">
        <v>54</v>
      </c>
      <c r="G13" s="63" t="s">
        <v>55</v>
      </c>
      <c r="H13" s="63" t="s">
        <v>56</v>
      </c>
      <c r="I13" s="63" t="s">
        <v>57</v>
      </c>
      <c r="J13" s="63" t="s">
        <v>64</v>
      </c>
      <c r="K13" s="48"/>
      <c r="L13" s="2"/>
    </row>
    <row r="14">
      <c r="B14" s="2"/>
      <c r="C14" s="2"/>
      <c r="D14" s="77" t="s">
        <v>69</v>
      </c>
      <c r="E14" s="88">
        <v>80.0</v>
      </c>
      <c r="F14" s="88">
        <v>91.0</v>
      </c>
      <c r="G14" s="92">
        <v>43.0</v>
      </c>
      <c r="H14" s="92">
        <v>68.0</v>
      </c>
      <c r="I14" s="92">
        <v>68.0</v>
      </c>
      <c r="J14" s="92">
        <v>91.0</v>
      </c>
      <c r="K14" s="48"/>
      <c r="L14" s="2"/>
    </row>
    <row r="15">
      <c r="B15" s="2"/>
      <c r="C15" s="2"/>
      <c r="D15" s="2"/>
      <c r="E15" s="2"/>
      <c r="F15" s="2"/>
      <c r="G15" s="2"/>
      <c r="H15" s="2"/>
      <c r="I15" s="2"/>
      <c r="J15" s="2"/>
      <c r="K15" s="48"/>
      <c r="L15" s="2"/>
    </row>
    <row r="16">
      <c r="C16" s="2"/>
      <c r="D16" s="2"/>
      <c r="E16" s="2"/>
      <c r="F16" s="2"/>
      <c r="G16" s="2"/>
      <c r="H16" s="2"/>
      <c r="I16" s="2"/>
      <c r="J16" s="2"/>
      <c r="K16" s="48"/>
      <c r="L16" s="2"/>
    </row>
    <row r="17">
      <c r="C17" s="2"/>
      <c r="D17" s="2"/>
      <c r="E17" s="2"/>
      <c r="F17" s="2"/>
      <c r="G17" s="2"/>
      <c r="H17" s="2"/>
      <c r="I17" s="2"/>
      <c r="J17" s="2"/>
      <c r="K17" s="48"/>
      <c r="L17" s="2"/>
    </row>
    <row r="18">
      <c r="C18" s="2"/>
      <c r="D18" s="2"/>
      <c r="E18" s="2"/>
      <c r="F18" s="2"/>
      <c r="G18" s="2"/>
      <c r="H18" s="2"/>
      <c r="I18" s="2"/>
      <c r="J18" s="2"/>
      <c r="K18" s="48"/>
      <c r="L18" s="2"/>
    </row>
    <row r="19">
      <c r="C19" s="2"/>
      <c r="D19" s="2"/>
      <c r="E19" s="2"/>
      <c r="F19" s="2"/>
      <c r="G19" s="2"/>
      <c r="H19" s="2"/>
      <c r="I19" s="2"/>
      <c r="J19" s="2"/>
      <c r="K19" s="48"/>
      <c r="L19" s="2"/>
    </row>
    <row r="20">
      <c r="C20" s="2"/>
      <c r="D20" s="2"/>
      <c r="E20" s="2"/>
      <c r="F20" s="2"/>
      <c r="G20" s="2"/>
      <c r="H20" s="2"/>
      <c r="I20" s="2"/>
      <c r="J20" s="2"/>
      <c r="K20" s="48"/>
      <c r="L20" s="2"/>
    </row>
    <row r="21" ht="15.75" customHeight="1">
      <c r="C21" s="2"/>
      <c r="D21" s="2"/>
      <c r="E21" s="2"/>
      <c r="F21" s="2"/>
      <c r="G21" s="2"/>
      <c r="H21" s="2"/>
      <c r="I21" s="2"/>
      <c r="J21" s="2"/>
      <c r="K21" s="48"/>
      <c r="L21" s="2"/>
    </row>
    <row r="22" ht="15.75" customHeight="1">
      <c r="C22" s="2"/>
      <c r="D22" s="2"/>
      <c r="E22" s="2"/>
      <c r="F22" s="2"/>
      <c r="G22" s="2"/>
      <c r="H22" s="2"/>
      <c r="I22" s="2"/>
      <c r="J22" s="2"/>
      <c r="K22" s="48"/>
      <c r="L22" s="2"/>
    </row>
    <row r="23" ht="15.75" customHeight="1">
      <c r="C23" s="2"/>
      <c r="D23" s="2"/>
      <c r="E23" s="2"/>
      <c r="F23" s="2"/>
      <c r="G23" s="2"/>
      <c r="H23" s="2"/>
      <c r="I23" s="2"/>
      <c r="J23" s="2"/>
      <c r="K23" s="48"/>
      <c r="L23" s="2"/>
    </row>
    <row r="24" ht="15.75" customHeight="1">
      <c r="C24" s="2"/>
      <c r="D24" s="2"/>
      <c r="E24" s="2"/>
      <c r="F24" s="2"/>
      <c r="G24" s="2"/>
      <c r="H24" s="2"/>
      <c r="I24" s="2"/>
      <c r="J24" s="2"/>
      <c r="K24" s="48"/>
      <c r="L24" s="2"/>
    </row>
    <row r="25" ht="15.75" customHeight="1">
      <c r="C25" s="2"/>
      <c r="D25" s="2"/>
      <c r="E25" s="2"/>
      <c r="F25" s="2"/>
      <c r="G25" s="2"/>
      <c r="H25" s="2"/>
      <c r="I25" s="2"/>
      <c r="J25" s="2"/>
      <c r="K25" s="48"/>
      <c r="L25" s="2"/>
    </row>
    <row r="26" ht="15.75" customHeight="1">
      <c r="C26" s="2"/>
      <c r="D26" s="2"/>
      <c r="E26" s="2"/>
      <c r="F26" s="2"/>
      <c r="G26" s="2"/>
      <c r="H26" s="2"/>
      <c r="I26" s="2"/>
      <c r="J26" s="2"/>
      <c r="K26" s="48"/>
      <c r="L26" s="2"/>
    </row>
    <row r="27" ht="15.75" customHeight="1">
      <c r="C27" s="2"/>
      <c r="D27" s="2"/>
      <c r="E27" s="2"/>
      <c r="F27" s="2"/>
      <c r="G27" s="2"/>
      <c r="H27" s="2"/>
      <c r="I27" s="2"/>
      <c r="J27" s="2"/>
      <c r="K27" s="48"/>
      <c r="L27" s="2"/>
    </row>
    <row r="28" ht="15.75" customHeight="1">
      <c r="C28" s="2"/>
      <c r="D28" s="2"/>
      <c r="E28" s="2"/>
      <c r="F28" s="2"/>
      <c r="G28" s="2"/>
      <c r="H28" s="2"/>
      <c r="I28" s="2"/>
      <c r="J28" s="2"/>
      <c r="K28" s="48"/>
      <c r="L28" s="2"/>
    </row>
    <row r="29" ht="15.75" customHeight="1">
      <c r="C29" s="2"/>
      <c r="D29" s="2"/>
      <c r="E29" s="2"/>
      <c r="F29" s="2"/>
      <c r="G29" s="2"/>
      <c r="H29" s="2"/>
      <c r="I29" s="2"/>
      <c r="J29" s="2"/>
      <c r="K29" s="48"/>
      <c r="L29" s="2"/>
    </row>
    <row r="30" ht="15.75" customHeight="1">
      <c r="C30" s="2"/>
      <c r="D30" s="2"/>
      <c r="E30" s="2"/>
      <c r="F30" s="2"/>
      <c r="G30" s="2"/>
      <c r="H30" s="2"/>
      <c r="I30" s="2"/>
      <c r="J30" s="2"/>
      <c r="K30" s="48"/>
      <c r="L30" s="2"/>
    </row>
    <row r="31" ht="15.75" customHeight="1">
      <c r="C31" s="2" t="s">
        <v>73</v>
      </c>
      <c r="D31" s="2"/>
      <c r="E31" s="2"/>
      <c r="F31" s="2"/>
      <c r="G31" s="2"/>
      <c r="H31" s="2"/>
      <c r="I31" s="2"/>
      <c r="J31" s="2"/>
      <c r="K31" s="48"/>
      <c r="L31" s="2"/>
    </row>
    <row r="32" ht="15.75" customHeight="1">
      <c r="D32" s="2"/>
      <c r="E32" s="2"/>
      <c r="F32" s="2"/>
      <c r="G32" s="2"/>
      <c r="H32" s="2"/>
      <c r="I32" s="2"/>
      <c r="J32" s="2"/>
      <c r="K32" s="48"/>
      <c r="L32" s="2"/>
    </row>
    <row r="33" ht="15.75" customHeight="1">
      <c r="D33" s="2"/>
      <c r="E33" s="2"/>
      <c r="F33" s="2"/>
      <c r="G33" s="2"/>
      <c r="H33" s="2"/>
      <c r="I33" s="2"/>
      <c r="J33" s="2"/>
      <c r="K33" s="48"/>
      <c r="L33" s="2"/>
    </row>
    <row r="34" ht="15.75" customHeight="1">
      <c r="D34" s="102" t="s">
        <v>74</v>
      </c>
      <c r="E34" s="104"/>
      <c r="F34" s="2"/>
      <c r="G34" s="2"/>
      <c r="H34" s="2"/>
      <c r="I34" s="2"/>
      <c r="J34" s="2"/>
      <c r="K34" s="48"/>
      <c r="L34" s="2"/>
    </row>
    <row r="35" ht="15.75" customHeight="1">
      <c r="D35" s="2"/>
      <c r="E35" s="2"/>
      <c r="F35" s="2"/>
      <c r="G35" s="2"/>
      <c r="H35" s="2"/>
      <c r="I35" s="2"/>
      <c r="J35" s="2"/>
      <c r="K35" s="48"/>
      <c r="L35" s="2"/>
    </row>
    <row r="36" ht="15.75" customHeight="1">
      <c r="D36" s="2"/>
      <c r="E36" s="2"/>
      <c r="F36" s="2"/>
      <c r="G36" s="2"/>
      <c r="H36" s="2"/>
      <c r="I36" s="2"/>
      <c r="J36" s="2"/>
      <c r="K36" s="48"/>
      <c r="L36" s="2"/>
    </row>
    <row r="37" ht="15.75" customHeight="1">
      <c r="D37" s="2"/>
      <c r="E37" s="2"/>
      <c r="F37" s="2"/>
      <c r="G37" s="2"/>
      <c r="H37" s="2"/>
      <c r="I37" s="2"/>
      <c r="J37" s="2"/>
      <c r="K37" s="48"/>
      <c r="L37" s="2"/>
    </row>
    <row r="38" ht="15.75" customHeight="1">
      <c r="D38" s="2"/>
      <c r="E38" s="2"/>
      <c r="F38" s="2"/>
      <c r="G38" s="2"/>
      <c r="H38" s="2"/>
      <c r="I38" s="2"/>
      <c r="J38" s="2"/>
      <c r="K38" s="48"/>
      <c r="L38" s="2"/>
    </row>
    <row r="39" ht="15.75" customHeight="1">
      <c r="D39" s="2"/>
      <c r="E39" s="2"/>
      <c r="F39" s="2"/>
      <c r="G39" s="2"/>
      <c r="H39" s="2"/>
      <c r="I39" s="2"/>
      <c r="J39" s="2"/>
      <c r="K39" s="48"/>
      <c r="L39" s="2"/>
    </row>
    <row r="40" ht="15.75" customHeight="1">
      <c r="D40" s="2"/>
      <c r="E40" s="2"/>
      <c r="F40" s="2"/>
      <c r="G40" s="2"/>
      <c r="H40" s="2"/>
      <c r="I40" s="2"/>
      <c r="J40" s="2"/>
      <c r="K40" s="48"/>
      <c r="L40" s="2"/>
    </row>
    <row r="41" ht="15.75" customHeight="1">
      <c r="D41" s="2"/>
      <c r="E41" s="2"/>
      <c r="F41" s="2"/>
      <c r="G41" s="2"/>
      <c r="H41" s="2"/>
      <c r="I41" s="2"/>
      <c r="J41" s="2"/>
      <c r="K41" s="48"/>
      <c r="L41" s="2"/>
    </row>
    <row r="42" ht="15.75" customHeight="1">
      <c r="D42" s="2"/>
      <c r="E42" s="2"/>
      <c r="F42" s="2"/>
      <c r="G42" s="2"/>
      <c r="H42" s="2"/>
      <c r="I42" s="2"/>
      <c r="J42" s="2"/>
      <c r="K42" s="48"/>
      <c r="L42" s="2"/>
    </row>
    <row r="43" ht="15.75" customHeight="1">
      <c r="D43" s="2"/>
      <c r="E43" s="2"/>
      <c r="F43" s="2"/>
      <c r="G43" s="2"/>
      <c r="H43" s="2"/>
      <c r="I43" s="2"/>
      <c r="J43" s="2"/>
      <c r="K43" s="48"/>
      <c r="L43" s="2"/>
    </row>
    <row r="44" ht="15.75" customHeight="1">
      <c r="D44" s="2"/>
      <c r="E44" s="2"/>
      <c r="F44" s="2"/>
      <c r="G44" s="2"/>
      <c r="H44" s="2"/>
      <c r="I44" s="2"/>
      <c r="J44" s="2"/>
      <c r="K44" s="48"/>
      <c r="L44" s="2"/>
    </row>
    <row r="45" ht="15.75" customHeight="1">
      <c r="D45" s="2"/>
      <c r="E45" s="2"/>
      <c r="F45" s="2"/>
      <c r="G45" s="2"/>
      <c r="H45" s="2"/>
      <c r="I45" s="2"/>
      <c r="J45" s="2"/>
      <c r="K45" s="48"/>
      <c r="L45" s="2"/>
    </row>
    <row r="46" ht="15.75" customHeight="1">
      <c r="D46" s="2"/>
      <c r="E46" s="2"/>
      <c r="F46" s="2"/>
      <c r="G46" s="2"/>
      <c r="H46" s="2"/>
      <c r="I46" s="2"/>
      <c r="J46" s="2"/>
      <c r="K46" s="48"/>
      <c r="L46" s="2"/>
    </row>
    <row r="47" ht="15.75" customHeight="1">
      <c r="D47" s="2"/>
      <c r="E47" s="2"/>
      <c r="F47" s="2"/>
      <c r="G47" s="2"/>
      <c r="H47" s="2"/>
      <c r="I47" s="2"/>
      <c r="J47" s="2"/>
      <c r="K47" s="48"/>
      <c r="L47" s="2"/>
    </row>
    <row r="48" ht="15.75" customHeight="1">
      <c r="K48" s="48"/>
      <c r="L48" s="2"/>
    </row>
    <row r="49" ht="15.75" customHeight="1">
      <c r="K49" s="48"/>
      <c r="L49" s="2"/>
    </row>
    <row r="50" ht="15.75" customHeight="1">
      <c r="K50" s="48"/>
      <c r="L50" s="2"/>
    </row>
    <row r="51" ht="15.75" customHeight="1">
      <c r="K51" s="48"/>
      <c r="L51" s="2"/>
    </row>
    <row r="52" ht="15.75" customHeight="1">
      <c r="K52" s="48"/>
      <c r="L52" s="2"/>
    </row>
    <row r="53" ht="15.75" customHeight="1">
      <c r="K53" s="48"/>
      <c r="L53" s="2"/>
    </row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E3:I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7" width="7.63"/>
  </cols>
  <sheetData>
    <row r="1">
      <c r="A1" s="1"/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>
      <c r="A2" s="7"/>
      <c r="B2" s="8" t="s">
        <v>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0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>
      <c r="A3" s="11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>
      <c r="A4" s="17"/>
      <c r="B4" s="19" t="s">
        <v>3</v>
      </c>
      <c r="C4" s="21" t="s">
        <v>5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5"/>
      <c r="O4" s="27" t="s">
        <v>7</v>
      </c>
      <c r="P4" s="29"/>
      <c r="Q4" s="31"/>
      <c r="R4" s="6"/>
      <c r="S4" s="6"/>
      <c r="T4" s="6"/>
      <c r="U4" s="6"/>
      <c r="V4" s="6"/>
      <c r="W4" s="6"/>
      <c r="X4" s="6"/>
      <c r="Y4" s="6"/>
      <c r="Z4" s="6"/>
      <c r="AA4" s="6"/>
    </row>
    <row r="5">
      <c r="A5" s="33"/>
      <c r="B5" s="35"/>
      <c r="C5" s="36" t="s">
        <v>11</v>
      </c>
      <c r="D5" s="36" t="s">
        <v>12</v>
      </c>
      <c r="E5" s="36" t="s">
        <v>13</v>
      </c>
      <c r="F5" s="36" t="s">
        <v>14</v>
      </c>
      <c r="G5" s="36" t="s">
        <v>15</v>
      </c>
      <c r="H5" s="36" t="s">
        <v>16</v>
      </c>
      <c r="I5" s="36" t="s">
        <v>17</v>
      </c>
      <c r="J5" s="36" t="s">
        <v>18</v>
      </c>
      <c r="K5" s="36" t="s">
        <v>19</v>
      </c>
      <c r="L5" s="36" t="s">
        <v>21</v>
      </c>
      <c r="M5" s="36" t="s">
        <v>22</v>
      </c>
      <c r="N5" s="38" t="s">
        <v>23</v>
      </c>
      <c r="O5" s="40" t="s">
        <v>24</v>
      </c>
      <c r="P5" s="40" t="s">
        <v>26</v>
      </c>
      <c r="Q5" s="40" t="s">
        <v>27</v>
      </c>
      <c r="R5" s="6"/>
      <c r="S5" s="6"/>
      <c r="T5" s="6"/>
      <c r="U5" s="6"/>
      <c r="V5" s="6"/>
      <c r="W5" s="6"/>
      <c r="X5" s="6"/>
      <c r="Y5" s="6"/>
      <c r="Z5" s="6"/>
      <c r="AA5" s="6"/>
    </row>
    <row r="6">
      <c r="A6" s="42"/>
      <c r="B6" s="43" t="s">
        <v>30</v>
      </c>
      <c r="C6" s="45">
        <v>3.0</v>
      </c>
      <c r="D6" s="47">
        <v>3.0</v>
      </c>
      <c r="E6" s="47">
        <v>1.0</v>
      </c>
      <c r="F6" s="47">
        <v>2.0</v>
      </c>
      <c r="G6" s="47"/>
      <c r="H6" s="47">
        <v>1.0</v>
      </c>
      <c r="I6" s="47">
        <v>1.0</v>
      </c>
      <c r="J6" s="47">
        <v>1.0</v>
      </c>
      <c r="K6" s="47">
        <v>2.0</v>
      </c>
      <c r="L6" s="47">
        <v>2.0</v>
      </c>
      <c r="M6" s="47"/>
      <c r="N6" s="47">
        <v>2.0</v>
      </c>
      <c r="O6" s="51">
        <v>2.0</v>
      </c>
      <c r="P6" s="51">
        <v>1.0</v>
      </c>
      <c r="Q6" s="56">
        <v>2.0</v>
      </c>
      <c r="R6" s="6"/>
      <c r="S6" s="6"/>
      <c r="T6" s="6"/>
      <c r="U6" s="6"/>
      <c r="V6" s="6"/>
      <c r="W6" s="6"/>
      <c r="X6" s="6"/>
      <c r="Y6" s="6"/>
      <c r="Z6" s="6"/>
      <c r="AA6" s="6"/>
    </row>
    <row r="7">
      <c r="A7" s="42"/>
      <c r="B7" s="43" t="s">
        <v>39</v>
      </c>
      <c r="C7" s="45">
        <v>3.0</v>
      </c>
      <c r="D7" s="47">
        <v>3.0</v>
      </c>
      <c r="E7" s="47">
        <v>1.0</v>
      </c>
      <c r="F7" s="47">
        <v>2.0</v>
      </c>
      <c r="G7" s="47"/>
      <c r="H7" s="47">
        <v>1.0</v>
      </c>
      <c r="I7" s="47">
        <v>1.0</v>
      </c>
      <c r="J7" s="47">
        <v>1.0</v>
      </c>
      <c r="K7" s="47">
        <v>2.0</v>
      </c>
      <c r="L7" s="47">
        <v>2.0</v>
      </c>
      <c r="M7" s="47"/>
      <c r="N7" s="47">
        <v>2.0</v>
      </c>
      <c r="O7" s="51">
        <v>2.0</v>
      </c>
      <c r="P7" s="51">
        <v>1.0</v>
      </c>
      <c r="Q7" s="56">
        <v>2.0</v>
      </c>
      <c r="R7" s="6"/>
      <c r="S7" s="6"/>
      <c r="T7" s="6"/>
      <c r="U7" s="6"/>
      <c r="V7" s="6"/>
      <c r="W7" s="6"/>
      <c r="X7" s="6"/>
      <c r="Y7" s="6"/>
      <c r="Z7" s="6"/>
      <c r="AA7" s="6"/>
    </row>
    <row r="8">
      <c r="A8" s="42"/>
      <c r="B8" s="43" t="s">
        <v>47</v>
      </c>
      <c r="C8" s="45">
        <v>3.0</v>
      </c>
      <c r="D8" s="47">
        <v>3.0</v>
      </c>
      <c r="E8" s="47">
        <v>1.0</v>
      </c>
      <c r="F8" s="47">
        <v>2.0</v>
      </c>
      <c r="G8" s="47"/>
      <c r="H8" s="47">
        <v>1.0</v>
      </c>
      <c r="I8" s="47">
        <v>1.0</v>
      </c>
      <c r="J8" s="47">
        <v>1.0</v>
      </c>
      <c r="K8" s="47">
        <v>2.0</v>
      </c>
      <c r="L8" s="47">
        <v>2.0</v>
      </c>
      <c r="M8" s="47"/>
      <c r="N8" s="47">
        <v>2.0</v>
      </c>
      <c r="O8" s="51">
        <v>2.0</v>
      </c>
      <c r="P8" s="51">
        <v>1.0</v>
      </c>
      <c r="Q8" s="56">
        <v>2.0</v>
      </c>
      <c r="R8" s="6"/>
      <c r="S8" s="6"/>
      <c r="T8" s="6"/>
      <c r="U8" s="6"/>
      <c r="V8" s="6"/>
      <c r="W8" s="6"/>
      <c r="X8" s="6"/>
      <c r="Y8" s="6"/>
      <c r="Z8" s="6"/>
      <c r="AA8" s="6"/>
    </row>
    <row r="9">
      <c r="A9" s="42"/>
      <c r="B9" s="43" t="s">
        <v>49</v>
      </c>
      <c r="C9" s="45">
        <v>3.0</v>
      </c>
      <c r="D9" s="47">
        <v>3.0</v>
      </c>
      <c r="E9" s="47">
        <v>1.0</v>
      </c>
      <c r="F9" s="47">
        <v>2.0</v>
      </c>
      <c r="G9" s="47"/>
      <c r="H9" s="47"/>
      <c r="I9" s="47"/>
      <c r="J9" s="47"/>
      <c r="K9" s="47"/>
      <c r="L9" s="47"/>
      <c r="M9" s="47"/>
      <c r="N9" s="47"/>
      <c r="O9" s="51">
        <v>2.0</v>
      </c>
      <c r="P9" s="51">
        <v>1.0</v>
      </c>
      <c r="Q9" s="56">
        <v>2.0</v>
      </c>
      <c r="R9" s="6"/>
      <c r="S9" s="6"/>
      <c r="T9" s="6"/>
      <c r="U9" s="6"/>
      <c r="V9" s="6"/>
      <c r="W9" s="6"/>
      <c r="X9" s="6"/>
      <c r="Y9" s="6"/>
      <c r="Z9" s="6"/>
      <c r="AA9" s="6"/>
    </row>
    <row r="10">
      <c r="A10" s="42"/>
      <c r="B10" s="43" t="s">
        <v>51</v>
      </c>
      <c r="C10" s="45">
        <v>3.0</v>
      </c>
      <c r="D10" s="47">
        <v>3.0</v>
      </c>
      <c r="E10" s="47">
        <v>1.0</v>
      </c>
      <c r="F10" s="47">
        <v>2.0</v>
      </c>
      <c r="G10" s="47"/>
      <c r="H10" s="47">
        <v>1.0</v>
      </c>
      <c r="I10" s="47">
        <v>1.0</v>
      </c>
      <c r="J10" s="47">
        <v>1.0</v>
      </c>
      <c r="K10" s="47">
        <v>2.0</v>
      </c>
      <c r="L10" s="47">
        <v>2.0</v>
      </c>
      <c r="M10" s="47"/>
      <c r="N10" s="47">
        <v>2.0</v>
      </c>
      <c r="O10" s="51">
        <v>2.0</v>
      </c>
      <c r="P10" s="51">
        <v>1.0</v>
      </c>
      <c r="Q10" s="56">
        <v>2.0</v>
      </c>
      <c r="R10" s="6"/>
      <c r="S10" s="6"/>
      <c r="T10" s="6"/>
      <c r="U10" s="6"/>
      <c r="V10" s="6"/>
      <c r="W10" s="6"/>
      <c r="X10" s="6"/>
      <c r="Y10" s="6"/>
      <c r="Z10" s="6"/>
      <c r="AA10" s="6"/>
    </row>
    <row r="11">
      <c r="A11" s="42"/>
      <c r="B11" s="43" t="s">
        <v>52</v>
      </c>
      <c r="C11" s="45">
        <v>3.0</v>
      </c>
      <c r="D11" s="47">
        <v>3.0</v>
      </c>
      <c r="E11" s="47">
        <v>1.0</v>
      </c>
      <c r="F11" s="47">
        <v>2.0</v>
      </c>
      <c r="G11" s="47"/>
      <c r="H11" s="47">
        <v>1.0</v>
      </c>
      <c r="I11" s="47">
        <v>1.0</v>
      </c>
      <c r="J11" s="47">
        <v>1.0</v>
      </c>
      <c r="K11" s="47">
        <v>2.0</v>
      </c>
      <c r="L11" s="47">
        <v>2.0</v>
      </c>
      <c r="M11" s="47"/>
      <c r="N11" s="47">
        <v>2.0</v>
      </c>
      <c r="O11" s="51">
        <v>2.0</v>
      </c>
      <c r="P11" s="51">
        <v>1.0</v>
      </c>
      <c r="Q11" s="56">
        <v>2.0</v>
      </c>
      <c r="R11" s="6"/>
      <c r="S11" s="6"/>
      <c r="T11" s="6"/>
      <c r="U11" s="6"/>
      <c r="V11" s="6"/>
      <c r="W11" s="6"/>
      <c r="X11" s="6"/>
      <c r="Y11" s="6"/>
      <c r="Z11" s="6"/>
      <c r="AA11" s="6"/>
    </row>
    <row r="12">
      <c r="A12" s="66"/>
      <c r="B12" s="68" t="s">
        <v>59</v>
      </c>
      <c r="C12" s="72">
        <f t="shared" ref="C12:F12" si="1">AVERAGE(C6:C11)</f>
        <v>3</v>
      </c>
      <c r="D12" s="72">
        <f t="shared" si="1"/>
        <v>3</v>
      </c>
      <c r="E12" s="72">
        <f t="shared" si="1"/>
        <v>1</v>
      </c>
      <c r="F12" s="72">
        <f t="shared" si="1"/>
        <v>2</v>
      </c>
      <c r="G12" s="47"/>
      <c r="H12" s="72">
        <f t="shared" ref="H12:L12" si="2">AVERAGE(H6:H11)</f>
        <v>1</v>
      </c>
      <c r="I12" s="72">
        <f t="shared" si="2"/>
        <v>1</v>
      </c>
      <c r="J12" s="72">
        <f t="shared" si="2"/>
        <v>1</v>
      </c>
      <c r="K12" s="72">
        <f t="shared" si="2"/>
        <v>2</v>
      </c>
      <c r="L12" s="72">
        <f t="shared" si="2"/>
        <v>2</v>
      </c>
      <c r="M12" s="47"/>
      <c r="N12" s="72">
        <f t="shared" ref="N12:Q12" si="3">AVERAGE(N6:N11)</f>
        <v>2</v>
      </c>
      <c r="O12" s="72">
        <f t="shared" si="3"/>
        <v>2</v>
      </c>
      <c r="P12" s="72">
        <f t="shared" si="3"/>
        <v>1</v>
      </c>
      <c r="Q12" s="72">
        <f t="shared" si="3"/>
        <v>2</v>
      </c>
      <c r="R12" s="6"/>
      <c r="S12" s="6"/>
      <c r="T12" s="6"/>
      <c r="U12" s="6"/>
      <c r="V12" s="6"/>
      <c r="W12" s="6"/>
      <c r="X12" s="6"/>
      <c r="Y12" s="6"/>
      <c r="Z12" s="6"/>
      <c r="AA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>
      <c r="A17" s="80"/>
      <c r="B17" s="85" t="s">
        <v>1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8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>
      <c r="A18" s="80"/>
      <c r="B18" s="8" t="s">
        <v>68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>
      <c r="A19" s="89"/>
      <c r="B19" s="91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8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>
      <c r="A20" s="94" t="s">
        <v>3</v>
      </c>
      <c r="B20" s="96" t="s">
        <v>70</v>
      </c>
      <c r="C20" s="98" t="s">
        <v>5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8"/>
      <c r="O20" s="100"/>
      <c r="P20" s="100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15.75" customHeight="1">
      <c r="A21" s="54"/>
      <c r="B21" s="54"/>
      <c r="C21" s="40" t="s">
        <v>11</v>
      </c>
      <c r="D21" s="40" t="s">
        <v>12</v>
      </c>
      <c r="E21" s="40" t="s">
        <v>13</v>
      </c>
      <c r="F21" s="40" t="s">
        <v>14</v>
      </c>
      <c r="G21" s="40" t="s">
        <v>15</v>
      </c>
      <c r="H21" s="40" t="s">
        <v>16</v>
      </c>
      <c r="I21" s="40" t="s">
        <v>17</v>
      </c>
      <c r="J21" s="40" t="s">
        <v>18</v>
      </c>
      <c r="K21" s="40" t="s">
        <v>19</v>
      </c>
      <c r="L21" s="40" t="s">
        <v>21</v>
      </c>
      <c r="M21" s="40" t="s">
        <v>22</v>
      </c>
      <c r="N21" s="40" t="s">
        <v>23</v>
      </c>
      <c r="O21" s="40" t="s">
        <v>24</v>
      </c>
      <c r="P21" s="40" t="s">
        <v>26</v>
      </c>
      <c r="Q21" s="40" t="s">
        <v>27</v>
      </c>
      <c r="R21" s="40"/>
      <c r="S21" s="6"/>
      <c r="T21" s="6"/>
      <c r="U21" s="6"/>
      <c r="V21" s="6"/>
      <c r="W21" s="6"/>
      <c r="X21" s="6"/>
      <c r="Y21" s="6"/>
      <c r="Z21" s="6"/>
      <c r="AA21" s="6"/>
    </row>
    <row r="22" ht="15.75" customHeight="1">
      <c r="A22" s="106" t="s">
        <v>30</v>
      </c>
      <c r="B22" s="107">
        <v>80.0</v>
      </c>
      <c r="C22" s="109">
        <f t="shared" ref="C22:F22" si="4">($B$22/3)*C6</f>
        <v>80</v>
      </c>
      <c r="D22" s="109">
        <f t="shared" si="4"/>
        <v>80</v>
      </c>
      <c r="E22" s="109">
        <f t="shared" si="4"/>
        <v>26.66666667</v>
      </c>
      <c r="F22" s="109">
        <f t="shared" si="4"/>
        <v>53.33333333</v>
      </c>
      <c r="G22" s="109"/>
      <c r="H22" s="109">
        <f t="shared" ref="H22:L22" si="5">($B$22/3)*H6</f>
        <v>26.66666667</v>
      </c>
      <c r="I22" s="109">
        <f t="shared" si="5"/>
        <v>26.66666667</v>
      </c>
      <c r="J22" s="109">
        <f t="shared" si="5"/>
        <v>26.66666667</v>
      </c>
      <c r="K22" s="109">
        <f t="shared" si="5"/>
        <v>53.33333333</v>
      </c>
      <c r="L22" s="109">
        <f t="shared" si="5"/>
        <v>53.33333333</v>
      </c>
      <c r="M22" s="109"/>
      <c r="N22" s="109">
        <f t="shared" ref="N22:Q22" si="6">($B$22/3)*N6</f>
        <v>53.33333333</v>
      </c>
      <c r="O22" s="109">
        <f t="shared" si="6"/>
        <v>53.33333333</v>
      </c>
      <c r="P22" s="109">
        <f t="shared" si="6"/>
        <v>26.66666667</v>
      </c>
      <c r="Q22" s="109">
        <f t="shared" si="6"/>
        <v>53.33333333</v>
      </c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15.75" customHeight="1">
      <c r="A23" s="106" t="s">
        <v>39</v>
      </c>
      <c r="B23" s="107">
        <v>91.0</v>
      </c>
      <c r="C23" s="109">
        <f t="shared" ref="C23:F23" si="7">($B$22/3)*C7</f>
        <v>80</v>
      </c>
      <c r="D23" s="109">
        <f t="shared" si="7"/>
        <v>80</v>
      </c>
      <c r="E23" s="109">
        <f t="shared" si="7"/>
        <v>26.66666667</v>
      </c>
      <c r="F23" s="109">
        <f t="shared" si="7"/>
        <v>53.33333333</v>
      </c>
      <c r="G23" s="109"/>
      <c r="H23" s="109">
        <f t="shared" ref="H23:L23" si="8">($B$22/3)*H7</f>
        <v>26.66666667</v>
      </c>
      <c r="I23" s="109">
        <f t="shared" si="8"/>
        <v>26.66666667</v>
      </c>
      <c r="J23" s="109">
        <f t="shared" si="8"/>
        <v>26.66666667</v>
      </c>
      <c r="K23" s="109">
        <f t="shared" si="8"/>
        <v>53.33333333</v>
      </c>
      <c r="L23" s="109">
        <f t="shared" si="8"/>
        <v>53.33333333</v>
      </c>
      <c r="M23" s="109"/>
      <c r="N23" s="109">
        <f t="shared" ref="N23:Q23" si="9">($B$22/3)*N7</f>
        <v>53.33333333</v>
      </c>
      <c r="O23" s="109">
        <f t="shared" si="9"/>
        <v>53.33333333</v>
      </c>
      <c r="P23" s="109">
        <f t="shared" si="9"/>
        <v>26.66666667</v>
      </c>
      <c r="Q23" s="109">
        <f t="shared" si="9"/>
        <v>53.33333333</v>
      </c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15.75" customHeight="1">
      <c r="A24" s="106" t="s">
        <v>47</v>
      </c>
      <c r="B24" s="107">
        <v>43.0</v>
      </c>
      <c r="C24" s="109">
        <f t="shared" ref="C24:F24" si="10">($B$22/3)*C8</f>
        <v>80</v>
      </c>
      <c r="D24" s="109">
        <f t="shared" si="10"/>
        <v>80</v>
      </c>
      <c r="E24" s="109">
        <f t="shared" si="10"/>
        <v>26.66666667</v>
      </c>
      <c r="F24" s="109">
        <f t="shared" si="10"/>
        <v>53.33333333</v>
      </c>
      <c r="G24" s="109"/>
      <c r="H24" s="109">
        <f t="shared" ref="H24:L24" si="11">($B$22/3)*H8</f>
        <v>26.66666667</v>
      </c>
      <c r="I24" s="109">
        <f t="shared" si="11"/>
        <v>26.66666667</v>
      </c>
      <c r="J24" s="109">
        <f t="shared" si="11"/>
        <v>26.66666667</v>
      </c>
      <c r="K24" s="109">
        <f t="shared" si="11"/>
        <v>53.33333333</v>
      </c>
      <c r="L24" s="109">
        <f t="shared" si="11"/>
        <v>53.33333333</v>
      </c>
      <c r="M24" s="109"/>
      <c r="N24" s="109">
        <f t="shared" ref="N24:Q24" si="12">($B$22/3)*N8</f>
        <v>53.33333333</v>
      </c>
      <c r="O24" s="109">
        <f t="shared" si="12"/>
        <v>53.33333333</v>
      </c>
      <c r="P24" s="109">
        <f t="shared" si="12"/>
        <v>26.66666667</v>
      </c>
      <c r="Q24" s="109">
        <f t="shared" si="12"/>
        <v>53.33333333</v>
      </c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15.75" customHeight="1">
      <c r="A25" s="106" t="s">
        <v>49</v>
      </c>
      <c r="B25" s="107">
        <v>68.0</v>
      </c>
      <c r="C25" s="109">
        <f t="shared" ref="C25:F25" si="13">($B$22/3)*C9</f>
        <v>80</v>
      </c>
      <c r="D25" s="109">
        <f t="shared" si="13"/>
        <v>80</v>
      </c>
      <c r="E25" s="109">
        <f t="shared" si="13"/>
        <v>26.66666667</v>
      </c>
      <c r="F25" s="109">
        <f t="shared" si="13"/>
        <v>53.33333333</v>
      </c>
      <c r="G25" s="109"/>
      <c r="H25" s="109">
        <f t="shared" ref="H25:L25" si="14">($B$22/3)*H9</f>
        <v>0</v>
      </c>
      <c r="I25" s="109">
        <f t="shared" si="14"/>
        <v>0</v>
      </c>
      <c r="J25" s="109">
        <f t="shared" si="14"/>
        <v>0</v>
      </c>
      <c r="K25" s="109">
        <f t="shared" si="14"/>
        <v>0</v>
      </c>
      <c r="L25" s="109">
        <f t="shared" si="14"/>
        <v>0</v>
      </c>
      <c r="M25" s="109"/>
      <c r="N25" s="109">
        <f t="shared" ref="N25:Q25" si="15">($B$22/3)*N9</f>
        <v>0</v>
      </c>
      <c r="O25" s="109">
        <f t="shared" si="15"/>
        <v>53.33333333</v>
      </c>
      <c r="P25" s="109">
        <f t="shared" si="15"/>
        <v>26.66666667</v>
      </c>
      <c r="Q25" s="109">
        <f t="shared" si="15"/>
        <v>53.33333333</v>
      </c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15.75" customHeight="1">
      <c r="A26" s="106" t="s">
        <v>51</v>
      </c>
      <c r="B26" s="107">
        <v>68.0</v>
      </c>
      <c r="C26" s="109">
        <f t="shared" ref="C26:F26" si="16">($B$22/3)*C10</f>
        <v>80</v>
      </c>
      <c r="D26" s="109">
        <f t="shared" si="16"/>
        <v>80</v>
      </c>
      <c r="E26" s="109">
        <f t="shared" si="16"/>
        <v>26.66666667</v>
      </c>
      <c r="F26" s="109">
        <f t="shared" si="16"/>
        <v>53.33333333</v>
      </c>
      <c r="G26" s="109"/>
      <c r="H26" s="109">
        <f t="shared" ref="H26:L26" si="17">($B$22/3)*H10</f>
        <v>26.66666667</v>
      </c>
      <c r="I26" s="109">
        <f t="shared" si="17"/>
        <v>26.66666667</v>
      </c>
      <c r="J26" s="109">
        <f t="shared" si="17"/>
        <v>26.66666667</v>
      </c>
      <c r="K26" s="109">
        <f t="shared" si="17"/>
        <v>53.33333333</v>
      </c>
      <c r="L26" s="109">
        <f t="shared" si="17"/>
        <v>53.33333333</v>
      </c>
      <c r="M26" s="109"/>
      <c r="N26" s="109">
        <f t="shared" ref="N26:Q26" si="18">($B$22/3)*N10</f>
        <v>53.33333333</v>
      </c>
      <c r="O26" s="109">
        <f t="shared" si="18"/>
        <v>53.33333333</v>
      </c>
      <c r="P26" s="109">
        <f t="shared" si="18"/>
        <v>26.66666667</v>
      </c>
      <c r="Q26" s="109">
        <f t="shared" si="18"/>
        <v>53.33333333</v>
      </c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ht="15.75" customHeight="1">
      <c r="A27" s="106" t="s">
        <v>52</v>
      </c>
      <c r="B27" s="107">
        <v>91.0</v>
      </c>
      <c r="C27" s="109">
        <f t="shared" ref="C27:F27" si="19">($B$22/3)*C11</f>
        <v>80</v>
      </c>
      <c r="D27" s="109">
        <f t="shared" si="19"/>
        <v>80</v>
      </c>
      <c r="E27" s="109">
        <f t="shared" si="19"/>
        <v>26.66666667</v>
      </c>
      <c r="F27" s="109">
        <f t="shared" si="19"/>
        <v>53.33333333</v>
      </c>
      <c r="G27" s="109"/>
      <c r="H27" s="109">
        <f t="shared" ref="H27:L27" si="20">($B$22/3)*H11</f>
        <v>26.66666667</v>
      </c>
      <c r="I27" s="109">
        <f t="shared" si="20"/>
        <v>26.66666667</v>
      </c>
      <c r="J27" s="109">
        <f t="shared" si="20"/>
        <v>26.66666667</v>
      </c>
      <c r="K27" s="109">
        <f t="shared" si="20"/>
        <v>53.33333333</v>
      </c>
      <c r="L27" s="109">
        <f t="shared" si="20"/>
        <v>53.33333333</v>
      </c>
      <c r="M27" s="109"/>
      <c r="N27" s="109">
        <f t="shared" ref="N27:Q27" si="21">($B$22/3)*N11</f>
        <v>53.33333333</v>
      </c>
      <c r="O27" s="109">
        <f t="shared" si="21"/>
        <v>53.33333333</v>
      </c>
      <c r="P27" s="109">
        <f t="shared" si="21"/>
        <v>26.66666667</v>
      </c>
      <c r="Q27" s="109">
        <f t="shared" si="21"/>
        <v>53.33333333</v>
      </c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ht="15.75" customHeight="1">
      <c r="A28" s="111" t="s">
        <v>59</v>
      </c>
      <c r="B28" s="18"/>
      <c r="C28" s="72">
        <f t="shared" ref="C28:F28" si="22">AVERAGE(C22:C27)</f>
        <v>80</v>
      </c>
      <c r="D28" s="72">
        <f t="shared" si="22"/>
        <v>80</v>
      </c>
      <c r="E28" s="72">
        <f t="shared" si="22"/>
        <v>26.66666667</v>
      </c>
      <c r="F28" s="72">
        <f t="shared" si="22"/>
        <v>53.33333333</v>
      </c>
      <c r="G28" s="109"/>
      <c r="H28" s="72">
        <f t="shared" ref="H28:L28" si="23">AVERAGE(H22:H27)</f>
        <v>22.22222222</v>
      </c>
      <c r="I28" s="72">
        <f t="shared" si="23"/>
        <v>22.22222222</v>
      </c>
      <c r="J28" s="72">
        <f t="shared" si="23"/>
        <v>22.22222222</v>
      </c>
      <c r="K28" s="72">
        <f t="shared" si="23"/>
        <v>44.44444444</v>
      </c>
      <c r="L28" s="72">
        <f t="shared" si="23"/>
        <v>44.44444444</v>
      </c>
      <c r="M28" s="109"/>
      <c r="N28" s="72">
        <f t="shared" ref="N28:Q28" si="24">AVERAGE(N22:N27)</f>
        <v>44.44444444</v>
      </c>
      <c r="O28" s="72">
        <f t="shared" si="24"/>
        <v>53.33333333</v>
      </c>
      <c r="P28" s="72">
        <f t="shared" si="24"/>
        <v>26.66666667</v>
      </c>
      <c r="Q28" s="72">
        <f t="shared" si="24"/>
        <v>53.33333333</v>
      </c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B18:P18"/>
    <mergeCell ref="B19:P19"/>
    <mergeCell ref="A20:A21"/>
    <mergeCell ref="B20:B21"/>
    <mergeCell ref="C20:N20"/>
    <mergeCell ref="A28:B28"/>
    <mergeCell ref="B1:P1"/>
    <mergeCell ref="B2:P2"/>
    <mergeCell ref="B3:P3"/>
    <mergeCell ref="B4:B5"/>
    <mergeCell ref="C4:N4"/>
    <mergeCell ref="B17:P17"/>
    <mergeCell ref="O4:Q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2019-12-17T03:44:26Z</dcterms:created>
  <dc:creator>admin</dc:creator>
</cp:coreProperties>
</file>